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arka\Desktop\Praca Magisterska Final\Analiza Szablon\PKB\"/>
    </mc:Choice>
  </mc:AlternateContent>
  <xr:revisionPtr revIDLastSave="0" documentId="13_ncr:1_{591E28F8-028C-44F2-AA35-CB9483BC2906}" xr6:coauthVersionLast="47" xr6:coauthVersionMax="47" xr10:uidLastSave="{00000000-0000-0000-0000-000000000000}"/>
  <bookViews>
    <workbookView xWindow="-120" yWindow="-120" windowWidth="29040" windowHeight="15720" tabRatio="580" xr2:uid="{00000000-000D-0000-FFFF-FFFF00000000}"/>
  </bookViews>
  <sheets>
    <sheet name="badani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Q180" i="1" l="1"/>
  <c r="CO184" i="1"/>
  <c r="CO185" i="1"/>
  <c r="CO186" i="1"/>
  <c r="CO187" i="1"/>
  <c r="CO188" i="1"/>
  <c r="CO189" i="1"/>
  <c r="CO190" i="1"/>
  <c r="CO191" i="1"/>
  <c r="CO192" i="1"/>
  <c r="CO183" i="1"/>
  <c r="CO167" i="1"/>
  <c r="CO168" i="1"/>
  <c r="CO169" i="1"/>
  <c r="CO170" i="1"/>
  <c r="CO171" i="1"/>
  <c r="CO172" i="1"/>
  <c r="CO173" i="1"/>
  <c r="CO174" i="1"/>
  <c r="CO175" i="1"/>
  <c r="CO166" i="1"/>
  <c r="CQ160" i="1"/>
  <c r="CO119" i="1"/>
  <c r="CO120" i="1"/>
  <c r="CO121" i="1"/>
  <c r="CO122" i="1"/>
  <c r="CO123" i="1"/>
  <c r="CO124" i="1"/>
  <c r="CO125" i="1"/>
  <c r="CO126" i="1"/>
  <c r="CO127" i="1"/>
  <c r="CO118" i="1"/>
  <c r="CQ107" i="1"/>
  <c r="CF192" i="1"/>
  <c r="CG192" i="1" s="1"/>
  <c r="CF191" i="1"/>
  <c r="CG191" i="1" s="1"/>
  <c r="CF190" i="1"/>
  <c r="CG190" i="1" s="1"/>
  <c r="CF189" i="1"/>
  <c r="CG189" i="1" s="1"/>
  <c r="CF188" i="1"/>
  <c r="CG188" i="1" s="1"/>
  <c r="CF187" i="1"/>
  <c r="CG187" i="1" s="1"/>
  <c r="CF186" i="1"/>
  <c r="CG186" i="1" s="1"/>
  <c r="CF185" i="1"/>
  <c r="CG185" i="1" s="1"/>
  <c r="CF184" i="1"/>
  <c r="CG184" i="1" s="1"/>
  <c r="CF183" i="1"/>
  <c r="CG183" i="1" s="1"/>
  <c r="CF175" i="1"/>
  <c r="CG175" i="1" s="1"/>
  <c r="CF174" i="1"/>
  <c r="CG174" i="1" s="1"/>
  <c r="CF173" i="1"/>
  <c r="CG173" i="1" s="1"/>
  <c r="CF172" i="1"/>
  <c r="CG172" i="1" s="1"/>
  <c r="CG171" i="1"/>
  <c r="CF171" i="1"/>
  <c r="CF170" i="1"/>
  <c r="CG170" i="1" s="1"/>
  <c r="CF169" i="1"/>
  <c r="CG169" i="1" s="1"/>
  <c r="CF168" i="1"/>
  <c r="CG168" i="1" s="1"/>
  <c r="CF167" i="1"/>
  <c r="CG167" i="1" s="1"/>
  <c r="CF166" i="1"/>
  <c r="CG166" i="1" s="1"/>
  <c r="CG119" i="1"/>
  <c r="CG120" i="1"/>
  <c r="CG121" i="1"/>
  <c r="CG122" i="1"/>
  <c r="CG123" i="1"/>
  <c r="CG124" i="1"/>
  <c r="CG125" i="1"/>
  <c r="CG126" i="1"/>
  <c r="CG127" i="1"/>
  <c r="CG118" i="1"/>
  <c r="CF119" i="1"/>
  <c r="CF120" i="1"/>
  <c r="CF121" i="1"/>
  <c r="CF122" i="1"/>
  <c r="CF123" i="1"/>
  <c r="CF124" i="1"/>
  <c r="CF125" i="1"/>
  <c r="CF126" i="1"/>
  <c r="CF127" i="1"/>
  <c r="CF118" i="1"/>
  <c r="B189" i="1"/>
  <c r="B178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151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88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B61" i="1"/>
  <c r="CK128" i="1"/>
  <c r="CK129" i="1"/>
  <c r="CK130" i="1"/>
  <c r="CK131" i="1"/>
  <c r="CK132" i="1"/>
  <c r="CK133" i="1"/>
  <c r="CK134" i="1"/>
  <c r="CK135" i="1"/>
  <c r="CK136" i="1"/>
  <c r="CK137" i="1"/>
  <c r="CK138" i="1"/>
  <c r="CR192" i="1"/>
  <c r="CQ192" i="1"/>
  <c r="CP192" i="1"/>
  <c r="CR191" i="1"/>
  <c r="CQ191" i="1"/>
  <c r="CP191" i="1"/>
  <c r="CR190" i="1"/>
  <c r="CQ190" i="1"/>
  <c r="CP190" i="1"/>
  <c r="CR189" i="1"/>
  <c r="CQ189" i="1"/>
  <c r="CP189" i="1"/>
  <c r="CR188" i="1"/>
  <c r="CQ188" i="1"/>
  <c r="CP188" i="1"/>
  <c r="CR187" i="1"/>
  <c r="CQ187" i="1"/>
  <c r="CP187" i="1"/>
  <c r="CR186" i="1"/>
  <c r="CQ186" i="1"/>
  <c r="CP186" i="1"/>
  <c r="CR185" i="1"/>
  <c r="CQ185" i="1"/>
  <c r="CP185" i="1"/>
  <c r="CR184" i="1"/>
  <c r="CQ184" i="1"/>
  <c r="CP184" i="1"/>
  <c r="CR183" i="1"/>
  <c r="CQ183" i="1"/>
  <c r="CP183" i="1"/>
  <c r="CR175" i="1"/>
  <c r="CQ175" i="1"/>
  <c r="CP175" i="1"/>
  <c r="CR174" i="1"/>
  <c r="CQ174" i="1"/>
  <c r="CP174" i="1"/>
  <c r="CR173" i="1"/>
  <c r="CQ173" i="1"/>
  <c r="CP173" i="1"/>
  <c r="CR172" i="1"/>
  <c r="CQ172" i="1"/>
  <c r="CP172" i="1"/>
  <c r="CR171" i="1"/>
  <c r="CQ171" i="1"/>
  <c r="CP171" i="1"/>
  <c r="CR170" i="1"/>
  <c r="CQ170" i="1"/>
  <c r="CP170" i="1"/>
  <c r="CR169" i="1"/>
  <c r="CQ169" i="1"/>
  <c r="CP169" i="1"/>
  <c r="CR168" i="1"/>
  <c r="CQ168" i="1"/>
  <c r="CP168" i="1"/>
  <c r="CR167" i="1"/>
  <c r="CQ167" i="1"/>
  <c r="CP167" i="1"/>
  <c r="CR166" i="1"/>
  <c r="CQ166" i="1"/>
  <c r="CP166" i="1"/>
  <c r="CS128" i="1"/>
  <c r="CS129" i="1"/>
  <c r="CS130" i="1"/>
  <c r="CS131" i="1"/>
  <c r="CS132" i="1"/>
  <c r="CS133" i="1"/>
  <c r="CS134" i="1"/>
  <c r="CS135" i="1"/>
  <c r="CS136" i="1"/>
  <c r="CS137" i="1"/>
  <c r="CS138" i="1"/>
  <c r="CR127" i="1"/>
  <c r="CQ127" i="1"/>
  <c r="CP127" i="1"/>
  <c r="CR126" i="1"/>
  <c r="CQ126" i="1"/>
  <c r="CP126" i="1"/>
  <c r="CR125" i="1"/>
  <c r="CQ125" i="1"/>
  <c r="CP125" i="1"/>
  <c r="CR124" i="1"/>
  <c r="CQ124" i="1"/>
  <c r="CP124" i="1"/>
  <c r="CR123" i="1"/>
  <c r="CQ123" i="1"/>
  <c r="CP123" i="1"/>
  <c r="CR122" i="1"/>
  <c r="CQ122" i="1"/>
  <c r="CP122" i="1"/>
  <c r="CR121" i="1"/>
  <c r="CQ121" i="1"/>
  <c r="CP121" i="1"/>
  <c r="CR120" i="1"/>
  <c r="CQ120" i="1"/>
  <c r="CP120" i="1"/>
  <c r="CR119" i="1"/>
  <c r="CQ119" i="1"/>
  <c r="CP119" i="1"/>
  <c r="CR118" i="1"/>
  <c r="CQ118" i="1"/>
  <c r="CP118" i="1"/>
  <c r="CJ192" i="1"/>
  <c r="CI192" i="1"/>
  <c r="CH192" i="1"/>
  <c r="CJ191" i="1"/>
  <c r="CI191" i="1"/>
  <c r="CH191" i="1"/>
  <c r="CJ190" i="1"/>
  <c r="CI190" i="1"/>
  <c r="CH190" i="1"/>
  <c r="CJ189" i="1"/>
  <c r="CI189" i="1"/>
  <c r="CH189" i="1"/>
  <c r="CJ188" i="1"/>
  <c r="CI188" i="1"/>
  <c r="CH188" i="1"/>
  <c r="CJ187" i="1"/>
  <c r="CI187" i="1"/>
  <c r="CH187" i="1"/>
  <c r="CJ186" i="1"/>
  <c r="CI186" i="1"/>
  <c r="CH186" i="1"/>
  <c r="CJ185" i="1"/>
  <c r="CI185" i="1"/>
  <c r="CH185" i="1"/>
  <c r="CJ184" i="1"/>
  <c r="CI184" i="1"/>
  <c r="CH184" i="1"/>
  <c r="CJ183" i="1"/>
  <c r="CI183" i="1"/>
  <c r="CH183" i="1"/>
  <c r="CJ175" i="1"/>
  <c r="CI175" i="1"/>
  <c r="CH175" i="1"/>
  <c r="CJ174" i="1"/>
  <c r="CI174" i="1"/>
  <c r="CH174" i="1"/>
  <c r="CJ173" i="1"/>
  <c r="CI173" i="1"/>
  <c r="CH173" i="1"/>
  <c r="CJ172" i="1"/>
  <c r="CI172" i="1"/>
  <c r="CH172" i="1"/>
  <c r="CJ171" i="1"/>
  <c r="CI171" i="1"/>
  <c r="CH171" i="1"/>
  <c r="CJ170" i="1"/>
  <c r="CI170" i="1"/>
  <c r="CH170" i="1"/>
  <c r="CJ169" i="1"/>
  <c r="CI169" i="1"/>
  <c r="CH169" i="1"/>
  <c r="CJ168" i="1"/>
  <c r="CI168" i="1"/>
  <c r="CH168" i="1"/>
  <c r="CJ167" i="1"/>
  <c r="CI167" i="1"/>
  <c r="CH167" i="1"/>
  <c r="CJ166" i="1"/>
  <c r="CI166" i="1"/>
  <c r="CH166" i="1"/>
  <c r="CJ127" i="1"/>
  <c r="CI127" i="1"/>
  <c r="CH127" i="1"/>
  <c r="CJ126" i="1"/>
  <c r="CI126" i="1"/>
  <c r="CH126" i="1"/>
  <c r="CJ125" i="1"/>
  <c r="CI125" i="1"/>
  <c r="CH125" i="1"/>
  <c r="CJ124" i="1"/>
  <c r="CI124" i="1"/>
  <c r="CH124" i="1"/>
  <c r="CJ123" i="1"/>
  <c r="CI123" i="1"/>
  <c r="CH123" i="1"/>
  <c r="CJ122" i="1"/>
  <c r="CI122" i="1"/>
  <c r="CH122" i="1"/>
  <c r="CJ121" i="1"/>
  <c r="CI121" i="1"/>
  <c r="CH121" i="1"/>
  <c r="CJ120" i="1"/>
  <c r="CI120" i="1"/>
  <c r="CH120" i="1"/>
  <c r="CJ119" i="1"/>
  <c r="CI119" i="1"/>
  <c r="CH119" i="1"/>
  <c r="CJ118" i="1"/>
  <c r="CI118" i="1"/>
  <c r="CH118" i="1"/>
  <c r="CB192" i="1"/>
  <c r="CA192" i="1"/>
  <c r="BZ192" i="1"/>
  <c r="CB191" i="1"/>
  <c r="CA191" i="1"/>
  <c r="BZ191" i="1"/>
  <c r="CB190" i="1"/>
  <c r="CA190" i="1"/>
  <c r="BZ190" i="1"/>
  <c r="CB189" i="1"/>
  <c r="CA189" i="1"/>
  <c r="BZ189" i="1"/>
  <c r="CB188" i="1"/>
  <c r="CA188" i="1"/>
  <c r="BZ188" i="1"/>
  <c r="CB187" i="1"/>
  <c r="CA187" i="1"/>
  <c r="BZ187" i="1"/>
  <c r="CB186" i="1"/>
  <c r="CA186" i="1"/>
  <c r="BZ186" i="1"/>
  <c r="CB185" i="1"/>
  <c r="CA185" i="1"/>
  <c r="BZ185" i="1"/>
  <c r="CB184" i="1"/>
  <c r="CA184" i="1"/>
  <c r="BZ184" i="1"/>
  <c r="CB183" i="1"/>
  <c r="CA183" i="1"/>
  <c r="BZ183" i="1"/>
  <c r="CB175" i="1"/>
  <c r="CA175" i="1"/>
  <c r="BZ175" i="1"/>
  <c r="CB174" i="1"/>
  <c r="CA174" i="1"/>
  <c r="BZ174" i="1"/>
  <c r="CB173" i="1"/>
  <c r="CA173" i="1"/>
  <c r="BZ173" i="1"/>
  <c r="CB172" i="1"/>
  <c r="CA172" i="1"/>
  <c r="BZ172" i="1"/>
  <c r="CB171" i="1"/>
  <c r="CA171" i="1"/>
  <c r="BZ171" i="1"/>
  <c r="CB170" i="1"/>
  <c r="CA170" i="1"/>
  <c r="BZ170" i="1"/>
  <c r="CB169" i="1"/>
  <c r="CA169" i="1"/>
  <c r="BZ169" i="1"/>
  <c r="CB168" i="1"/>
  <c r="CA168" i="1"/>
  <c r="BZ168" i="1"/>
  <c r="CB167" i="1"/>
  <c r="CA167" i="1"/>
  <c r="BZ167" i="1"/>
  <c r="CB166" i="1"/>
  <c r="CA166" i="1"/>
  <c r="BZ166" i="1"/>
  <c r="BZ119" i="1"/>
  <c r="CA119" i="1"/>
  <c r="CB119" i="1"/>
  <c r="BZ120" i="1"/>
  <c r="CA120" i="1"/>
  <c r="CB120" i="1"/>
  <c r="BZ121" i="1"/>
  <c r="CA121" i="1"/>
  <c r="CB121" i="1"/>
  <c r="BZ122" i="1"/>
  <c r="CA122" i="1"/>
  <c r="CB122" i="1"/>
  <c r="BZ123" i="1"/>
  <c r="CA123" i="1"/>
  <c r="CB123" i="1"/>
  <c r="BZ124" i="1"/>
  <c r="CA124" i="1"/>
  <c r="CB124" i="1"/>
  <c r="BZ125" i="1"/>
  <c r="CA125" i="1"/>
  <c r="CB125" i="1"/>
  <c r="BZ126" i="1"/>
  <c r="CA126" i="1"/>
  <c r="CB126" i="1"/>
  <c r="BZ127" i="1"/>
  <c r="CA127" i="1"/>
  <c r="CB127" i="1"/>
  <c r="CB118" i="1"/>
  <c r="CA118" i="1"/>
  <c r="BZ118" i="1"/>
  <c r="BU192" i="1"/>
  <c r="BT192" i="1"/>
  <c r="BS192" i="1"/>
  <c r="BU191" i="1"/>
  <c r="BT191" i="1"/>
  <c r="BS191" i="1"/>
  <c r="BU190" i="1"/>
  <c r="BT190" i="1"/>
  <c r="BS190" i="1"/>
  <c r="BU189" i="1"/>
  <c r="BT189" i="1"/>
  <c r="BS189" i="1"/>
  <c r="BU188" i="1"/>
  <c r="BT188" i="1"/>
  <c r="BS188" i="1"/>
  <c r="BU187" i="1"/>
  <c r="BT187" i="1"/>
  <c r="BS187" i="1"/>
  <c r="BU186" i="1"/>
  <c r="BT186" i="1"/>
  <c r="BS186" i="1"/>
  <c r="BU185" i="1"/>
  <c r="BT185" i="1"/>
  <c r="BS185" i="1"/>
  <c r="BU184" i="1"/>
  <c r="BT184" i="1"/>
  <c r="BS184" i="1"/>
  <c r="BU183" i="1"/>
  <c r="BT183" i="1"/>
  <c r="BS183" i="1"/>
  <c r="BU175" i="1"/>
  <c r="BT175" i="1"/>
  <c r="BS175" i="1"/>
  <c r="BU174" i="1"/>
  <c r="BT174" i="1"/>
  <c r="BS174" i="1"/>
  <c r="BU173" i="1"/>
  <c r="BT173" i="1"/>
  <c r="BS173" i="1"/>
  <c r="BU172" i="1"/>
  <c r="BT172" i="1"/>
  <c r="BS172" i="1"/>
  <c r="BU171" i="1"/>
  <c r="BT171" i="1"/>
  <c r="BS171" i="1"/>
  <c r="BU170" i="1"/>
  <c r="BT170" i="1"/>
  <c r="BS170" i="1"/>
  <c r="BU169" i="1"/>
  <c r="BT169" i="1"/>
  <c r="BS169" i="1"/>
  <c r="BU168" i="1"/>
  <c r="BT168" i="1"/>
  <c r="BS168" i="1"/>
  <c r="BU167" i="1"/>
  <c r="BT167" i="1"/>
  <c r="BS167" i="1"/>
  <c r="BU166" i="1"/>
  <c r="BT166" i="1"/>
  <c r="BS166" i="1"/>
  <c r="BV128" i="1"/>
  <c r="BV129" i="1"/>
  <c r="BV130" i="1"/>
  <c r="BV131" i="1"/>
  <c r="BV132" i="1"/>
  <c r="BV133" i="1"/>
  <c r="BV134" i="1"/>
  <c r="BV135" i="1"/>
  <c r="BV136" i="1"/>
  <c r="BV137" i="1"/>
  <c r="BV138" i="1"/>
  <c r="BS119" i="1"/>
  <c r="BT119" i="1"/>
  <c r="BU119" i="1"/>
  <c r="BS120" i="1"/>
  <c r="BT120" i="1"/>
  <c r="BU120" i="1"/>
  <c r="BS121" i="1"/>
  <c r="BT121" i="1"/>
  <c r="BU121" i="1"/>
  <c r="BS122" i="1"/>
  <c r="BT122" i="1"/>
  <c r="BU122" i="1"/>
  <c r="BS123" i="1"/>
  <c r="BT123" i="1"/>
  <c r="BU123" i="1"/>
  <c r="BS124" i="1"/>
  <c r="BT124" i="1"/>
  <c r="BU124" i="1"/>
  <c r="BS125" i="1"/>
  <c r="BT125" i="1"/>
  <c r="BU125" i="1"/>
  <c r="BS126" i="1"/>
  <c r="BT126" i="1"/>
  <c r="BU126" i="1"/>
  <c r="BS127" i="1"/>
  <c r="BT127" i="1"/>
  <c r="BU127" i="1"/>
  <c r="BU118" i="1"/>
  <c r="BT118" i="1"/>
  <c r="BS118" i="1"/>
  <c r="R69" i="1" l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AO138" i="1" l="1"/>
  <c r="AH137" i="1"/>
  <c r="H135" i="1"/>
  <c r="AW134" i="1"/>
  <c r="BB133" i="1"/>
  <c r="AN131" i="1"/>
  <c r="D131" i="1"/>
  <c r="BE130" i="1"/>
  <c r="AS130" i="1"/>
  <c r="AG130" i="1"/>
  <c r="U130" i="1"/>
  <c r="I130" i="1"/>
  <c r="AM136" i="1"/>
  <c r="AB131" i="1"/>
  <c r="BA138" i="1"/>
  <c r="O136" i="1"/>
  <c r="AF135" i="1"/>
  <c r="BI134" i="1"/>
  <c r="T135" i="1"/>
  <c r="AK134" i="1"/>
  <c r="E138" i="1"/>
  <c r="BF137" i="1"/>
  <c r="AZ131" i="1"/>
  <c r="B132" i="1"/>
  <c r="Q138" i="1"/>
  <c r="V137" i="1"/>
  <c r="AD133" i="1"/>
  <c r="AU132" i="1"/>
  <c r="AC138" i="1"/>
  <c r="BD135" i="1"/>
  <c r="W132" i="1"/>
  <c r="P131" i="1"/>
  <c r="AP133" i="1"/>
  <c r="J137" i="1"/>
  <c r="AR135" i="1"/>
  <c r="M134" i="1"/>
  <c r="F133" i="1"/>
  <c r="AT137" i="1"/>
  <c r="C136" i="1"/>
  <c r="Y134" i="1"/>
  <c r="R133" i="1"/>
  <c r="AX129" i="1"/>
  <c r="AL129" i="1"/>
  <c r="Z129" i="1"/>
  <c r="N129" i="1"/>
  <c r="BC128" i="1"/>
  <c r="AE128" i="1"/>
  <c r="G128" i="1"/>
  <c r="AZ138" i="1"/>
  <c r="AN138" i="1"/>
  <c r="AB138" i="1"/>
  <c r="P138" i="1"/>
  <c r="D138" i="1"/>
  <c r="BE137" i="1"/>
  <c r="AS137" i="1"/>
  <c r="AG137" i="1"/>
  <c r="U137" i="1"/>
  <c r="I137" i="1"/>
  <c r="AX136" i="1"/>
  <c r="AL136" i="1"/>
  <c r="Z136" i="1"/>
  <c r="N136" i="1"/>
  <c r="BC135" i="1"/>
  <c r="AQ135" i="1"/>
  <c r="AE135" i="1"/>
  <c r="S135" i="1"/>
  <c r="G135" i="1"/>
  <c r="BH134" i="1"/>
  <c r="AV134" i="1"/>
  <c r="AJ134" i="1"/>
  <c r="X134" i="1"/>
  <c r="L134" i="1"/>
  <c r="J190" i="1"/>
  <c r="AR188" i="1"/>
  <c r="AP186" i="1"/>
  <c r="AU185" i="1"/>
  <c r="U183" i="1"/>
  <c r="AX182" i="1"/>
  <c r="AG178" i="1"/>
  <c r="B131" i="1"/>
  <c r="AM138" i="1"/>
  <c r="BD137" i="1"/>
  <c r="AR137" i="1"/>
  <c r="AF137" i="1"/>
  <c r="T137" i="1"/>
  <c r="H137" i="1"/>
  <c r="BI136" i="1"/>
  <c r="AW136" i="1"/>
  <c r="AK136" i="1"/>
  <c r="Y136" i="1"/>
  <c r="M136" i="1"/>
  <c r="BB135" i="1"/>
  <c r="AP135" i="1"/>
  <c r="AD135" i="1"/>
  <c r="R135" i="1"/>
  <c r="F135" i="1"/>
  <c r="AU134" i="1"/>
  <c r="W134" i="1"/>
  <c r="AZ133" i="1"/>
  <c r="AN133" i="1"/>
  <c r="AB133" i="1"/>
  <c r="P133" i="1"/>
  <c r="D133" i="1"/>
  <c r="BH192" i="1"/>
  <c r="O189" i="1"/>
  <c r="AF188" i="1"/>
  <c r="R186" i="1"/>
  <c r="K185" i="1"/>
  <c r="AQ181" i="1"/>
  <c r="AO179" i="1"/>
  <c r="N138" i="1"/>
  <c r="BC137" i="1"/>
  <c r="BH136" i="1"/>
  <c r="AJ136" i="1"/>
  <c r="L136" i="1"/>
  <c r="BA135" i="1"/>
  <c r="AO135" i="1"/>
  <c r="AC135" i="1"/>
  <c r="Q135" i="1"/>
  <c r="E135" i="1"/>
  <c r="BF134" i="1"/>
  <c r="AT134" i="1"/>
  <c r="AH134" i="1"/>
  <c r="V134" i="1"/>
  <c r="J134" i="1"/>
  <c r="AM133" i="1"/>
  <c r="O133" i="1"/>
  <c r="C133" i="1"/>
  <c r="BD132" i="1"/>
  <c r="AR132" i="1"/>
  <c r="AF132" i="1"/>
  <c r="T132" i="1"/>
  <c r="H132" i="1"/>
  <c r="AY189" i="1"/>
  <c r="BI187" i="1"/>
  <c r="AZ184" i="1"/>
  <c r="S181" i="1"/>
  <c r="I178" i="1"/>
  <c r="B130" i="1"/>
  <c r="O138" i="1"/>
  <c r="Z138" i="1"/>
  <c r="AE137" i="1"/>
  <c r="G137" i="1"/>
  <c r="AV136" i="1"/>
  <c r="X136" i="1"/>
  <c r="B128" i="1"/>
  <c r="B181" i="1"/>
  <c r="BI138" i="1"/>
  <c r="AW138" i="1"/>
  <c r="AK138" i="1"/>
  <c r="Y138" i="1"/>
  <c r="M138" i="1"/>
  <c r="BB137" i="1"/>
  <c r="AP137" i="1"/>
  <c r="AD137" i="1"/>
  <c r="R137" i="1"/>
  <c r="F137" i="1"/>
  <c r="AU136" i="1"/>
  <c r="W136" i="1"/>
  <c r="AJ192" i="1"/>
  <c r="E191" i="1"/>
  <c r="AI185" i="1"/>
  <c r="D184" i="1"/>
  <c r="AV180" i="1"/>
  <c r="BA179" i="1"/>
  <c r="AJ138" i="1"/>
  <c r="BA137" i="1"/>
  <c r="AO137" i="1"/>
  <c r="AC137" i="1"/>
  <c r="Q137" i="1"/>
  <c r="E137" i="1"/>
  <c r="BF136" i="1"/>
  <c r="AT136" i="1"/>
  <c r="AH136" i="1"/>
  <c r="V136" i="1"/>
  <c r="J136" i="1"/>
  <c r="AY135" i="1"/>
  <c r="AM135" i="1"/>
  <c r="AA135" i="1"/>
  <c r="O135" i="1"/>
  <c r="C135" i="1"/>
  <c r="AV192" i="1"/>
  <c r="Q191" i="1"/>
  <c r="AT190" i="1"/>
  <c r="Y187" i="1"/>
  <c r="BB186" i="1"/>
  <c r="AB184" i="1"/>
  <c r="Q179" i="1"/>
  <c r="U178" i="1"/>
  <c r="B184" i="1"/>
  <c r="AA138" i="1"/>
  <c r="B192" i="1"/>
  <c r="BH138" i="1"/>
  <c r="W138" i="1"/>
  <c r="AZ137" i="1"/>
  <c r="AN137" i="1"/>
  <c r="AB137" i="1"/>
  <c r="P137" i="1"/>
  <c r="D137" i="1"/>
  <c r="BE136" i="1"/>
  <c r="AS136" i="1"/>
  <c r="AG136" i="1"/>
  <c r="U136" i="1"/>
  <c r="I136" i="1"/>
  <c r="AX135" i="1"/>
  <c r="AL135" i="1"/>
  <c r="Z135" i="1"/>
  <c r="N135" i="1"/>
  <c r="BC134" i="1"/>
  <c r="AE134" i="1"/>
  <c r="G134" i="1"/>
  <c r="B185" i="1"/>
  <c r="L192" i="1"/>
  <c r="AO191" i="1"/>
  <c r="V190" i="1"/>
  <c r="BD188" i="1"/>
  <c r="AW187" i="1"/>
  <c r="AD186" i="1"/>
  <c r="W185" i="1"/>
  <c r="AG183" i="1"/>
  <c r="AE181" i="1"/>
  <c r="BH180" i="1"/>
  <c r="C138" i="1"/>
  <c r="B182" i="1"/>
  <c r="AL138" i="1"/>
  <c r="B180" i="1"/>
  <c r="X138" i="1"/>
  <c r="B138" i="1"/>
  <c r="BG138" i="1"/>
  <c r="AI138" i="1"/>
  <c r="B190" i="1"/>
  <c r="BF138" i="1"/>
  <c r="AT138" i="1"/>
  <c r="AH138" i="1"/>
  <c r="V138" i="1"/>
  <c r="J138" i="1"/>
  <c r="AM137" i="1"/>
  <c r="O137" i="1"/>
  <c r="C137" i="1"/>
  <c r="BD136" i="1"/>
  <c r="AR136" i="1"/>
  <c r="AF136" i="1"/>
  <c r="T136" i="1"/>
  <c r="H136" i="1"/>
  <c r="AA189" i="1"/>
  <c r="H188" i="1"/>
  <c r="M187" i="1"/>
  <c r="F186" i="1"/>
  <c r="BG185" i="1"/>
  <c r="P184" i="1"/>
  <c r="AS183" i="1"/>
  <c r="AL182" i="1"/>
  <c r="BC181" i="1"/>
  <c r="AJ180" i="1"/>
  <c r="BE178" i="1"/>
  <c r="B183" i="1"/>
  <c r="AY138" i="1"/>
  <c r="AX138" i="1"/>
  <c r="AV138" i="1"/>
  <c r="L138" i="1"/>
  <c r="B191" i="1"/>
  <c r="B179" i="1"/>
  <c r="AU138" i="1"/>
  <c r="K138" i="1"/>
  <c r="B137" i="1"/>
  <c r="B136" i="1"/>
  <c r="BE138" i="1"/>
  <c r="AS138" i="1"/>
  <c r="AG138" i="1"/>
  <c r="U138" i="1"/>
  <c r="I138" i="1"/>
  <c r="AX137" i="1"/>
  <c r="AL137" i="1"/>
  <c r="Z137" i="1"/>
  <c r="N137" i="1"/>
  <c r="BC136" i="1"/>
  <c r="AE136" i="1"/>
  <c r="G136" i="1"/>
  <c r="X192" i="1"/>
  <c r="AC191" i="1"/>
  <c r="BF190" i="1"/>
  <c r="C189" i="1"/>
  <c r="T188" i="1"/>
  <c r="I183" i="1"/>
  <c r="L180" i="1"/>
  <c r="AC179" i="1"/>
  <c r="B129" i="1"/>
  <c r="B135" i="1"/>
  <c r="B188" i="1"/>
  <c r="BD138" i="1"/>
  <c r="AR138" i="1"/>
  <c r="AF138" i="1"/>
  <c r="T138" i="1"/>
  <c r="H138" i="1"/>
  <c r="BI137" i="1"/>
  <c r="AW137" i="1"/>
  <c r="AK137" i="1"/>
  <c r="Y137" i="1"/>
  <c r="M137" i="1"/>
  <c r="BB136" i="1"/>
  <c r="AP136" i="1"/>
  <c r="AD136" i="1"/>
  <c r="R136" i="1"/>
  <c r="F136" i="1"/>
  <c r="BG135" i="1"/>
  <c r="AU135" i="1"/>
  <c r="AI135" i="1"/>
  <c r="W135" i="1"/>
  <c r="K135" i="1"/>
  <c r="BA191" i="1"/>
  <c r="AH190" i="1"/>
  <c r="AN184" i="1"/>
  <c r="Z182" i="1"/>
  <c r="E179" i="1"/>
  <c r="B134" i="1"/>
  <c r="BC138" i="1"/>
  <c r="AE138" i="1"/>
  <c r="AV137" i="1"/>
  <c r="X137" i="1"/>
  <c r="BA136" i="1"/>
  <c r="AC136" i="1"/>
  <c r="E136" i="1"/>
  <c r="BF135" i="1"/>
  <c r="AT135" i="1"/>
  <c r="AH135" i="1"/>
  <c r="V135" i="1"/>
  <c r="J135" i="1"/>
  <c r="AM134" i="1"/>
  <c r="O134" i="1"/>
  <c r="C134" i="1"/>
  <c r="BD133" i="1"/>
  <c r="AR133" i="1"/>
  <c r="AF133" i="1"/>
  <c r="T133" i="1"/>
  <c r="H133" i="1"/>
  <c r="AM189" i="1"/>
  <c r="AK187" i="1"/>
  <c r="BE183" i="1"/>
  <c r="N182" i="1"/>
  <c r="G181" i="1"/>
  <c r="X180" i="1"/>
  <c r="AS178" i="1"/>
  <c r="B187" i="1"/>
  <c r="AQ138" i="1"/>
  <c r="S138" i="1"/>
  <c r="G138" i="1"/>
  <c r="BH137" i="1"/>
  <c r="AJ137" i="1"/>
  <c r="L137" i="1"/>
  <c r="AO136" i="1"/>
  <c r="Q136" i="1"/>
  <c r="B133" i="1"/>
  <c r="B186" i="1"/>
  <c r="BB138" i="1"/>
  <c r="AP138" i="1"/>
  <c r="AD138" i="1"/>
  <c r="R138" i="1"/>
  <c r="F138" i="1"/>
  <c r="AU137" i="1"/>
  <c r="W137" i="1"/>
  <c r="AZ136" i="1"/>
  <c r="AN136" i="1"/>
  <c r="AB136" i="1"/>
  <c r="P136" i="1"/>
  <c r="D136" i="1"/>
  <c r="BE135" i="1"/>
  <c r="AS135" i="1"/>
  <c r="AG135" i="1"/>
  <c r="U135" i="1"/>
  <c r="I135" i="1"/>
  <c r="BA133" i="1"/>
  <c r="AO133" i="1"/>
  <c r="AC133" i="1"/>
  <c r="Q133" i="1"/>
  <c r="E133" i="1"/>
  <c r="BF132" i="1"/>
  <c r="AT132" i="1"/>
  <c r="AH132" i="1"/>
  <c r="V132" i="1"/>
  <c r="J132" i="1"/>
  <c r="AM131" i="1"/>
  <c r="O131" i="1"/>
  <c r="C131" i="1"/>
  <c r="BD130" i="1"/>
  <c r="AR130" i="1"/>
  <c r="AF130" i="1"/>
  <c r="T130" i="1"/>
  <c r="H130" i="1"/>
  <c r="BI129" i="1"/>
  <c r="AW129" i="1"/>
  <c r="AK129" i="1"/>
  <c r="Y129" i="1"/>
  <c r="M129" i="1"/>
  <c r="BB128" i="1"/>
  <c r="AP128" i="1"/>
  <c r="AD128" i="1"/>
  <c r="R128" i="1"/>
  <c r="F128" i="1"/>
  <c r="BG192" i="1"/>
  <c r="AU192" i="1"/>
  <c r="AI192" i="1"/>
  <c r="W192" i="1"/>
  <c r="K192" i="1"/>
  <c r="AZ191" i="1"/>
  <c r="AN191" i="1"/>
  <c r="AB191" i="1"/>
  <c r="P191" i="1"/>
  <c r="D191" i="1"/>
  <c r="BE190" i="1"/>
  <c r="AS190" i="1"/>
  <c r="AG190" i="1"/>
  <c r="U190" i="1"/>
  <c r="I190" i="1"/>
  <c r="AX189" i="1"/>
  <c r="AL189" i="1"/>
  <c r="Z189" i="1"/>
  <c r="N189" i="1"/>
  <c r="BC188" i="1"/>
  <c r="AQ188" i="1"/>
  <c r="AE188" i="1"/>
  <c r="S188" i="1"/>
  <c r="G188" i="1"/>
  <c r="BH187" i="1"/>
  <c r="AV187" i="1"/>
  <c r="AJ187" i="1"/>
  <c r="X187" i="1"/>
  <c r="L187" i="1"/>
  <c r="BA186" i="1"/>
  <c r="AO186" i="1"/>
  <c r="AC186" i="1"/>
  <c r="Q186" i="1"/>
  <c r="E186" i="1"/>
  <c r="BF185" i="1"/>
  <c r="AT185" i="1"/>
  <c r="AH185" i="1"/>
  <c r="V185" i="1"/>
  <c r="J185" i="1"/>
  <c r="AY184" i="1"/>
  <c r="AM184" i="1"/>
  <c r="AA184" i="1"/>
  <c r="O184" i="1"/>
  <c r="C184" i="1"/>
  <c r="BD183" i="1"/>
  <c r="AR183" i="1"/>
  <c r="AF183" i="1"/>
  <c r="T183" i="1"/>
  <c r="H183" i="1"/>
  <c r="BI182" i="1"/>
  <c r="AW182" i="1"/>
  <c r="AK182" i="1"/>
  <c r="Y182" i="1"/>
  <c r="M182" i="1"/>
  <c r="BE132" i="1"/>
  <c r="AS132" i="1"/>
  <c r="AG132" i="1"/>
  <c r="U132" i="1"/>
  <c r="I132" i="1"/>
  <c r="AX131" i="1"/>
  <c r="AL131" i="1"/>
  <c r="Z131" i="1"/>
  <c r="N131" i="1"/>
  <c r="BC130" i="1"/>
  <c r="AE130" i="1"/>
  <c r="G130" i="1"/>
  <c r="BH129" i="1"/>
  <c r="AV129" i="1"/>
  <c r="AJ129" i="1"/>
  <c r="X129" i="1"/>
  <c r="L129" i="1"/>
  <c r="BA128" i="1"/>
  <c r="AO128" i="1"/>
  <c r="AC128" i="1"/>
  <c r="Q128" i="1"/>
  <c r="E128" i="1"/>
  <c r="BF192" i="1"/>
  <c r="AT192" i="1"/>
  <c r="AH192" i="1"/>
  <c r="V192" i="1"/>
  <c r="J192" i="1"/>
  <c r="AY191" i="1"/>
  <c r="AM191" i="1"/>
  <c r="AA191" i="1"/>
  <c r="O191" i="1"/>
  <c r="C191" i="1"/>
  <c r="BD190" i="1"/>
  <c r="AR190" i="1"/>
  <c r="AF190" i="1"/>
  <c r="T190" i="1"/>
  <c r="H190" i="1"/>
  <c r="BI189" i="1"/>
  <c r="AW189" i="1"/>
  <c r="AK189" i="1"/>
  <c r="Y189" i="1"/>
  <c r="M189" i="1"/>
  <c r="BB188" i="1"/>
  <c r="AP188" i="1"/>
  <c r="AD188" i="1"/>
  <c r="R188" i="1"/>
  <c r="F188" i="1"/>
  <c r="BG187" i="1"/>
  <c r="AU187" i="1"/>
  <c r="AI187" i="1"/>
  <c r="W187" i="1"/>
  <c r="K187" i="1"/>
  <c r="AZ186" i="1"/>
  <c r="AN186" i="1"/>
  <c r="AB186" i="1"/>
  <c r="P186" i="1"/>
  <c r="D186" i="1"/>
  <c r="BE185" i="1"/>
  <c r="AS185" i="1"/>
  <c r="AG185" i="1"/>
  <c r="U185" i="1"/>
  <c r="I185" i="1"/>
  <c r="AX184" i="1"/>
  <c r="AL184" i="1"/>
  <c r="Z184" i="1"/>
  <c r="N184" i="1"/>
  <c r="BC183" i="1"/>
  <c r="AQ183" i="1"/>
  <c r="AE183" i="1"/>
  <c r="S183" i="1"/>
  <c r="G183" i="1"/>
  <c r="BH182" i="1"/>
  <c r="AV182" i="1"/>
  <c r="AJ182" i="1"/>
  <c r="X182" i="1"/>
  <c r="L182" i="1"/>
  <c r="BA181" i="1"/>
  <c r="AO181" i="1"/>
  <c r="AC181" i="1"/>
  <c r="Q181" i="1"/>
  <c r="E181" i="1"/>
  <c r="BF180" i="1"/>
  <c r="AT180" i="1"/>
  <c r="AH180" i="1"/>
  <c r="V180" i="1"/>
  <c r="J180" i="1"/>
  <c r="AY179" i="1"/>
  <c r="AM179" i="1"/>
  <c r="AA179" i="1"/>
  <c r="O179" i="1"/>
  <c r="C179" i="1"/>
  <c r="BC178" i="1"/>
  <c r="AQ178" i="1"/>
  <c r="AE178" i="1"/>
  <c r="S178" i="1"/>
  <c r="G178" i="1"/>
  <c r="BI131" i="1"/>
  <c r="AW131" i="1"/>
  <c r="AK131" i="1"/>
  <c r="Y131" i="1"/>
  <c r="M131" i="1"/>
  <c r="BB130" i="1"/>
  <c r="AP130" i="1"/>
  <c r="AD130" i="1"/>
  <c r="R130" i="1"/>
  <c r="F130" i="1"/>
  <c r="AU129" i="1"/>
  <c r="W129" i="1"/>
  <c r="AN128" i="1"/>
  <c r="P128" i="1"/>
  <c r="BE192" i="1"/>
  <c r="AS192" i="1"/>
  <c r="AG192" i="1"/>
  <c r="U192" i="1"/>
  <c r="I192" i="1"/>
  <c r="AX191" i="1"/>
  <c r="AL191" i="1"/>
  <c r="Z191" i="1"/>
  <c r="N191" i="1"/>
  <c r="BC190" i="1"/>
  <c r="AQ190" i="1"/>
  <c r="AE190" i="1"/>
  <c r="S190" i="1"/>
  <c r="G190" i="1"/>
  <c r="BH189" i="1"/>
  <c r="AV189" i="1"/>
  <c r="AJ189" i="1"/>
  <c r="X189" i="1"/>
  <c r="L189" i="1"/>
  <c r="BA188" i="1"/>
  <c r="AO188" i="1"/>
  <c r="AC188" i="1"/>
  <c r="Q188" i="1"/>
  <c r="E188" i="1"/>
  <c r="BF187" i="1"/>
  <c r="AT187" i="1"/>
  <c r="AH187" i="1"/>
  <c r="V187" i="1"/>
  <c r="J187" i="1"/>
  <c r="AY186" i="1"/>
  <c r="AM186" i="1"/>
  <c r="AA186" i="1"/>
  <c r="O186" i="1"/>
  <c r="C186" i="1"/>
  <c r="BD185" i="1"/>
  <c r="AR185" i="1"/>
  <c r="AF185" i="1"/>
  <c r="T185" i="1"/>
  <c r="H185" i="1"/>
  <c r="BI184" i="1"/>
  <c r="AW184" i="1"/>
  <c r="AK184" i="1"/>
  <c r="Y184" i="1"/>
  <c r="M184" i="1"/>
  <c r="BB183" i="1"/>
  <c r="AP183" i="1"/>
  <c r="AD183" i="1"/>
  <c r="R183" i="1"/>
  <c r="F183" i="1"/>
  <c r="BG182" i="1"/>
  <c r="AU182" i="1"/>
  <c r="AI182" i="1"/>
  <c r="W182" i="1"/>
  <c r="K182" i="1"/>
  <c r="AZ181" i="1"/>
  <c r="AN181" i="1"/>
  <c r="AB181" i="1"/>
  <c r="P181" i="1"/>
  <c r="D181" i="1"/>
  <c r="BE180" i="1"/>
  <c r="AS180" i="1"/>
  <c r="AG180" i="1"/>
  <c r="U180" i="1"/>
  <c r="I180" i="1"/>
  <c r="AZ135" i="1"/>
  <c r="AN135" i="1"/>
  <c r="AB135" i="1"/>
  <c r="P135" i="1"/>
  <c r="D135" i="1"/>
  <c r="BE134" i="1"/>
  <c r="AS134" i="1"/>
  <c r="AG134" i="1"/>
  <c r="U134" i="1"/>
  <c r="I134" i="1"/>
  <c r="AX133" i="1"/>
  <c r="AL133" i="1"/>
  <c r="Z133" i="1"/>
  <c r="N133" i="1"/>
  <c r="BC132" i="1"/>
  <c r="AE132" i="1"/>
  <c r="G132" i="1"/>
  <c r="BH131" i="1"/>
  <c r="AV131" i="1"/>
  <c r="AJ131" i="1"/>
  <c r="X131" i="1"/>
  <c r="L131" i="1"/>
  <c r="BA130" i="1"/>
  <c r="AO130" i="1"/>
  <c r="AC130" i="1"/>
  <c r="Q130" i="1"/>
  <c r="E130" i="1"/>
  <c r="BF129" i="1"/>
  <c r="AT129" i="1"/>
  <c r="AH129" i="1"/>
  <c r="V129" i="1"/>
  <c r="J129" i="1"/>
  <c r="AM128" i="1"/>
  <c r="O128" i="1"/>
  <c r="BD192" i="1"/>
  <c r="AR192" i="1"/>
  <c r="AF192" i="1"/>
  <c r="T192" i="1"/>
  <c r="H192" i="1"/>
  <c r="BI191" i="1"/>
  <c r="AW191" i="1"/>
  <c r="AK191" i="1"/>
  <c r="Y191" i="1"/>
  <c r="M191" i="1"/>
  <c r="BB190" i="1"/>
  <c r="AP190" i="1"/>
  <c r="AD190" i="1"/>
  <c r="R190" i="1"/>
  <c r="F190" i="1"/>
  <c r="BG189" i="1"/>
  <c r="AU189" i="1"/>
  <c r="AI189" i="1"/>
  <c r="W189" i="1"/>
  <c r="K189" i="1"/>
  <c r="AZ188" i="1"/>
  <c r="AN188" i="1"/>
  <c r="AB188" i="1"/>
  <c r="P188" i="1"/>
  <c r="D188" i="1"/>
  <c r="BE187" i="1"/>
  <c r="AS187" i="1"/>
  <c r="AG187" i="1"/>
  <c r="U187" i="1"/>
  <c r="I187" i="1"/>
  <c r="AX186" i="1"/>
  <c r="AL186" i="1"/>
  <c r="Z186" i="1"/>
  <c r="N186" i="1"/>
  <c r="BD134" i="1"/>
  <c r="AR134" i="1"/>
  <c r="AF134" i="1"/>
  <c r="T134" i="1"/>
  <c r="H134" i="1"/>
  <c r="BI133" i="1"/>
  <c r="AW133" i="1"/>
  <c r="AK133" i="1"/>
  <c r="Y133" i="1"/>
  <c r="M133" i="1"/>
  <c r="BB132" i="1"/>
  <c r="AP132" i="1"/>
  <c r="AD132" i="1"/>
  <c r="R132" i="1"/>
  <c r="F132" i="1"/>
  <c r="AU131" i="1"/>
  <c r="W131" i="1"/>
  <c r="AZ130" i="1"/>
  <c r="AN130" i="1"/>
  <c r="AB130" i="1"/>
  <c r="P130" i="1"/>
  <c r="D130" i="1"/>
  <c r="BE129" i="1"/>
  <c r="AS129" i="1"/>
  <c r="AG129" i="1"/>
  <c r="U129" i="1"/>
  <c r="I129" i="1"/>
  <c r="AX128" i="1"/>
  <c r="AL128" i="1"/>
  <c r="Z128" i="1"/>
  <c r="N128" i="1"/>
  <c r="BC192" i="1"/>
  <c r="AQ192" i="1"/>
  <c r="AE192" i="1"/>
  <c r="S192" i="1"/>
  <c r="G192" i="1"/>
  <c r="BH191" i="1"/>
  <c r="AV191" i="1"/>
  <c r="AJ191" i="1"/>
  <c r="X191" i="1"/>
  <c r="L191" i="1"/>
  <c r="BA190" i="1"/>
  <c r="AO190" i="1"/>
  <c r="AC190" i="1"/>
  <c r="Q190" i="1"/>
  <c r="E190" i="1"/>
  <c r="BH133" i="1"/>
  <c r="AV133" i="1"/>
  <c r="AJ133" i="1"/>
  <c r="X133" i="1"/>
  <c r="L133" i="1"/>
  <c r="BA132" i="1"/>
  <c r="AO132" i="1"/>
  <c r="AC132" i="1"/>
  <c r="Q132" i="1"/>
  <c r="E132" i="1"/>
  <c r="BF131" i="1"/>
  <c r="AT131" i="1"/>
  <c r="AH131" i="1"/>
  <c r="V131" i="1"/>
  <c r="J131" i="1"/>
  <c r="AM130" i="1"/>
  <c r="O130" i="1"/>
  <c r="C130" i="1"/>
  <c r="BD129" i="1"/>
  <c r="AR129" i="1"/>
  <c r="AF129" i="1"/>
  <c r="T129" i="1"/>
  <c r="H129" i="1"/>
  <c r="BI128" i="1"/>
  <c r="AW128" i="1"/>
  <c r="AK128" i="1"/>
  <c r="Y128" i="1"/>
  <c r="M128" i="1"/>
  <c r="BB192" i="1"/>
  <c r="AP192" i="1"/>
  <c r="AD192" i="1"/>
  <c r="R192" i="1"/>
  <c r="F192" i="1"/>
  <c r="BG191" i="1"/>
  <c r="AU191" i="1"/>
  <c r="AI191" i="1"/>
  <c r="W191" i="1"/>
  <c r="K191" i="1"/>
  <c r="AZ190" i="1"/>
  <c r="AN190" i="1"/>
  <c r="AB190" i="1"/>
  <c r="P190" i="1"/>
  <c r="D190" i="1"/>
  <c r="BE189" i="1"/>
  <c r="AS189" i="1"/>
  <c r="AG189" i="1"/>
  <c r="U189" i="1"/>
  <c r="I189" i="1"/>
  <c r="AX188" i="1"/>
  <c r="AL188" i="1"/>
  <c r="Z188" i="1"/>
  <c r="N188" i="1"/>
  <c r="BC187" i="1"/>
  <c r="AQ187" i="1"/>
  <c r="AE187" i="1"/>
  <c r="S187" i="1"/>
  <c r="G187" i="1"/>
  <c r="BH186" i="1"/>
  <c r="AV186" i="1"/>
  <c r="AJ186" i="1"/>
  <c r="X186" i="1"/>
  <c r="L186" i="1"/>
  <c r="BA185" i="1"/>
  <c r="AO185" i="1"/>
  <c r="AC185" i="1"/>
  <c r="Q185" i="1"/>
  <c r="E185" i="1"/>
  <c r="BF184" i="1"/>
  <c r="AT184" i="1"/>
  <c r="AH184" i="1"/>
  <c r="V184" i="1"/>
  <c r="J184" i="1"/>
  <c r="AY183" i="1"/>
  <c r="AM183" i="1"/>
  <c r="AA183" i="1"/>
  <c r="O183" i="1"/>
  <c r="C183" i="1"/>
  <c r="BD182" i="1"/>
  <c r="AR182" i="1"/>
  <c r="AF182" i="1"/>
  <c r="T182" i="1"/>
  <c r="H182" i="1"/>
  <c r="BI181" i="1"/>
  <c r="AW181" i="1"/>
  <c r="AK181" i="1"/>
  <c r="Y181" i="1"/>
  <c r="M181" i="1"/>
  <c r="BB180" i="1"/>
  <c r="AP180" i="1"/>
  <c r="AD180" i="1"/>
  <c r="R180" i="1"/>
  <c r="F180" i="1"/>
  <c r="BI135" i="1"/>
  <c r="AW135" i="1"/>
  <c r="AK135" i="1"/>
  <c r="Y135" i="1"/>
  <c r="M135" i="1"/>
  <c r="BB134" i="1"/>
  <c r="AP134" i="1"/>
  <c r="AD134" i="1"/>
  <c r="R134" i="1"/>
  <c r="F134" i="1"/>
  <c r="AU133" i="1"/>
  <c r="W133" i="1"/>
  <c r="AZ132" i="1"/>
  <c r="AN132" i="1"/>
  <c r="AB132" i="1"/>
  <c r="P132" i="1"/>
  <c r="D132" i="1"/>
  <c r="BE131" i="1"/>
  <c r="AS131" i="1"/>
  <c r="AG131" i="1"/>
  <c r="U131" i="1"/>
  <c r="I131" i="1"/>
  <c r="AX130" i="1"/>
  <c r="AL130" i="1"/>
  <c r="Z130" i="1"/>
  <c r="N130" i="1"/>
  <c r="BC129" i="1"/>
  <c r="AE129" i="1"/>
  <c r="G129" i="1"/>
  <c r="AV128" i="1"/>
  <c r="X128" i="1"/>
  <c r="BA192" i="1"/>
  <c r="AO192" i="1"/>
  <c r="AC192" i="1"/>
  <c r="Q192" i="1"/>
  <c r="E192" i="1"/>
  <c r="BF191" i="1"/>
  <c r="AT191" i="1"/>
  <c r="AH191" i="1"/>
  <c r="V191" i="1"/>
  <c r="J191" i="1"/>
  <c r="AY190" i="1"/>
  <c r="AM190" i="1"/>
  <c r="AA190" i="1"/>
  <c r="O190" i="1"/>
  <c r="C190" i="1"/>
  <c r="BD189" i="1"/>
  <c r="AR189" i="1"/>
  <c r="AF189" i="1"/>
  <c r="T189" i="1"/>
  <c r="H189" i="1"/>
  <c r="BI188" i="1"/>
  <c r="AW188" i="1"/>
  <c r="AK188" i="1"/>
  <c r="Y188" i="1"/>
  <c r="M188" i="1"/>
  <c r="BB187" i="1"/>
  <c r="AP187" i="1"/>
  <c r="AD187" i="1"/>
  <c r="R187" i="1"/>
  <c r="F187" i="1"/>
  <c r="BG186" i="1"/>
  <c r="AU186" i="1"/>
  <c r="AI186" i="1"/>
  <c r="W186" i="1"/>
  <c r="K186" i="1"/>
  <c r="AZ185" i="1"/>
  <c r="AN185" i="1"/>
  <c r="AB185" i="1"/>
  <c r="P185" i="1"/>
  <c r="D185" i="1"/>
  <c r="BE184" i="1"/>
  <c r="AS184" i="1"/>
  <c r="AG184" i="1"/>
  <c r="U184" i="1"/>
  <c r="I184" i="1"/>
  <c r="AX183" i="1"/>
  <c r="AL183" i="1"/>
  <c r="Z183" i="1"/>
  <c r="N183" i="1"/>
  <c r="BH135" i="1"/>
  <c r="AV135" i="1"/>
  <c r="AJ135" i="1"/>
  <c r="X135" i="1"/>
  <c r="L135" i="1"/>
  <c r="BA134" i="1"/>
  <c r="AO134" i="1"/>
  <c r="AC134" i="1"/>
  <c r="Q134" i="1"/>
  <c r="E134" i="1"/>
  <c r="BF133" i="1"/>
  <c r="AT133" i="1"/>
  <c r="AH133" i="1"/>
  <c r="V133" i="1"/>
  <c r="J133" i="1"/>
  <c r="AM132" i="1"/>
  <c r="O132" i="1"/>
  <c r="C132" i="1"/>
  <c r="BD131" i="1"/>
  <c r="AR131" i="1"/>
  <c r="AF131" i="1"/>
  <c r="T131" i="1"/>
  <c r="H131" i="1"/>
  <c r="BI130" i="1"/>
  <c r="AW130" i="1"/>
  <c r="AK130" i="1"/>
  <c r="Y130" i="1"/>
  <c r="M130" i="1"/>
  <c r="BB129" i="1"/>
  <c r="AP129" i="1"/>
  <c r="AD129" i="1"/>
  <c r="R129" i="1"/>
  <c r="F129" i="1"/>
  <c r="AU128" i="1"/>
  <c r="W128" i="1"/>
  <c r="AZ192" i="1"/>
  <c r="AN192" i="1"/>
  <c r="AB192" i="1"/>
  <c r="P192" i="1"/>
  <c r="D192" i="1"/>
  <c r="BE191" i="1"/>
  <c r="AS191" i="1"/>
  <c r="AG191" i="1"/>
  <c r="U191" i="1"/>
  <c r="I191" i="1"/>
  <c r="AZ134" i="1"/>
  <c r="AN134" i="1"/>
  <c r="AB134" i="1"/>
  <c r="P134" i="1"/>
  <c r="D134" i="1"/>
  <c r="BE133" i="1"/>
  <c r="AS133" i="1"/>
  <c r="AG133" i="1"/>
  <c r="U133" i="1"/>
  <c r="I133" i="1"/>
  <c r="AX132" i="1"/>
  <c r="AL132" i="1"/>
  <c r="Z132" i="1"/>
  <c r="N132" i="1"/>
  <c r="BC131" i="1"/>
  <c r="AE131" i="1"/>
  <c r="G131" i="1"/>
  <c r="BH130" i="1"/>
  <c r="AV130" i="1"/>
  <c r="AJ130" i="1"/>
  <c r="X130" i="1"/>
  <c r="L130" i="1"/>
  <c r="BA129" i="1"/>
  <c r="AO129" i="1"/>
  <c r="AC129" i="1"/>
  <c r="Q129" i="1"/>
  <c r="E129" i="1"/>
  <c r="BF128" i="1"/>
  <c r="AT128" i="1"/>
  <c r="AH128" i="1"/>
  <c r="V128" i="1"/>
  <c r="J128" i="1"/>
  <c r="AY192" i="1"/>
  <c r="AM192" i="1"/>
  <c r="AA192" i="1"/>
  <c r="O192" i="1"/>
  <c r="C192" i="1"/>
  <c r="BD191" i="1"/>
  <c r="AR191" i="1"/>
  <c r="AF191" i="1"/>
  <c r="T191" i="1"/>
  <c r="H191" i="1"/>
  <c r="BI190" i="1"/>
  <c r="AW190" i="1"/>
  <c r="AK190" i="1"/>
  <c r="Y190" i="1"/>
  <c r="M190" i="1"/>
  <c r="BB189" i="1"/>
  <c r="AP189" i="1"/>
  <c r="AD189" i="1"/>
  <c r="R189" i="1"/>
  <c r="F189" i="1"/>
  <c r="BG188" i="1"/>
  <c r="AU188" i="1"/>
  <c r="AI188" i="1"/>
  <c r="W188" i="1"/>
  <c r="K188" i="1"/>
  <c r="AZ187" i="1"/>
  <c r="AN187" i="1"/>
  <c r="AB187" i="1"/>
  <c r="P187" i="1"/>
  <c r="D187" i="1"/>
  <c r="BE186" i="1"/>
  <c r="AS186" i="1"/>
  <c r="AG186" i="1"/>
  <c r="U186" i="1"/>
  <c r="I186" i="1"/>
  <c r="AX185" i="1"/>
  <c r="AL185" i="1"/>
  <c r="Z185" i="1"/>
  <c r="N185" i="1"/>
  <c r="BC184" i="1"/>
  <c r="AQ184" i="1"/>
  <c r="AE184" i="1"/>
  <c r="S184" i="1"/>
  <c r="G184" i="1"/>
  <c r="BH183" i="1"/>
  <c r="AV183" i="1"/>
  <c r="AJ183" i="1"/>
  <c r="X183" i="1"/>
  <c r="L183" i="1"/>
  <c r="BA182" i="1"/>
  <c r="AO182" i="1"/>
  <c r="AC182" i="1"/>
  <c r="Q182" i="1"/>
  <c r="E182" i="1"/>
  <c r="BF181" i="1"/>
  <c r="AT181" i="1"/>
  <c r="AH181" i="1"/>
  <c r="V181" i="1"/>
  <c r="J181" i="1"/>
  <c r="BI132" i="1"/>
  <c r="AW132" i="1"/>
  <c r="AK132" i="1"/>
  <c r="Y132" i="1"/>
  <c r="M132" i="1"/>
  <c r="BB131" i="1"/>
  <c r="AP131" i="1"/>
  <c r="AD131" i="1"/>
  <c r="R131" i="1"/>
  <c r="F131" i="1"/>
  <c r="AU130" i="1"/>
  <c r="W130" i="1"/>
  <c r="AZ129" i="1"/>
  <c r="AN129" i="1"/>
  <c r="AB129" i="1"/>
  <c r="P129" i="1"/>
  <c r="D129" i="1"/>
  <c r="BE128" i="1"/>
  <c r="AS128" i="1"/>
  <c r="AG128" i="1"/>
  <c r="U128" i="1"/>
  <c r="I128" i="1"/>
  <c r="AX192" i="1"/>
  <c r="AL192" i="1"/>
  <c r="Z192" i="1"/>
  <c r="N192" i="1"/>
  <c r="BC191" i="1"/>
  <c r="AQ191" i="1"/>
  <c r="AE191" i="1"/>
  <c r="S191" i="1"/>
  <c r="G191" i="1"/>
  <c r="BH190" i="1"/>
  <c r="AV190" i="1"/>
  <c r="AJ190" i="1"/>
  <c r="X190" i="1"/>
  <c r="L190" i="1"/>
  <c r="BA189" i="1"/>
  <c r="AO189" i="1"/>
  <c r="AC189" i="1"/>
  <c r="Q189" i="1"/>
  <c r="E189" i="1"/>
  <c r="BF188" i="1"/>
  <c r="AT188" i="1"/>
  <c r="AH188" i="1"/>
  <c r="V188" i="1"/>
  <c r="J188" i="1"/>
  <c r="AY187" i="1"/>
  <c r="AM187" i="1"/>
  <c r="AA187" i="1"/>
  <c r="O187" i="1"/>
  <c r="C187" i="1"/>
  <c r="BD186" i="1"/>
  <c r="AR186" i="1"/>
  <c r="AF186" i="1"/>
  <c r="T186" i="1"/>
  <c r="H186" i="1"/>
  <c r="BI185" i="1"/>
  <c r="AW185" i="1"/>
  <c r="AK185" i="1"/>
  <c r="Y185" i="1"/>
  <c r="M185" i="1"/>
  <c r="BB184" i="1"/>
  <c r="AP184" i="1"/>
  <c r="AD184" i="1"/>
  <c r="R184" i="1"/>
  <c r="F184" i="1"/>
  <c r="BG183" i="1"/>
  <c r="AU183" i="1"/>
  <c r="AI183" i="1"/>
  <c r="W183" i="1"/>
  <c r="K183" i="1"/>
  <c r="AZ182" i="1"/>
  <c r="AN182" i="1"/>
  <c r="AB182" i="1"/>
  <c r="P182" i="1"/>
  <c r="D182" i="1"/>
  <c r="BE181" i="1"/>
  <c r="AS181" i="1"/>
  <c r="AG181" i="1"/>
  <c r="U181" i="1"/>
  <c r="I181" i="1"/>
  <c r="AX180" i="1"/>
  <c r="AL180" i="1"/>
  <c r="Z180" i="1"/>
  <c r="N180" i="1"/>
  <c r="BC179" i="1"/>
  <c r="AQ179" i="1"/>
  <c r="AE179" i="1"/>
  <c r="S179" i="1"/>
  <c r="G179" i="1"/>
  <c r="AX134" i="1"/>
  <c r="AL134" i="1"/>
  <c r="Z134" i="1"/>
  <c r="N134" i="1"/>
  <c r="BC133" i="1"/>
  <c r="AE133" i="1"/>
  <c r="G133" i="1"/>
  <c r="BH132" i="1"/>
  <c r="AV132" i="1"/>
  <c r="AJ132" i="1"/>
  <c r="X132" i="1"/>
  <c r="L132" i="1"/>
  <c r="BA131" i="1"/>
  <c r="AO131" i="1"/>
  <c r="AC131" i="1"/>
  <c r="Q131" i="1"/>
  <c r="E131" i="1"/>
  <c r="BF130" i="1"/>
  <c r="AT130" i="1"/>
  <c r="AH130" i="1"/>
  <c r="V130" i="1"/>
  <c r="J130" i="1"/>
  <c r="AM129" i="1"/>
  <c r="O129" i="1"/>
  <c r="C129" i="1"/>
  <c r="BD128" i="1"/>
  <c r="AF128" i="1"/>
  <c r="H128" i="1"/>
  <c r="BI192" i="1"/>
  <c r="AW192" i="1"/>
  <c r="AK192" i="1"/>
  <c r="Y192" i="1"/>
  <c r="M192" i="1"/>
  <c r="BB191" i="1"/>
  <c r="AP191" i="1"/>
  <c r="AD191" i="1"/>
  <c r="R191" i="1"/>
  <c r="F191" i="1"/>
  <c r="BG190" i="1"/>
  <c r="AU190" i="1"/>
  <c r="AI190" i="1"/>
  <c r="W190" i="1"/>
  <c r="K190" i="1"/>
  <c r="AZ189" i="1"/>
  <c r="AN189" i="1"/>
  <c r="AB189" i="1"/>
  <c r="P189" i="1"/>
  <c r="D189" i="1"/>
  <c r="BE188" i="1"/>
  <c r="AS188" i="1"/>
  <c r="AG188" i="1"/>
  <c r="U188" i="1"/>
  <c r="I188" i="1"/>
  <c r="AX187" i="1"/>
  <c r="AL187" i="1"/>
  <c r="Z187" i="1"/>
  <c r="N187" i="1"/>
  <c r="BC186" i="1"/>
  <c r="AQ186" i="1"/>
  <c r="AE186" i="1"/>
  <c r="S186" i="1"/>
  <c r="G186" i="1"/>
  <c r="BH185" i="1"/>
  <c r="AV185" i="1"/>
  <c r="AJ185" i="1"/>
  <c r="X185" i="1"/>
  <c r="L185" i="1"/>
  <c r="BA184" i="1"/>
  <c r="AO184" i="1"/>
  <c r="AC184" i="1"/>
  <c r="Q184" i="1"/>
  <c r="E184" i="1"/>
  <c r="BF183" i="1"/>
  <c r="AT183" i="1"/>
  <c r="AH183" i="1"/>
  <c r="V183" i="1"/>
  <c r="J183" i="1"/>
  <c r="BB181" i="1"/>
  <c r="AP181" i="1"/>
  <c r="AD181" i="1"/>
  <c r="R181" i="1"/>
  <c r="F181" i="1"/>
  <c r="BG180" i="1"/>
  <c r="AU180" i="1"/>
  <c r="AI180" i="1"/>
  <c r="W180" i="1"/>
  <c r="K180" i="1"/>
  <c r="AZ179" i="1"/>
  <c r="AN179" i="1"/>
  <c r="AB179" i="1"/>
  <c r="P179" i="1"/>
  <c r="D179" i="1"/>
  <c r="BD178" i="1"/>
  <c r="AR178" i="1"/>
  <c r="AF178" i="1"/>
  <c r="T178" i="1"/>
  <c r="H178" i="1"/>
  <c r="AX179" i="1"/>
  <c r="AL179" i="1"/>
  <c r="Z179" i="1"/>
  <c r="N179" i="1"/>
  <c r="BB178" i="1"/>
  <c r="AP178" i="1"/>
  <c r="AD178" i="1"/>
  <c r="R178" i="1"/>
  <c r="F178" i="1"/>
  <c r="BC185" i="1"/>
  <c r="AQ185" i="1"/>
  <c r="AE185" i="1"/>
  <c r="S185" i="1"/>
  <c r="G185" i="1"/>
  <c r="BH184" i="1"/>
  <c r="AV184" i="1"/>
  <c r="AJ184" i="1"/>
  <c r="X184" i="1"/>
  <c r="L184" i="1"/>
  <c r="BA183" i="1"/>
  <c r="AO183" i="1"/>
  <c r="AC183" i="1"/>
  <c r="Q183" i="1"/>
  <c r="E183" i="1"/>
  <c r="BF182" i="1"/>
  <c r="AT182" i="1"/>
  <c r="AH182" i="1"/>
  <c r="V182" i="1"/>
  <c r="J182" i="1"/>
  <c r="AY181" i="1"/>
  <c r="AM181" i="1"/>
  <c r="AA181" i="1"/>
  <c r="O181" i="1"/>
  <c r="C181" i="1"/>
  <c r="BD180" i="1"/>
  <c r="AR180" i="1"/>
  <c r="AF180" i="1"/>
  <c r="T180" i="1"/>
  <c r="H180" i="1"/>
  <c r="BI179" i="1"/>
  <c r="AW179" i="1"/>
  <c r="AK179" i="1"/>
  <c r="Y179" i="1"/>
  <c r="M179" i="1"/>
  <c r="BA178" i="1"/>
  <c r="AO178" i="1"/>
  <c r="AC178" i="1"/>
  <c r="Q178" i="1"/>
  <c r="E178" i="1"/>
  <c r="BF189" i="1"/>
  <c r="AT189" i="1"/>
  <c r="AH189" i="1"/>
  <c r="V189" i="1"/>
  <c r="J189" i="1"/>
  <c r="AY188" i="1"/>
  <c r="AM188" i="1"/>
  <c r="AA188" i="1"/>
  <c r="O188" i="1"/>
  <c r="C188" i="1"/>
  <c r="BD187" i="1"/>
  <c r="AR187" i="1"/>
  <c r="AF187" i="1"/>
  <c r="T187" i="1"/>
  <c r="H187" i="1"/>
  <c r="BI186" i="1"/>
  <c r="AW186" i="1"/>
  <c r="AK186" i="1"/>
  <c r="Y186" i="1"/>
  <c r="M186" i="1"/>
  <c r="BB185" i="1"/>
  <c r="AP185" i="1"/>
  <c r="AD185" i="1"/>
  <c r="R185" i="1"/>
  <c r="F185" i="1"/>
  <c r="BG184" i="1"/>
  <c r="AU184" i="1"/>
  <c r="AI184" i="1"/>
  <c r="W184" i="1"/>
  <c r="K184" i="1"/>
  <c r="AZ183" i="1"/>
  <c r="AN183" i="1"/>
  <c r="AB183" i="1"/>
  <c r="P183" i="1"/>
  <c r="D183" i="1"/>
  <c r="BE182" i="1"/>
  <c r="AS182" i="1"/>
  <c r="AG182" i="1"/>
  <c r="U182" i="1"/>
  <c r="I182" i="1"/>
  <c r="AX181" i="1"/>
  <c r="AL181" i="1"/>
  <c r="Z181" i="1"/>
  <c r="N181" i="1"/>
  <c r="BC180" i="1"/>
  <c r="AQ180" i="1"/>
  <c r="AE180" i="1"/>
  <c r="S180" i="1"/>
  <c r="G180" i="1"/>
  <c r="BH179" i="1"/>
  <c r="AV179" i="1"/>
  <c r="AJ179" i="1"/>
  <c r="X179" i="1"/>
  <c r="L179" i="1"/>
  <c r="AZ178" i="1"/>
  <c r="AN178" i="1"/>
  <c r="AB178" i="1"/>
  <c r="P178" i="1"/>
  <c r="D178" i="1"/>
  <c r="BG179" i="1"/>
  <c r="AU179" i="1"/>
  <c r="AI179" i="1"/>
  <c r="W179" i="1"/>
  <c r="K179" i="1"/>
  <c r="AY178" i="1"/>
  <c r="AM178" i="1"/>
  <c r="AA178" i="1"/>
  <c r="O178" i="1"/>
  <c r="C178" i="1"/>
  <c r="BC182" i="1"/>
  <c r="AQ182" i="1"/>
  <c r="AE182" i="1"/>
  <c r="S182" i="1"/>
  <c r="G182" i="1"/>
  <c r="BH181" i="1"/>
  <c r="AV181" i="1"/>
  <c r="AJ181" i="1"/>
  <c r="X181" i="1"/>
  <c r="L181" i="1"/>
  <c r="BA180" i="1"/>
  <c r="AO180" i="1"/>
  <c r="AC180" i="1"/>
  <c r="Q180" i="1"/>
  <c r="E180" i="1"/>
  <c r="BF179" i="1"/>
  <c r="AT179" i="1"/>
  <c r="AH179" i="1"/>
  <c r="V179" i="1"/>
  <c r="J179" i="1"/>
  <c r="AX178" i="1"/>
  <c r="AL178" i="1"/>
  <c r="Z178" i="1"/>
  <c r="N178" i="1"/>
  <c r="AX190" i="1"/>
  <c r="AL190" i="1"/>
  <c r="Z190" i="1"/>
  <c r="N190" i="1"/>
  <c r="BC189" i="1"/>
  <c r="AQ189" i="1"/>
  <c r="AE189" i="1"/>
  <c r="S189" i="1"/>
  <c r="G189" i="1"/>
  <c r="BH188" i="1"/>
  <c r="AV188" i="1"/>
  <c r="AJ188" i="1"/>
  <c r="X188" i="1"/>
  <c r="L188" i="1"/>
  <c r="BA187" i="1"/>
  <c r="AO187" i="1"/>
  <c r="AC187" i="1"/>
  <c r="Q187" i="1"/>
  <c r="E187" i="1"/>
  <c r="BF186" i="1"/>
  <c r="AT186" i="1"/>
  <c r="AH186" i="1"/>
  <c r="V186" i="1"/>
  <c r="J186" i="1"/>
  <c r="AY185" i="1"/>
  <c r="AM185" i="1"/>
  <c r="AA185" i="1"/>
  <c r="O185" i="1"/>
  <c r="C185" i="1"/>
  <c r="BD184" i="1"/>
  <c r="AR184" i="1"/>
  <c r="AF184" i="1"/>
  <c r="T184" i="1"/>
  <c r="H184" i="1"/>
  <c r="BI183" i="1"/>
  <c r="AW183" i="1"/>
  <c r="AK183" i="1"/>
  <c r="Y183" i="1"/>
  <c r="M183" i="1"/>
  <c r="BB182" i="1"/>
  <c r="AP182" i="1"/>
  <c r="AD182" i="1"/>
  <c r="R182" i="1"/>
  <c r="F182" i="1"/>
  <c r="BG181" i="1"/>
  <c r="AU181" i="1"/>
  <c r="AI181" i="1"/>
  <c r="W181" i="1"/>
  <c r="K181" i="1"/>
  <c r="AZ180" i="1"/>
  <c r="AN180" i="1"/>
  <c r="AB180" i="1"/>
  <c r="P180" i="1"/>
  <c r="D180" i="1"/>
  <c r="BE179" i="1"/>
  <c r="AS179" i="1"/>
  <c r="AG179" i="1"/>
  <c r="U179" i="1"/>
  <c r="I179" i="1"/>
  <c r="BI178" i="1"/>
  <c r="AW178" i="1"/>
  <c r="AK178" i="1"/>
  <c r="Y178" i="1"/>
  <c r="M178" i="1"/>
  <c r="AY180" i="1"/>
  <c r="AM180" i="1"/>
  <c r="AA180" i="1"/>
  <c r="O180" i="1"/>
  <c r="C180" i="1"/>
  <c r="BD179" i="1"/>
  <c r="AR179" i="1"/>
  <c r="AF179" i="1"/>
  <c r="T179" i="1"/>
  <c r="H179" i="1"/>
  <c r="BH178" i="1"/>
  <c r="AV178" i="1"/>
  <c r="AJ178" i="1"/>
  <c r="X178" i="1"/>
  <c r="L178" i="1"/>
  <c r="BG178" i="1"/>
  <c r="AU178" i="1"/>
  <c r="AI178" i="1"/>
  <c r="W178" i="1"/>
  <c r="K178" i="1"/>
  <c r="AY182" i="1"/>
  <c r="AM182" i="1"/>
  <c r="AA182" i="1"/>
  <c r="O182" i="1"/>
  <c r="C182" i="1"/>
  <c r="BD181" i="1"/>
  <c r="AR181" i="1"/>
  <c r="AF181" i="1"/>
  <c r="T181" i="1"/>
  <c r="H181" i="1"/>
  <c r="BI180" i="1"/>
  <c r="AW180" i="1"/>
  <c r="AK180" i="1"/>
  <c r="Y180" i="1"/>
  <c r="M180" i="1"/>
  <c r="BB179" i="1"/>
  <c r="AP179" i="1"/>
  <c r="AD179" i="1"/>
  <c r="R179" i="1"/>
  <c r="F179" i="1"/>
  <c r="BF178" i="1"/>
  <c r="AT178" i="1"/>
  <c r="AH178" i="1"/>
  <c r="V178" i="1"/>
  <c r="J178" i="1"/>
  <c r="BG132" i="1"/>
  <c r="AY132" i="1"/>
  <c r="AQ132" i="1"/>
  <c r="AI132" i="1"/>
  <c r="AA132" i="1"/>
  <c r="S132" i="1"/>
  <c r="K132" i="1"/>
  <c r="C128" i="1"/>
  <c r="BG130" i="1"/>
  <c r="AY130" i="1"/>
  <c r="AQ130" i="1"/>
  <c r="AI130" i="1"/>
  <c r="AA130" i="1"/>
  <c r="S130" i="1"/>
  <c r="K130" i="1"/>
  <c r="BG133" i="1"/>
  <c r="AY133" i="1"/>
  <c r="AQ133" i="1"/>
  <c r="AI133" i="1"/>
  <c r="AA133" i="1"/>
  <c r="S133" i="1"/>
  <c r="K133" i="1"/>
  <c r="BH128" i="1"/>
  <c r="AZ128" i="1"/>
  <c r="AR128" i="1"/>
  <c r="AJ128" i="1"/>
  <c r="AB128" i="1"/>
  <c r="T128" i="1"/>
  <c r="L128" i="1"/>
  <c r="D128" i="1"/>
  <c r="BG136" i="1"/>
  <c r="AY136" i="1"/>
  <c r="AQ136" i="1"/>
  <c r="AI136" i="1"/>
  <c r="AA136" i="1"/>
  <c r="S136" i="1"/>
  <c r="K136" i="1"/>
  <c r="BG128" i="1"/>
  <c r="AY128" i="1"/>
  <c r="AQ128" i="1"/>
  <c r="AI128" i="1"/>
  <c r="AA128" i="1"/>
  <c r="S128" i="1"/>
  <c r="K128" i="1"/>
  <c r="BG131" i="1"/>
  <c r="AY131" i="1"/>
  <c r="AQ131" i="1"/>
  <c r="AI131" i="1"/>
  <c r="AA131" i="1"/>
  <c r="S131" i="1"/>
  <c r="K131" i="1"/>
  <c r="BG134" i="1"/>
  <c r="AY134" i="1"/>
  <c r="AQ134" i="1"/>
  <c r="AI134" i="1"/>
  <c r="AA134" i="1"/>
  <c r="S134" i="1"/>
  <c r="K134" i="1"/>
  <c r="BG137" i="1"/>
  <c r="AY137" i="1"/>
  <c r="AQ137" i="1"/>
  <c r="AI137" i="1"/>
  <c r="AA137" i="1"/>
  <c r="S137" i="1"/>
  <c r="K137" i="1"/>
  <c r="BG129" i="1"/>
  <c r="AY129" i="1"/>
  <c r="AQ129" i="1"/>
  <c r="AI129" i="1"/>
  <c r="AA129" i="1"/>
  <c r="S129" i="1"/>
  <c r="K129" i="1"/>
  <c r="CM152" i="1" l="1"/>
  <c r="BL152" i="1"/>
  <c r="BL97" i="1"/>
  <c r="CM155" i="1"/>
  <c r="BL155" i="1"/>
  <c r="CM153" i="1"/>
  <c r="BL153" i="1"/>
  <c r="CM151" i="1"/>
  <c r="BL151" i="1"/>
  <c r="CM154" i="1"/>
  <c r="BL154" i="1"/>
  <c r="CM101" i="1"/>
  <c r="BL101" i="1"/>
  <c r="CM94" i="1"/>
  <c r="BL94" i="1"/>
  <c r="BL88" i="1"/>
  <c r="CM88" i="1"/>
  <c r="CM89" i="1"/>
  <c r="BL89" i="1"/>
  <c r="BL96" i="1"/>
  <c r="CM96" i="1"/>
  <c r="CM99" i="1"/>
  <c r="BL99" i="1"/>
  <c r="CM93" i="1"/>
  <c r="BL93" i="1"/>
  <c r="CM95" i="1"/>
  <c r="BL95" i="1"/>
  <c r="CM92" i="1"/>
  <c r="BL92" i="1"/>
  <c r="BL91" i="1"/>
  <c r="CM91" i="1"/>
  <c r="CM102" i="1"/>
  <c r="BL102" i="1"/>
  <c r="CM90" i="1"/>
  <c r="BL90" i="1"/>
  <c r="CM97" i="1"/>
  <c r="CM100" i="1"/>
  <c r="BL100" i="1"/>
  <c r="CM98" i="1"/>
  <c r="BL98" i="1"/>
  <c r="CM158" i="1"/>
  <c r="BL174" i="1"/>
  <c r="BL162" i="1"/>
  <c r="BL171" i="1"/>
  <c r="BQ174" i="1"/>
  <c r="BL161" i="1"/>
  <c r="BL172" i="1"/>
  <c r="CM165" i="1"/>
  <c r="BL165" i="1"/>
  <c r="BQ173" i="1"/>
  <c r="BL173" i="1"/>
  <c r="BL170" i="1"/>
  <c r="CM179" i="1"/>
  <c r="BL179" i="1"/>
  <c r="CK175" i="1"/>
  <c r="BL159" i="1"/>
  <c r="CM160" i="1"/>
  <c r="BQ171" i="1"/>
  <c r="CM164" i="1"/>
  <c r="BL157" i="1"/>
  <c r="BQ170" i="1"/>
  <c r="BL183" i="1"/>
  <c r="BQ183" i="1"/>
  <c r="CM157" i="1"/>
  <c r="BL164" i="1"/>
  <c r="BQ186" i="1"/>
  <c r="BL186" i="1"/>
  <c r="BL188" i="1"/>
  <c r="BQ188" i="1"/>
  <c r="BQ184" i="1"/>
  <c r="BL184" i="1"/>
  <c r="BL163" i="1"/>
  <c r="BQ190" i="1"/>
  <c r="BL190" i="1"/>
  <c r="BQ175" i="1"/>
  <c r="BQ166" i="1"/>
  <c r="CM156" i="1"/>
  <c r="BL185" i="1"/>
  <c r="BQ185" i="1"/>
  <c r="CM181" i="1"/>
  <c r="BL181" i="1"/>
  <c r="BL168" i="1"/>
  <c r="BL158" i="1"/>
  <c r="BQ169" i="1"/>
  <c r="BL169" i="1"/>
  <c r="BQ168" i="1"/>
  <c r="BL160" i="1"/>
  <c r="CM162" i="1"/>
  <c r="BL156" i="1"/>
  <c r="CM163" i="1"/>
  <c r="CM182" i="1"/>
  <c r="BL182" i="1"/>
  <c r="CM180" i="1"/>
  <c r="BL180" i="1"/>
  <c r="BL166" i="1"/>
  <c r="BL187" i="1"/>
  <c r="BQ187" i="1"/>
  <c r="BQ189" i="1"/>
  <c r="BL189" i="1"/>
  <c r="CM178" i="1"/>
  <c r="BL178" i="1"/>
  <c r="CM161" i="1"/>
  <c r="CM159" i="1"/>
  <c r="BQ172" i="1"/>
  <c r="BQ167" i="1"/>
  <c r="BL167" i="1"/>
  <c r="CK174" i="1"/>
  <c r="BL191" i="1"/>
  <c r="BQ191" i="1"/>
  <c r="BL192" i="1"/>
  <c r="BQ192" i="1"/>
  <c r="BL175" i="1"/>
  <c r="BQ126" i="1"/>
  <c r="BL126" i="1"/>
  <c r="BQ118" i="1"/>
  <c r="BL118" i="1"/>
  <c r="BL125" i="1"/>
  <c r="BQ125" i="1"/>
  <c r="BQ119" i="1"/>
  <c r="BL119" i="1"/>
  <c r="BL110" i="1"/>
  <c r="CM110" i="1"/>
  <c r="CM103" i="1"/>
  <c r="BL103" i="1"/>
  <c r="BQ122" i="1"/>
  <c r="BL122" i="1"/>
  <c r="BQ120" i="1"/>
  <c r="BL120" i="1"/>
  <c r="CM107" i="1"/>
  <c r="BL107" i="1"/>
  <c r="CM112" i="1"/>
  <c r="BL112" i="1"/>
  <c r="CM104" i="1"/>
  <c r="BL104" i="1"/>
  <c r="BQ124" i="1"/>
  <c r="BL124" i="1"/>
  <c r="CM113" i="1"/>
  <c r="BL113" i="1"/>
  <c r="CM115" i="1"/>
  <c r="BL115" i="1"/>
  <c r="BQ127" i="1"/>
  <c r="BL127" i="1"/>
  <c r="CM116" i="1"/>
  <c r="BL116" i="1"/>
  <c r="CM105" i="1"/>
  <c r="BL105" i="1"/>
  <c r="CM117" i="1"/>
  <c r="BL117" i="1"/>
  <c r="BL108" i="1"/>
  <c r="CM108" i="1"/>
  <c r="BL109" i="1"/>
  <c r="CM109" i="1"/>
  <c r="BQ121" i="1"/>
  <c r="BL121" i="1"/>
  <c r="BL111" i="1"/>
  <c r="CM111" i="1"/>
  <c r="CM114" i="1"/>
  <c r="BL114" i="1"/>
  <c r="CM106" i="1"/>
  <c r="BL106" i="1"/>
  <c r="BQ123" i="1"/>
  <c r="BL123" i="1"/>
  <c r="BR174" i="1" l="1"/>
  <c r="BV174" i="1" s="1"/>
  <c r="BR170" i="1"/>
  <c r="BV170" i="1" s="1"/>
  <c r="BR167" i="1"/>
  <c r="BV167" i="1" s="1"/>
  <c r="BU155" i="1"/>
  <c r="CQ155" i="1"/>
  <c r="BM174" i="1"/>
  <c r="CQ92" i="1"/>
  <c r="BU91" i="1"/>
  <c r="BU179" i="1"/>
  <c r="BY189" i="1" s="1"/>
  <c r="CC189" i="1" s="1"/>
  <c r="BM175" i="1"/>
  <c r="CK167" i="1"/>
  <c r="CK185" i="1"/>
  <c r="BU160" i="1"/>
  <c r="BY174" i="1" s="1"/>
  <c r="CC174" i="1" s="1"/>
  <c r="CK170" i="1"/>
  <c r="CK187" i="1"/>
  <c r="BR188" i="1"/>
  <c r="BV188" i="1" s="1"/>
  <c r="CK184" i="1"/>
  <c r="BR187" i="1"/>
  <c r="BV187" i="1" s="1"/>
  <c r="BR169" i="1"/>
  <c r="BV169" i="1" s="1"/>
  <c r="CK166" i="1"/>
  <c r="CK188" i="1"/>
  <c r="BR185" i="1"/>
  <c r="BV185" i="1" s="1"/>
  <c r="BM166" i="1"/>
  <c r="BM167" i="1"/>
  <c r="BM169" i="1"/>
  <c r="BR166" i="1"/>
  <c r="BV166" i="1" s="1"/>
  <c r="BM173" i="1"/>
  <c r="BM172" i="1"/>
  <c r="BM171" i="1"/>
  <c r="BM168" i="1"/>
  <c r="BM170" i="1"/>
  <c r="BR186" i="1"/>
  <c r="BV186" i="1" s="1"/>
  <c r="BY186" i="1"/>
  <c r="CC186" i="1" s="1"/>
  <c r="CK189" i="1"/>
  <c r="CK172" i="1"/>
  <c r="BR168" i="1"/>
  <c r="BV168" i="1" s="1"/>
  <c r="BR190" i="1"/>
  <c r="BV190" i="1" s="1"/>
  <c r="CK186" i="1"/>
  <c r="BR172" i="1"/>
  <c r="BV172" i="1" s="1"/>
  <c r="CK168" i="1"/>
  <c r="CK190" i="1"/>
  <c r="CK173" i="1"/>
  <c r="CK169" i="1"/>
  <c r="BR171" i="1"/>
  <c r="BV171" i="1" s="1"/>
  <c r="BR189" i="1"/>
  <c r="BV189" i="1" s="1"/>
  <c r="BR184" i="1"/>
  <c r="BV184" i="1" s="1"/>
  <c r="CK183" i="1"/>
  <c r="BR173" i="1"/>
  <c r="BV173" i="1" s="1"/>
  <c r="CK171" i="1"/>
  <c r="BR183" i="1"/>
  <c r="BV183" i="1" s="1"/>
  <c r="BM186" i="1"/>
  <c r="BM190" i="1"/>
  <c r="BM184" i="1"/>
  <c r="BM183" i="1"/>
  <c r="BM188" i="1"/>
  <c r="BM189" i="1"/>
  <c r="BM187" i="1"/>
  <c r="BM185" i="1"/>
  <c r="CK191" i="1"/>
  <c r="BR191" i="1"/>
  <c r="BV191" i="1" s="1"/>
  <c r="BM191" i="1"/>
  <c r="BM192" i="1"/>
  <c r="BR192" i="1"/>
  <c r="BV192" i="1" s="1"/>
  <c r="BR175" i="1"/>
  <c r="BV175" i="1" s="1"/>
  <c r="CK192" i="1"/>
  <c r="CK123" i="1"/>
  <c r="BR119" i="1"/>
  <c r="BV119" i="1" s="1"/>
  <c r="CK120" i="1"/>
  <c r="CK119" i="1"/>
  <c r="BR120" i="1"/>
  <c r="BV120" i="1" s="1"/>
  <c r="CK125" i="1"/>
  <c r="CK124" i="1"/>
  <c r="CK122" i="1"/>
  <c r="BR125" i="1"/>
  <c r="BV125" i="1" s="1"/>
  <c r="BR123" i="1"/>
  <c r="BV123" i="1" s="1"/>
  <c r="BR124" i="1"/>
  <c r="BV124" i="1" s="1"/>
  <c r="BR122" i="1"/>
  <c r="BV122" i="1" s="1"/>
  <c r="BM122" i="1"/>
  <c r="BM121" i="1"/>
  <c r="BM120" i="1"/>
  <c r="BM119" i="1"/>
  <c r="BM127" i="1"/>
  <c r="BM126" i="1"/>
  <c r="BM118" i="1"/>
  <c r="BM125" i="1"/>
  <c r="BM124" i="1"/>
  <c r="BR118" i="1"/>
  <c r="BV118" i="1" s="1"/>
  <c r="BM123" i="1"/>
  <c r="CK118" i="1"/>
  <c r="BU106" i="1"/>
  <c r="BY119" i="1" s="1"/>
  <c r="CC119" i="1" s="1"/>
  <c r="CK126" i="1"/>
  <c r="CK127" i="1"/>
  <c r="BR126" i="1"/>
  <c r="BV126" i="1" s="1"/>
  <c r="CK121" i="1"/>
  <c r="BR121" i="1"/>
  <c r="BV121" i="1" s="1"/>
  <c r="BR127" i="1"/>
  <c r="BV127" i="1" s="1"/>
  <c r="BY185" i="1" l="1"/>
  <c r="CC185" i="1" s="1"/>
  <c r="BY192" i="1"/>
  <c r="CC192" i="1" s="1"/>
  <c r="BY170" i="1"/>
  <c r="CC170" i="1" s="1"/>
  <c r="BY183" i="1"/>
  <c r="CC183" i="1" s="1"/>
  <c r="BY191" i="1"/>
  <c r="CC191" i="1" s="1"/>
  <c r="BY184" i="1"/>
  <c r="CC184" i="1" s="1"/>
  <c r="BY188" i="1"/>
  <c r="CC188" i="1" s="1"/>
  <c r="BY190" i="1"/>
  <c r="CC190" i="1" s="1"/>
  <c r="BY171" i="1"/>
  <c r="CC171" i="1" s="1"/>
  <c r="BY168" i="1"/>
  <c r="CC168" i="1" s="1"/>
  <c r="BY187" i="1"/>
  <c r="CC187" i="1" s="1"/>
  <c r="BY175" i="1"/>
  <c r="CC175" i="1" s="1"/>
  <c r="BY173" i="1"/>
  <c r="CC173" i="1" s="1"/>
  <c r="BY172" i="1"/>
  <c r="CC172" i="1" s="1"/>
  <c r="CS190" i="1"/>
  <c r="BY166" i="1"/>
  <c r="CC166" i="1" s="1"/>
  <c r="BY169" i="1"/>
  <c r="CC169" i="1" s="1"/>
  <c r="CS188" i="1"/>
  <c r="CS191" i="1"/>
  <c r="CS125" i="1"/>
  <c r="CS166" i="1"/>
  <c r="CS187" i="1"/>
  <c r="CS122" i="1"/>
  <c r="CS172" i="1"/>
  <c r="CS123" i="1"/>
  <c r="CS124" i="1"/>
  <c r="CS170" i="1"/>
  <c r="CS126" i="1"/>
  <c r="CS121" i="1"/>
  <c r="CS169" i="1"/>
  <c r="CS120" i="1"/>
  <c r="CS189" i="1"/>
  <c r="BY167" i="1"/>
  <c r="CC167" i="1" s="1"/>
  <c r="CS185" i="1"/>
  <c r="CS168" i="1"/>
  <c r="CS171" i="1"/>
  <c r="BY125" i="1"/>
  <c r="CC125" i="1" s="1"/>
  <c r="CS118" i="1"/>
  <c r="CS186" i="1"/>
  <c r="CS175" i="1"/>
  <c r="CS174" i="1"/>
  <c r="CS183" i="1"/>
  <c r="CS184" i="1"/>
  <c r="CS167" i="1"/>
  <c r="CS173" i="1"/>
  <c r="BY127" i="1"/>
  <c r="CC127" i="1" s="1"/>
  <c r="BY126" i="1"/>
  <c r="CC126" i="1" s="1"/>
  <c r="BY118" i="1"/>
  <c r="CC118" i="1" s="1"/>
  <c r="CS119" i="1"/>
  <c r="BY123" i="1"/>
  <c r="CC123" i="1" s="1"/>
  <c r="BY121" i="1"/>
  <c r="CC121" i="1" s="1"/>
  <c r="BY122" i="1"/>
  <c r="CC122" i="1" s="1"/>
  <c r="BY120" i="1"/>
  <c r="CC120" i="1" s="1"/>
  <c r="BY124" i="1"/>
  <c r="CC124" i="1" s="1"/>
  <c r="CS127" i="1"/>
  <c r="CS192" i="1"/>
</calcChain>
</file>

<file path=xl/sharedStrings.xml><?xml version="1.0" encoding="utf-8"?>
<sst xmlns="http://schemas.openxmlformats.org/spreadsheetml/2006/main" count="65" uniqueCount="14">
  <si>
    <t xml:space="preserve">Stopy zwrotu </t>
  </si>
  <si>
    <t xml:space="preserve">Akcje spółek </t>
  </si>
  <si>
    <t>AR - 5 DNI</t>
  </si>
  <si>
    <t>CAR</t>
  </si>
  <si>
    <t>* (0,1)</t>
  </si>
  <si>
    <t>** (0,05)</t>
  </si>
  <si>
    <t>*** (0,01)</t>
  </si>
  <si>
    <t>Z1</t>
  </si>
  <si>
    <t>Z2</t>
  </si>
  <si>
    <t>15 dni</t>
  </si>
  <si>
    <t>10 dni</t>
  </si>
  <si>
    <t>5 dni</t>
  </si>
  <si>
    <t xml:space="preserve">AR - 30 DNI </t>
  </si>
  <si>
    <t>AR - 15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</si>
</sst>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0" fontId="1" fillId="2" borderId="0" xfId="0" applyFont="1" applyFill="1"/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64" fontId="0" fillId="4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2" fontId="0" fillId="5" borderId="0" xfId="0" applyNumberFormat="1" applyFill="1"/>
    <xf numFmtId="2" fontId="2" fillId="5" borderId="0" xfId="0" applyNumberFormat="1" applyFont="1" applyFill="1"/>
    <xf numFmtId="0" fontId="0" fillId="0" borderId="1" xfId="0" applyBorder="1"/>
    <xf numFmtId="1" fontId="0" fillId="6" borderId="2" xfId="0" applyNumberFormat="1" applyFill="1" applyBorder="1"/>
    <xf numFmtId="164" fontId="0" fillId="0" borderId="2" xfId="0" applyNumberFormat="1" applyBorder="1"/>
    <xf numFmtId="2" fontId="0" fillId="0" borderId="2" xfId="0" applyNumberFormat="1" applyBorder="1"/>
    <xf numFmtId="1" fontId="0" fillId="3" borderId="2" xfId="0" applyNumberFormat="1" applyFill="1" applyBorder="1"/>
    <xf numFmtId="1" fontId="0" fillId="7" borderId="2" xfId="0" applyNumberFormat="1" applyFill="1" applyBorder="1"/>
    <xf numFmtId="165" fontId="0" fillId="4" borderId="0" xfId="0" applyNumberFormat="1" applyFill="1"/>
    <xf numFmtId="165" fontId="0" fillId="0" borderId="3" xfId="0" applyNumberFormat="1" applyBorder="1"/>
    <xf numFmtId="165" fontId="0" fillId="0" borderId="0" xfId="0" applyNumberFormat="1"/>
    <xf numFmtId="165" fontId="0" fillId="0" borderId="2" xfId="0" applyNumberFormat="1" applyBorder="1"/>
    <xf numFmtId="2" fontId="0" fillId="8" borderId="0" xfId="0" applyNumberFormat="1" applyFill="1"/>
    <xf numFmtId="164" fontId="0" fillId="8" borderId="0" xfId="0" applyNumberFormat="1" applyFill="1"/>
    <xf numFmtId="2" fontId="1" fillId="8" borderId="0" xfId="0" applyNumberFormat="1" applyFont="1" applyFill="1"/>
    <xf numFmtId="2" fontId="0" fillId="8" borderId="2" xfId="0" applyNumberFormat="1" applyFill="1" applyBorder="1"/>
    <xf numFmtId="164" fontId="0" fillId="10" borderId="0" xfId="0" applyNumberFormat="1" applyFill="1"/>
    <xf numFmtId="165" fontId="0" fillId="10" borderId="0" xfId="0" applyNumberFormat="1" applyFill="1"/>
    <xf numFmtId="2" fontId="0" fillId="9" borderId="0" xfId="0" applyNumberFormat="1" applyFill="1"/>
    <xf numFmtId="0" fontId="0" fillId="10" borderId="0" xfId="0" applyFill="1"/>
    <xf numFmtId="1" fontId="0" fillId="10" borderId="0" xfId="0" applyNumberFormat="1" applyFill="1"/>
    <xf numFmtId="2" fontId="0" fillId="10" borderId="0" xfId="0" applyNumberFormat="1" applyFill="1"/>
    <xf numFmtId="166" fontId="0" fillId="10" borderId="0" xfId="0" applyNumberFormat="1" applyFill="1"/>
    <xf numFmtId="166" fontId="0" fillId="0" borderId="0" xfId="0" applyNumberFormat="1" applyFill="1"/>
    <xf numFmtId="2" fontId="0" fillId="0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badania!$BM$210</c:f>
              <c:strCache>
                <c:ptCount val="1"/>
                <c:pt idx="0">
                  <c:v>15 dni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badania!$BL$211:$BL$220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badania!$BM$211:$BM$220</c:f>
              <c:numCache>
                <c:formatCode>0.0000</c:formatCode>
                <c:ptCount val="10"/>
                <c:pt idx="0">
                  <c:v>2.0566811044335602E-3</c:v>
                </c:pt>
                <c:pt idx="1">
                  <c:v>1.0603376588761539E-3</c:v>
                </c:pt>
                <c:pt idx="2">
                  <c:v>1.0496744791192963E-4</c:v>
                </c:pt>
                <c:pt idx="3">
                  <c:v>1.0691166774227396E-3</c:v>
                </c:pt>
                <c:pt idx="4">
                  <c:v>2.4722182724215981E-4</c:v>
                </c:pt>
                <c:pt idx="5">
                  <c:v>-1.0614034122025193E-3</c:v>
                </c:pt>
                <c:pt idx="6">
                  <c:v>-1.3134071340324095E-3</c:v>
                </c:pt>
                <c:pt idx="7">
                  <c:v>-2.1011682040270418E-3</c:v>
                </c:pt>
                <c:pt idx="8">
                  <c:v>-3.9588975013318938E-3</c:v>
                </c:pt>
                <c:pt idx="9">
                  <c:v>-2.5531591588263455E-3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1-43FC-BFDB-A869D3171EB8}"/>
            </c:ext>
          </c:extLst>
        </c:ser>
        <c:ser>
          <c:idx val="1"/>
          <c:order val="1"/>
          <c:tx>
            <c:strRef>
              <c:f>badania!$BN$210</c:f>
              <c:strCache>
                <c:ptCount val="1"/>
                <c:pt idx="0">
                  <c:v>10 dni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badania!$BL$211:$BL$220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badania!$BN$211:$BN$220</c:f>
              <c:numCache>
                <c:formatCode>0.0000</c:formatCode>
                <c:ptCount val="10"/>
                <c:pt idx="0">
                  <c:v>2.5189072247566681E-3</c:v>
                </c:pt>
                <c:pt idx="1">
                  <c:v>1.9847898995223679E-3</c:v>
                </c:pt>
                <c:pt idx="2">
                  <c:v>1.4916458088812484E-3</c:v>
                </c:pt>
                <c:pt idx="3">
                  <c:v>2.9180211587151658E-3</c:v>
                </c:pt>
                <c:pt idx="4">
                  <c:v>2.5583524288576936E-3</c:v>
                </c:pt>
                <c:pt idx="5">
                  <c:v>1.7119533097361209E-3</c:v>
                </c:pt>
                <c:pt idx="6">
                  <c:v>1.9221757082293366E-3</c:v>
                </c:pt>
                <c:pt idx="7">
                  <c:v>1.59664075855781E-3</c:v>
                </c:pt>
                <c:pt idx="8">
                  <c:v>2.0113758157606345E-4</c:v>
                </c:pt>
                <c:pt idx="9">
                  <c:v>2.0691020444047175E-3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1-43FC-BFDB-A869D3171EB8}"/>
            </c:ext>
          </c:extLst>
        </c:ser>
        <c:ser>
          <c:idx val="2"/>
          <c:order val="2"/>
          <c:tx>
            <c:strRef>
              <c:f>badania!$BO$210</c:f>
              <c:strCache>
                <c:ptCount val="1"/>
                <c:pt idx="0">
                  <c:v>5 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badania!$BL$211:$BL$220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badania!$BO$211:$BO$220</c:f>
              <c:numCache>
                <c:formatCode>0.0000</c:formatCode>
                <c:ptCount val="10"/>
                <c:pt idx="0">
                  <c:v>2.8894390001955139E-3</c:v>
                </c:pt>
                <c:pt idx="1">
                  <c:v>2.7258534504000574E-3</c:v>
                </c:pt>
                <c:pt idx="2">
                  <c:v>2.6032411351977827E-3</c:v>
                </c:pt>
                <c:pt idx="3">
                  <c:v>4.4001482604705405E-3</c:v>
                </c:pt>
                <c:pt idx="4">
                  <c:v>4.4110113060519115E-3</c:v>
                </c:pt>
                <c:pt idx="5">
                  <c:v>3.9351439623691803E-3</c:v>
                </c:pt>
                <c:pt idx="6">
                  <c:v>4.515898136301242E-3</c:v>
                </c:pt>
                <c:pt idx="7">
                  <c:v>4.5608949620685579E-3</c:v>
                </c:pt>
                <c:pt idx="8">
                  <c:v>3.5359235605256552E-3</c:v>
                </c:pt>
                <c:pt idx="9">
                  <c:v>5.7744197987931517E-3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1-43FC-BFDB-A869D317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37144"/>
        <c:axId val="672437504"/>
      </c:lineChart>
      <c:catAx>
        <c:axId val="67243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okna zdarzenia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504"/>
        <c:crosses val="autoZero"/>
        <c:auto val="1"/>
        <c:lblAlgn val="ctr"/>
        <c:lblOffset val="100"/>
        <c:noMultiLvlLbl val="0"/>
      </c:catAx>
      <c:valAx>
        <c:axId val="6724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62</xdr:col>
      <xdr:colOff>313764</xdr:colOff>
      <xdr:row>81</xdr:row>
      <xdr:rowOff>112059</xdr:rowOff>
    </xdr:from>
    <xdr:to>
      <xdr:col>64</xdr:col>
      <xdr:colOff>300034</xdr:colOff>
      <xdr:row>84</xdr:row>
      <xdr:rowOff>96293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5379A525-D49F-4CCC-9DBC-3D28C6FF3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1866088" y="9637059"/>
          <a:ext cx="1207711" cy="555734"/>
        </a:xfrm>
        <a:prstGeom prst="rect">
          <a:avLst/>
        </a:prstGeom>
      </xdr:spPr>
    </xdr:pic>
    <xdr:clientData/>
  </xdr:twoCellAnchor>
  <xdr:twoCellAnchor editAs="oneCell">
    <xdr:from>
      <xdr:col>67</xdr:col>
      <xdr:colOff>85725</xdr:colOff>
      <xdr:row>112</xdr:row>
      <xdr:rowOff>142427</xdr:rowOff>
    </xdr:from>
    <xdr:to>
      <xdr:col>69</xdr:col>
      <xdr:colOff>114301</xdr:colOff>
      <xdr:row>115</xdr:row>
      <xdr:rowOff>85725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C8C119D1-41D5-4E7F-8617-67E0A9511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5812800" y="12715427"/>
          <a:ext cx="1209675" cy="514798"/>
        </a:xfrm>
        <a:prstGeom prst="rect">
          <a:avLst/>
        </a:prstGeom>
      </xdr:spPr>
    </xdr:pic>
    <xdr:clientData/>
  </xdr:twoCellAnchor>
  <xdr:twoCellAnchor editAs="oneCell">
    <xdr:from>
      <xdr:col>69</xdr:col>
      <xdr:colOff>95250</xdr:colOff>
      <xdr:row>113</xdr:row>
      <xdr:rowOff>87020</xdr:rowOff>
    </xdr:from>
    <xdr:to>
      <xdr:col>70</xdr:col>
      <xdr:colOff>428625</xdr:colOff>
      <xdr:row>115</xdr:row>
      <xdr:rowOff>142875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E9C80887-4B0E-4528-99A8-5D8DF0A9E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37003425" y="12850520"/>
          <a:ext cx="923925" cy="436855"/>
        </a:xfrm>
        <a:prstGeom prst="rect">
          <a:avLst/>
        </a:prstGeom>
      </xdr:spPr>
    </xdr:pic>
    <xdr:clientData/>
  </xdr:twoCellAnchor>
  <xdr:twoCellAnchor editAs="oneCell">
    <xdr:from>
      <xdr:col>68</xdr:col>
      <xdr:colOff>514351</xdr:colOff>
      <xdr:row>104</xdr:row>
      <xdr:rowOff>85725</xdr:rowOff>
    </xdr:from>
    <xdr:to>
      <xdr:col>71</xdr:col>
      <xdr:colOff>438150</xdr:colOff>
      <xdr:row>108</xdr:row>
      <xdr:rowOff>4739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16F18A6A-8898-4051-BF86-B68D69A5B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6831976" y="11134725"/>
          <a:ext cx="1695450" cy="681014"/>
        </a:xfrm>
        <a:prstGeom prst="rect">
          <a:avLst/>
        </a:prstGeom>
      </xdr:spPr>
    </xdr:pic>
    <xdr:clientData/>
  </xdr:twoCellAnchor>
  <xdr:twoCellAnchor editAs="oneCell">
    <xdr:from>
      <xdr:col>76</xdr:col>
      <xdr:colOff>95250</xdr:colOff>
      <xdr:row>112</xdr:row>
      <xdr:rowOff>123825</xdr:rowOff>
    </xdr:from>
    <xdr:to>
      <xdr:col>77</xdr:col>
      <xdr:colOff>264458</xdr:colOff>
      <xdr:row>115</xdr:row>
      <xdr:rowOff>57150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EAD63DC6-BF16-4443-9A87-8EF8A3FF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41137275" y="12696825"/>
          <a:ext cx="759757" cy="504825"/>
        </a:xfrm>
        <a:prstGeom prst="rect">
          <a:avLst/>
        </a:prstGeom>
      </xdr:spPr>
    </xdr:pic>
    <xdr:clientData/>
  </xdr:twoCellAnchor>
  <xdr:twoCellAnchor>
    <xdr:from>
      <xdr:col>83</xdr:col>
      <xdr:colOff>247650</xdr:colOff>
      <xdr:row>111</xdr:row>
      <xdr:rowOff>85725</xdr:rowOff>
    </xdr:from>
    <xdr:to>
      <xdr:col>87</xdr:col>
      <xdr:colOff>74665</xdr:colOff>
      <xdr:row>115</xdr:row>
      <xdr:rowOff>42252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D0E40ADF-6EE5-4DAC-A07A-E44093D75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23525" y="12468225"/>
          <a:ext cx="2189215" cy="718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91</xdr:col>
      <xdr:colOff>409575</xdr:colOff>
      <xdr:row>104</xdr:row>
      <xdr:rowOff>142875</xdr:rowOff>
    </xdr:from>
    <xdr:to>
      <xdr:col>94</xdr:col>
      <xdr:colOff>1905</xdr:colOff>
      <xdr:row>107</xdr:row>
      <xdr:rowOff>151765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B3E982E1-5BE2-488F-8D1C-29DB84808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309850" y="11191875"/>
          <a:ext cx="1363980" cy="580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92</xdr:col>
      <xdr:colOff>104775</xdr:colOff>
      <xdr:row>111</xdr:row>
      <xdr:rowOff>180975</xdr:rowOff>
    </xdr:from>
    <xdr:to>
      <xdr:col>94</xdr:col>
      <xdr:colOff>478468</xdr:colOff>
      <xdr:row>114</xdr:row>
      <xdr:rowOff>90673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C878CB35-0867-4985-82FC-4197059D1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95600" y="12563475"/>
          <a:ext cx="1554793" cy="481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68</xdr:col>
      <xdr:colOff>533400</xdr:colOff>
      <xdr:row>205</xdr:row>
      <xdr:rowOff>90487</xdr:rowOff>
    </xdr:from>
    <xdr:to>
      <xdr:col>76</xdr:col>
      <xdr:colOff>381000</xdr:colOff>
      <xdr:row>219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EEA8E49-00F4-03EA-1307-0DC511774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67</xdr:col>
      <xdr:colOff>85725</xdr:colOff>
      <xdr:row>97</xdr:row>
      <xdr:rowOff>142427</xdr:rowOff>
    </xdr:from>
    <xdr:ext cx="1209676" cy="514798"/>
    <xdr:pic>
      <xdr:nvPicPr>
        <xdr:cNvPr id="2" name="Obraz 1">
          <a:extLst>
            <a:ext uri="{FF2B5EF4-FFF2-40B4-BE49-F238E27FC236}">
              <a16:creationId xmlns:a16="http://schemas.microsoft.com/office/drawing/2014/main" id="{261A2127-39A1-4C17-A036-0136B21D3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8524575" y="21478427"/>
          <a:ext cx="1209676" cy="514798"/>
        </a:xfrm>
        <a:prstGeom prst="rect">
          <a:avLst/>
        </a:prstGeom>
      </xdr:spPr>
    </xdr:pic>
    <xdr:clientData/>
  </xdr:oneCellAnchor>
  <xdr:oneCellAnchor>
    <xdr:from>
      <xdr:col>69</xdr:col>
      <xdr:colOff>95250</xdr:colOff>
      <xdr:row>98</xdr:row>
      <xdr:rowOff>87020</xdr:rowOff>
    </xdr:from>
    <xdr:ext cx="923925" cy="436855"/>
    <xdr:pic>
      <xdr:nvPicPr>
        <xdr:cNvPr id="4" name="Obraz 3">
          <a:extLst>
            <a:ext uri="{FF2B5EF4-FFF2-40B4-BE49-F238E27FC236}">
              <a16:creationId xmlns:a16="http://schemas.microsoft.com/office/drawing/2014/main" id="{47E24635-2867-4D01-9FBE-D63399EE8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9715200" y="21613520"/>
          <a:ext cx="923925" cy="436855"/>
        </a:xfrm>
        <a:prstGeom prst="rect">
          <a:avLst/>
        </a:prstGeom>
      </xdr:spPr>
    </xdr:pic>
    <xdr:clientData/>
  </xdr:oneCellAnchor>
  <xdr:oneCellAnchor>
    <xdr:from>
      <xdr:col>68</xdr:col>
      <xdr:colOff>514351</xdr:colOff>
      <xdr:row>89</xdr:row>
      <xdr:rowOff>85725</xdr:rowOff>
    </xdr:from>
    <xdr:ext cx="1695449" cy="681014"/>
    <xdr:pic>
      <xdr:nvPicPr>
        <xdr:cNvPr id="5" name="Obraz 4">
          <a:extLst>
            <a:ext uri="{FF2B5EF4-FFF2-40B4-BE49-F238E27FC236}">
              <a16:creationId xmlns:a16="http://schemas.microsoft.com/office/drawing/2014/main" id="{1DE37115-1E55-48C9-B3D1-C11238C72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9543751" y="19897725"/>
          <a:ext cx="1695449" cy="681014"/>
        </a:xfrm>
        <a:prstGeom prst="rect">
          <a:avLst/>
        </a:prstGeom>
      </xdr:spPr>
    </xdr:pic>
    <xdr:clientData/>
  </xdr:oneCellAnchor>
  <xdr:oneCellAnchor>
    <xdr:from>
      <xdr:col>76</xdr:col>
      <xdr:colOff>95250</xdr:colOff>
      <xdr:row>97</xdr:row>
      <xdr:rowOff>123825</xdr:rowOff>
    </xdr:from>
    <xdr:ext cx="759758" cy="504825"/>
    <xdr:pic>
      <xdr:nvPicPr>
        <xdr:cNvPr id="6" name="Obraz 5">
          <a:extLst>
            <a:ext uri="{FF2B5EF4-FFF2-40B4-BE49-F238E27FC236}">
              <a16:creationId xmlns:a16="http://schemas.microsoft.com/office/drawing/2014/main" id="{D347D820-EC8A-4AFF-813D-99D729513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63849050" y="21459825"/>
          <a:ext cx="759758" cy="504825"/>
        </a:xfrm>
        <a:prstGeom prst="rect">
          <a:avLst/>
        </a:prstGeom>
      </xdr:spPr>
    </xdr:pic>
    <xdr:clientData/>
  </xdr:oneCellAnchor>
  <xdr:twoCellAnchor>
    <xdr:from>
      <xdr:col>83</xdr:col>
      <xdr:colOff>247650</xdr:colOff>
      <xdr:row>96</xdr:row>
      <xdr:rowOff>85725</xdr:rowOff>
    </xdr:from>
    <xdr:to>
      <xdr:col>87</xdr:col>
      <xdr:colOff>74665</xdr:colOff>
      <xdr:row>100</xdr:row>
      <xdr:rowOff>42252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28F51E40-F4C6-41F8-A59F-CC66252D9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35300" y="21231225"/>
          <a:ext cx="2913115" cy="718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91</xdr:col>
      <xdr:colOff>409575</xdr:colOff>
      <xdr:row>89</xdr:row>
      <xdr:rowOff>142875</xdr:rowOff>
    </xdr:from>
    <xdr:to>
      <xdr:col>94</xdr:col>
      <xdr:colOff>1905</xdr:colOff>
      <xdr:row>92</xdr:row>
      <xdr:rowOff>151765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ED793F4C-22F3-427D-9EFA-77FDB29A6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45525" y="19954875"/>
          <a:ext cx="1363980" cy="580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92</xdr:col>
      <xdr:colOff>104775</xdr:colOff>
      <xdr:row>96</xdr:row>
      <xdr:rowOff>180975</xdr:rowOff>
    </xdr:from>
    <xdr:to>
      <xdr:col>94</xdr:col>
      <xdr:colOff>478468</xdr:colOff>
      <xdr:row>99</xdr:row>
      <xdr:rowOff>90673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FDFBDC59-37CB-43D7-B231-D07C4D049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031275" y="21326475"/>
          <a:ext cx="1554793" cy="481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220"/>
  <sheetViews>
    <sheetView tabSelected="1" topLeftCell="BL157" zoomScale="85" zoomScaleNormal="85" workbookViewId="0">
      <selection activeCell="CE175" sqref="CE175"/>
    </sheetView>
  </sheetViews>
  <sheetFormatPr defaultColWidth="8.85546875" defaultRowHeight="15" x14ac:dyDescent="0.25"/>
  <cols>
    <col min="1" max="1" width="8.85546875" style="1" customWidth="1"/>
    <col min="2" max="61" width="9.140625" style="1" bestFit="1" customWidth="1"/>
    <col min="62" max="62" width="8.85546875" style="26"/>
    <col min="63" max="63" width="8.85546875" style="1"/>
    <col min="64" max="65" width="9.42578125" style="1" bestFit="1" customWidth="1"/>
    <col min="66" max="84" width="8.85546875" style="1"/>
    <col min="85" max="85" width="19.7109375" style="1" bestFit="1" customWidth="1"/>
    <col min="86" max="16384" width="8.85546875" style="1"/>
  </cols>
  <sheetData>
    <row r="1" spans="1:62" x14ac:dyDescent="0.25">
      <c r="A1" s="10" t="s">
        <v>1</v>
      </c>
    </row>
    <row r="2" spans="1:62" s="4" customFormat="1" x14ac:dyDescent="0.25">
      <c r="A2">
        <v>-30</v>
      </c>
      <c r="B2">
        <v>36.560001373291001</v>
      </c>
      <c r="C2">
        <v>28.879999160766602</v>
      </c>
      <c r="D2">
        <v>27.920000076293899</v>
      </c>
      <c r="E2">
        <v>28.360000610351499</v>
      </c>
      <c r="F2">
        <v>26.840000152587798</v>
      </c>
      <c r="G2">
        <v>24.4300003051757</v>
      </c>
      <c r="H2">
        <v>59.880001068115199</v>
      </c>
      <c r="I2">
        <v>25.799999237060501</v>
      </c>
      <c r="J2">
        <v>19.899999618530199</v>
      </c>
      <c r="K2">
        <v>23.579999923706001</v>
      </c>
      <c r="L2">
        <v>20.7000007629394</v>
      </c>
      <c r="M2">
        <v>14.8599996566772</v>
      </c>
      <c r="N2">
        <v>162.55000305175699</v>
      </c>
      <c r="O2">
        <v>203.100006103515</v>
      </c>
      <c r="P2">
        <v>107.09999847412099</v>
      </c>
      <c r="Q2">
        <v>98.760002136230398</v>
      </c>
      <c r="R2">
        <v>78.639999389648395</v>
      </c>
      <c r="S2">
        <v>73.25</v>
      </c>
      <c r="T2">
        <v>13950</v>
      </c>
      <c r="U2">
        <v>7895</v>
      </c>
      <c r="V2">
        <v>6445</v>
      </c>
      <c r="W2">
        <v>8730</v>
      </c>
      <c r="X2">
        <v>8095</v>
      </c>
      <c r="Y2">
        <v>5849.9501953125</v>
      </c>
      <c r="Z2">
        <v>484</v>
      </c>
      <c r="AA2">
        <v>203.19999694824199</v>
      </c>
      <c r="AB2">
        <v>223</v>
      </c>
      <c r="AC2">
        <v>390.39999389648398</v>
      </c>
      <c r="AD2">
        <v>376.79998779296801</v>
      </c>
      <c r="AE2">
        <v>339</v>
      </c>
      <c r="AF2">
        <v>120.09999847412099</v>
      </c>
      <c r="AG2">
        <v>69.300003051757798</v>
      </c>
      <c r="AH2">
        <v>56.680000305175703</v>
      </c>
      <c r="AI2">
        <v>102.5</v>
      </c>
      <c r="AJ2">
        <v>105.5</v>
      </c>
      <c r="AK2">
        <v>154.05000305175699</v>
      </c>
      <c r="AL2">
        <v>9.9899997711181605</v>
      </c>
      <c r="AM2">
        <v>6.9499998092651296</v>
      </c>
      <c r="AN2">
        <v>7.0019998550415004</v>
      </c>
      <c r="AO2">
        <v>7.8359999656677202</v>
      </c>
      <c r="AP2">
        <v>8.4600000381469709</v>
      </c>
      <c r="AQ2">
        <v>13.649999618530201</v>
      </c>
      <c r="AR2">
        <v>87</v>
      </c>
      <c r="AS2">
        <v>61.340000152587798</v>
      </c>
      <c r="AT2">
        <v>57.520000457763601</v>
      </c>
      <c r="AU2">
        <v>85.080001831054602</v>
      </c>
      <c r="AV2">
        <v>101.400001525878</v>
      </c>
      <c r="AW2">
        <v>72.010002136230398</v>
      </c>
      <c r="AX2">
        <v>47.189998626708899</v>
      </c>
      <c r="AY2">
        <v>32</v>
      </c>
      <c r="AZ2">
        <v>24.079999923706001</v>
      </c>
      <c r="BA2">
        <v>34.810001373291001</v>
      </c>
      <c r="BB2">
        <v>36.680000305175703</v>
      </c>
      <c r="BC2">
        <v>26.270000457763601</v>
      </c>
      <c r="BD2">
        <v>40.049999237060497</v>
      </c>
      <c r="BE2">
        <v>32.299999237060497</v>
      </c>
      <c r="BF2">
        <v>29.280000686645501</v>
      </c>
      <c r="BG2">
        <v>40.540000915527301</v>
      </c>
      <c r="BH2">
        <v>37.130001068115199</v>
      </c>
      <c r="BI2">
        <v>35.400001525878899</v>
      </c>
      <c r="BJ2" s="27"/>
    </row>
    <row r="3" spans="1:62" s="4" customFormat="1" x14ac:dyDescent="0.25">
      <c r="A3">
        <v>-29</v>
      </c>
      <c r="B3">
        <v>37.340000152587798</v>
      </c>
      <c r="C3">
        <v>29.659999847412099</v>
      </c>
      <c r="D3">
        <v>28.399999618530199</v>
      </c>
      <c r="E3">
        <v>28.7600002288818</v>
      </c>
      <c r="F3">
        <v>27.440000534057599</v>
      </c>
      <c r="G3">
        <v>24.579999923706001</v>
      </c>
      <c r="H3">
        <v>54.860000610351499</v>
      </c>
      <c r="I3">
        <v>26.790000915527301</v>
      </c>
      <c r="J3">
        <v>19.5</v>
      </c>
      <c r="K3">
        <v>23.100000381469702</v>
      </c>
      <c r="L3">
        <v>20.5</v>
      </c>
      <c r="M3">
        <v>15.550000190734799</v>
      </c>
      <c r="N3">
        <v>167.39999389648401</v>
      </c>
      <c r="O3">
        <v>205</v>
      </c>
      <c r="P3">
        <v>107</v>
      </c>
      <c r="Q3">
        <v>99.5</v>
      </c>
      <c r="R3">
        <v>76.739997863769503</v>
      </c>
      <c r="S3">
        <v>72.790000915527301</v>
      </c>
      <c r="T3">
        <v>14010</v>
      </c>
      <c r="U3">
        <v>7875</v>
      </c>
      <c r="V3">
        <v>6435</v>
      </c>
      <c r="W3">
        <v>8700</v>
      </c>
      <c r="X3">
        <v>8050</v>
      </c>
      <c r="Y3">
        <v>5886.10009765625</v>
      </c>
      <c r="Z3">
        <v>498</v>
      </c>
      <c r="AA3">
        <v>211.39999389648401</v>
      </c>
      <c r="AB3">
        <v>216</v>
      </c>
      <c r="AC3">
        <v>389.39999389648398</v>
      </c>
      <c r="AD3">
        <v>386.79998779296801</v>
      </c>
      <c r="AE3">
        <v>340</v>
      </c>
      <c r="AF3">
        <v>123.300003051757</v>
      </c>
      <c r="AG3">
        <v>68.139999389648395</v>
      </c>
      <c r="AH3">
        <v>56.299999237060497</v>
      </c>
      <c r="AI3">
        <v>102.699996948242</v>
      </c>
      <c r="AJ3">
        <v>106.800003051757</v>
      </c>
      <c r="AK3">
        <v>154.100006103515</v>
      </c>
      <c r="AL3">
        <v>10.050000190734799</v>
      </c>
      <c r="AM3">
        <v>6.9340000152587802</v>
      </c>
      <c r="AN3">
        <v>6.8660001754760698</v>
      </c>
      <c r="AO3">
        <v>7.7220001220703098</v>
      </c>
      <c r="AP3">
        <v>8.4300003051757795</v>
      </c>
      <c r="AQ3">
        <v>13.6099996566772</v>
      </c>
      <c r="AR3">
        <v>89.300003051757798</v>
      </c>
      <c r="AS3">
        <v>61.939998626708899</v>
      </c>
      <c r="AT3">
        <v>59.380001068115199</v>
      </c>
      <c r="AU3">
        <v>85.580001831054602</v>
      </c>
      <c r="AV3">
        <v>102.050003051757</v>
      </c>
      <c r="AW3">
        <v>72.239997863769503</v>
      </c>
      <c r="AX3">
        <v>47.099998474121001</v>
      </c>
      <c r="AY3">
        <v>31.309999465942301</v>
      </c>
      <c r="AZ3">
        <v>23.899999618530199</v>
      </c>
      <c r="BA3">
        <v>34.880001068115199</v>
      </c>
      <c r="BB3">
        <v>37.110000610351499</v>
      </c>
      <c r="BC3">
        <v>26.329999923706001</v>
      </c>
      <c r="BD3">
        <v>40.400001525878899</v>
      </c>
      <c r="BE3">
        <v>32.490001678466797</v>
      </c>
      <c r="BF3">
        <v>29.1800003051757</v>
      </c>
      <c r="BG3">
        <v>40.950000762939403</v>
      </c>
      <c r="BH3">
        <v>36.779998779296797</v>
      </c>
      <c r="BI3">
        <v>35.799999237060497</v>
      </c>
      <c r="BJ3" s="27"/>
    </row>
    <row r="4" spans="1:62" s="4" customFormat="1" x14ac:dyDescent="0.25">
      <c r="A4">
        <v>-28</v>
      </c>
      <c r="B4">
        <v>36.720001220703097</v>
      </c>
      <c r="C4">
        <v>30.2199993133544</v>
      </c>
      <c r="D4">
        <v>29.319999694824201</v>
      </c>
      <c r="E4">
        <v>28.600000381469702</v>
      </c>
      <c r="F4">
        <v>27.440000534057599</v>
      </c>
      <c r="G4">
        <v>24.069999694824201</v>
      </c>
      <c r="H4">
        <v>56.259998321533203</v>
      </c>
      <c r="I4">
        <v>28.299999237060501</v>
      </c>
      <c r="J4">
        <v>19.409999847412099</v>
      </c>
      <c r="K4">
        <v>22.6800003051757</v>
      </c>
      <c r="L4">
        <v>19.799999237060501</v>
      </c>
      <c r="M4">
        <v>15.6000003814697</v>
      </c>
      <c r="N4">
        <v>168.19999694824199</v>
      </c>
      <c r="O4">
        <v>198.05000305175699</v>
      </c>
      <c r="P4">
        <v>107.25</v>
      </c>
      <c r="Q4">
        <v>101</v>
      </c>
      <c r="R4">
        <v>78.080001831054602</v>
      </c>
      <c r="S4">
        <v>71</v>
      </c>
      <c r="T4">
        <v>14400</v>
      </c>
      <c r="U4">
        <v>7755</v>
      </c>
      <c r="V4">
        <v>6405</v>
      </c>
      <c r="W4">
        <v>8740</v>
      </c>
      <c r="X4">
        <v>8150</v>
      </c>
      <c r="Y4">
        <v>6044.89990234375</v>
      </c>
      <c r="Z4">
        <v>511</v>
      </c>
      <c r="AA4">
        <v>204.600006103515</v>
      </c>
      <c r="AB4">
        <v>212.600006103515</v>
      </c>
      <c r="AC4">
        <v>384.79998779296801</v>
      </c>
      <c r="AD4">
        <v>385</v>
      </c>
      <c r="AE4">
        <v>336</v>
      </c>
      <c r="AF4">
        <v>123.5</v>
      </c>
      <c r="AG4">
        <v>66.180000305175696</v>
      </c>
      <c r="AH4">
        <v>55.380001068115199</v>
      </c>
      <c r="AI4">
        <v>103.5</v>
      </c>
      <c r="AJ4">
        <v>107.59999847412099</v>
      </c>
      <c r="AK4">
        <v>155.44999694824199</v>
      </c>
      <c r="AL4">
        <v>10.399999618530201</v>
      </c>
      <c r="AM4">
        <v>6.9099998474120996</v>
      </c>
      <c r="AN4">
        <v>6.6859998703002903</v>
      </c>
      <c r="AO4">
        <v>7.7259998321533203</v>
      </c>
      <c r="AP4">
        <v>8.3819999694824201</v>
      </c>
      <c r="AQ4">
        <v>13.439999580383301</v>
      </c>
      <c r="AR4">
        <v>90.599998474121094</v>
      </c>
      <c r="AS4">
        <v>60.060001373291001</v>
      </c>
      <c r="AT4">
        <v>59.299999237060497</v>
      </c>
      <c r="AU4">
        <v>86.239997863769503</v>
      </c>
      <c r="AV4">
        <v>102.550003051757</v>
      </c>
      <c r="AW4">
        <v>71.970001220703097</v>
      </c>
      <c r="AX4">
        <v>46.090000152587798</v>
      </c>
      <c r="AY4">
        <v>30.620000839233398</v>
      </c>
      <c r="AZ4">
        <v>23.399999618530199</v>
      </c>
      <c r="BA4">
        <v>35</v>
      </c>
      <c r="BB4">
        <v>37.860000610351499</v>
      </c>
      <c r="BC4">
        <v>26.049999237060501</v>
      </c>
      <c r="BD4">
        <v>39.650001525878899</v>
      </c>
      <c r="BE4">
        <v>31.559999465942301</v>
      </c>
      <c r="BF4">
        <v>28.799999237060501</v>
      </c>
      <c r="BG4">
        <v>41.650001525878899</v>
      </c>
      <c r="BH4">
        <v>37.520000457763601</v>
      </c>
      <c r="BI4">
        <v>35.389999389648402</v>
      </c>
      <c r="BJ4" s="27"/>
    </row>
    <row r="5" spans="1:62" s="4" customFormat="1" x14ac:dyDescent="0.25">
      <c r="A5">
        <v>-27</v>
      </c>
      <c r="B5">
        <v>36.620000203450402</v>
      </c>
      <c r="C5">
        <v>30.566666285196799</v>
      </c>
      <c r="D5">
        <v>29.3133328755696</v>
      </c>
      <c r="E5">
        <v>28.6800003051757</v>
      </c>
      <c r="F5">
        <v>27.420000076293899</v>
      </c>
      <c r="G5">
        <v>24.163333257039302</v>
      </c>
      <c r="H5">
        <v>57.8733317057291</v>
      </c>
      <c r="I5">
        <v>30.076666514078699</v>
      </c>
      <c r="J5">
        <v>19.539999643961501</v>
      </c>
      <c r="K5">
        <v>22.333333333333201</v>
      </c>
      <c r="L5">
        <v>19.030000686645501</v>
      </c>
      <c r="M5">
        <v>16.040000279744401</v>
      </c>
      <c r="N5">
        <v>168.69999694824199</v>
      </c>
      <c r="O5">
        <v>198.73333740234199</v>
      </c>
      <c r="P5">
        <v>108.36666615804</v>
      </c>
      <c r="Q5">
        <v>100.800000508626</v>
      </c>
      <c r="R5">
        <v>78.279998779296804</v>
      </c>
      <c r="S5">
        <v>70.966667175292898</v>
      </c>
      <c r="T5">
        <v>14346.666666666601</v>
      </c>
      <c r="U5">
        <v>7833.3333333333303</v>
      </c>
      <c r="V5">
        <v>6450</v>
      </c>
      <c r="W5">
        <v>8730</v>
      </c>
      <c r="X5">
        <v>8025</v>
      </c>
      <c r="Y5">
        <v>6089.4498697916597</v>
      </c>
      <c r="Z5">
        <v>514.16666666666595</v>
      </c>
      <c r="AA5">
        <v>206.53333536783799</v>
      </c>
      <c r="AB5">
        <v>211.66667175292901</v>
      </c>
      <c r="AC5">
        <v>384.13332112630098</v>
      </c>
      <c r="AD5">
        <v>378.20001220703102</v>
      </c>
      <c r="AE5">
        <v>335.56667073567701</v>
      </c>
      <c r="AF5">
        <v>123.633333841959</v>
      </c>
      <c r="AG5">
        <v>66.786666870117102</v>
      </c>
      <c r="AH5">
        <v>55.553334554036397</v>
      </c>
      <c r="AI5">
        <v>102.89999898274699</v>
      </c>
      <c r="AJ5">
        <v>106.5</v>
      </c>
      <c r="AK5">
        <v>156.03333028157499</v>
      </c>
      <c r="AL5">
        <v>10.426666259765501</v>
      </c>
      <c r="AM5">
        <v>7.0873332023620499</v>
      </c>
      <c r="AN5">
        <v>7.1239999135335204</v>
      </c>
      <c r="AO5">
        <v>7.71066649754842</v>
      </c>
      <c r="AP5">
        <v>8.2259998321533203</v>
      </c>
      <c r="AQ5">
        <v>13.4266662597656</v>
      </c>
      <c r="AR5">
        <v>90.213333129882798</v>
      </c>
      <c r="AS5">
        <v>60.6066678365071</v>
      </c>
      <c r="AT5">
        <v>59.259999593098897</v>
      </c>
      <c r="AU5">
        <v>86.073331197102803</v>
      </c>
      <c r="AV5">
        <v>104.5</v>
      </c>
      <c r="AW5">
        <v>71.706667582193901</v>
      </c>
      <c r="AX5">
        <v>46.173333485921098</v>
      </c>
      <c r="AY5">
        <v>30.683333714802998</v>
      </c>
      <c r="AZ5">
        <v>23.5333328247069</v>
      </c>
      <c r="BA5">
        <v>35.016666412353501</v>
      </c>
      <c r="BB5">
        <v>37.639999389648402</v>
      </c>
      <c r="BC5">
        <v>26.0533326466877</v>
      </c>
      <c r="BD5">
        <v>39.833334604899001</v>
      </c>
      <c r="BE5">
        <v>31.706666310628201</v>
      </c>
      <c r="BF5">
        <v>28.919999440510999</v>
      </c>
      <c r="BG5">
        <v>41.686667124430301</v>
      </c>
      <c r="BH5">
        <v>36.759998321533203</v>
      </c>
      <c r="BI5">
        <v>35.456666310628201</v>
      </c>
      <c r="BJ5" s="27"/>
    </row>
    <row r="6" spans="1:62" s="4" customFormat="1" x14ac:dyDescent="0.25">
      <c r="A6">
        <v>-26</v>
      </c>
      <c r="B6">
        <v>36.5199991861979</v>
      </c>
      <c r="C6">
        <v>30.913333257039302</v>
      </c>
      <c r="D6">
        <v>29.306666056314999</v>
      </c>
      <c r="E6">
        <v>28.760000228881701</v>
      </c>
      <c r="F6">
        <v>27.346666971842399</v>
      </c>
      <c r="G6">
        <v>24.256666819254502</v>
      </c>
      <c r="H6">
        <v>59.486665089924998</v>
      </c>
      <c r="I6">
        <v>31.853333791096901</v>
      </c>
      <c r="J6">
        <v>19.669999440510999</v>
      </c>
      <c r="K6">
        <v>21.986666361490801</v>
      </c>
      <c r="L6">
        <v>20.066666920979799</v>
      </c>
      <c r="M6">
        <v>16.4800001780191</v>
      </c>
      <c r="N6">
        <v>169.19999694824199</v>
      </c>
      <c r="O6">
        <v>199.41667175292901</v>
      </c>
      <c r="P6">
        <v>109.48333231607999</v>
      </c>
      <c r="Q6">
        <v>100.600001017252</v>
      </c>
      <c r="R6">
        <v>79.180000305175696</v>
      </c>
      <c r="S6">
        <v>70.933334350585895</v>
      </c>
      <c r="T6">
        <v>14293.333333333299</v>
      </c>
      <c r="U6">
        <v>7911.6666666666597</v>
      </c>
      <c r="V6">
        <v>6495</v>
      </c>
      <c r="W6">
        <v>8720</v>
      </c>
      <c r="X6">
        <v>7995</v>
      </c>
      <c r="Y6">
        <v>6133.9998372395803</v>
      </c>
      <c r="Z6">
        <v>517.33333333333303</v>
      </c>
      <c r="AA6">
        <v>208.46666463216101</v>
      </c>
      <c r="AB6">
        <v>210.73333740234199</v>
      </c>
      <c r="AC6">
        <v>383.46665445963401</v>
      </c>
      <c r="AD6">
        <v>377.13334147135402</v>
      </c>
      <c r="AE6">
        <v>335.13334147135402</v>
      </c>
      <c r="AF6">
        <v>123.766667683918</v>
      </c>
      <c r="AG6">
        <v>67.393333435058494</v>
      </c>
      <c r="AH6">
        <v>55.726668039957602</v>
      </c>
      <c r="AI6">
        <v>102.299997965494</v>
      </c>
      <c r="AJ6">
        <v>106.933334350585</v>
      </c>
      <c r="AK6">
        <v>156.61666361490799</v>
      </c>
      <c r="AL6">
        <v>10.4533329010009</v>
      </c>
      <c r="AM6">
        <v>7.2646665573120002</v>
      </c>
      <c r="AN6">
        <v>7.5619999567667602</v>
      </c>
      <c r="AO6">
        <v>7.6953331629435198</v>
      </c>
      <c r="AP6">
        <v>8.29066658020019</v>
      </c>
      <c r="AQ6">
        <v>13.413332939147899</v>
      </c>
      <c r="AR6">
        <v>89.826667785644403</v>
      </c>
      <c r="AS6">
        <v>61.153334299723198</v>
      </c>
      <c r="AT6">
        <v>59.219999949137303</v>
      </c>
      <c r="AU6">
        <v>85.906664530436103</v>
      </c>
      <c r="AV6">
        <v>105.11666615804</v>
      </c>
      <c r="AW6">
        <v>71.443333943684806</v>
      </c>
      <c r="AX6">
        <v>46.256666819254399</v>
      </c>
      <c r="AY6">
        <v>30.746666590372602</v>
      </c>
      <c r="AZ6">
        <v>23.6666660308837</v>
      </c>
      <c r="BA6">
        <v>35.033332824706903</v>
      </c>
      <c r="BB6">
        <v>37.789999643961501</v>
      </c>
      <c r="BC6">
        <v>26.056666056314999</v>
      </c>
      <c r="BD6">
        <v>40.016667683919202</v>
      </c>
      <c r="BE6">
        <v>31.8533331553141</v>
      </c>
      <c r="BF6">
        <v>29.039999643961501</v>
      </c>
      <c r="BG6">
        <v>41.723332722981702</v>
      </c>
      <c r="BH6">
        <v>36.949999491373603</v>
      </c>
      <c r="BI6">
        <v>35.523333231607999</v>
      </c>
      <c r="BJ6" s="27"/>
    </row>
    <row r="7" spans="1:62" s="4" customFormat="1" x14ac:dyDescent="0.25">
      <c r="A7">
        <v>-25</v>
      </c>
      <c r="B7">
        <v>36.419998168945298</v>
      </c>
      <c r="C7">
        <v>31.2600002288818</v>
      </c>
      <c r="D7">
        <v>29.299999237060501</v>
      </c>
      <c r="E7">
        <v>28.840000152587798</v>
      </c>
      <c r="F7">
        <v>27.2733338673909</v>
      </c>
      <c r="G7">
        <v>24.350000381469702</v>
      </c>
      <c r="H7">
        <v>61.099998474121001</v>
      </c>
      <c r="I7">
        <v>33.630001068115199</v>
      </c>
      <c r="J7">
        <v>19.799999237060501</v>
      </c>
      <c r="K7">
        <v>21.639999389648398</v>
      </c>
      <c r="L7">
        <v>21.1033331553141</v>
      </c>
      <c r="M7">
        <v>16.920000076293899</v>
      </c>
      <c r="N7">
        <v>169.69999694824199</v>
      </c>
      <c r="O7">
        <v>200.100006103515</v>
      </c>
      <c r="P7">
        <v>110.59999847412099</v>
      </c>
      <c r="Q7">
        <v>100.400001525878</v>
      </c>
      <c r="R7">
        <v>80.080001831054602</v>
      </c>
      <c r="S7">
        <v>70.900001525878906</v>
      </c>
      <c r="T7">
        <v>14240</v>
      </c>
      <c r="U7">
        <v>7990</v>
      </c>
      <c r="V7">
        <v>6540</v>
      </c>
      <c r="W7">
        <v>8710</v>
      </c>
      <c r="X7">
        <v>7965</v>
      </c>
      <c r="Y7">
        <v>6178.5498046875</v>
      </c>
      <c r="Z7">
        <v>520.5</v>
      </c>
      <c r="AA7">
        <v>210.39999389648401</v>
      </c>
      <c r="AB7">
        <v>209.80000305175699</v>
      </c>
      <c r="AC7">
        <v>382.79998779296801</v>
      </c>
      <c r="AD7">
        <v>376.06667073567701</v>
      </c>
      <c r="AE7">
        <v>334.70001220703102</v>
      </c>
      <c r="AF7">
        <v>123.900001525878</v>
      </c>
      <c r="AG7">
        <v>68</v>
      </c>
      <c r="AH7">
        <v>55.900001525878899</v>
      </c>
      <c r="AI7">
        <v>101.699996948242</v>
      </c>
      <c r="AJ7">
        <v>107.36666870117099</v>
      </c>
      <c r="AK7">
        <v>157.19999694824199</v>
      </c>
      <c r="AL7">
        <v>10.4799995422363</v>
      </c>
      <c r="AM7">
        <v>7.4419999122619602</v>
      </c>
      <c r="AN7">
        <v>8</v>
      </c>
      <c r="AO7">
        <v>7.6799998283386204</v>
      </c>
      <c r="AP7">
        <v>8.3553333282470597</v>
      </c>
      <c r="AQ7">
        <v>13.399999618530201</v>
      </c>
      <c r="AR7">
        <v>89.440002441406193</v>
      </c>
      <c r="AS7">
        <v>61.700000762939403</v>
      </c>
      <c r="AT7">
        <v>59.180000305175703</v>
      </c>
      <c r="AU7">
        <v>85.739997863769503</v>
      </c>
      <c r="AV7">
        <v>105.73333231607999</v>
      </c>
      <c r="AW7">
        <v>71.180000305175696</v>
      </c>
      <c r="AX7">
        <v>46.340000152587798</v>
      </c>
      <c r="AY7">
        <v>30.809999465942301</v>
      </c>
      <c r="AZ7">
        <v>23.799999237060501</v>
      </c>
      <c r="BA7">
        <v>35.049999237060497</v>
      </c>
      <c r="BB7">
        <v>37.9399998982746</v>
      </c>
      <c r="BC7">
        <v>26.059999465942301</v>
      </c>
      <c r="BD7">
        <v>40.200000762939403</v>
      </c>
      <c r="BE7">
        <v>32</v>
      </c>
      <c r="BF7">
        <v>29.159999847412099</v>
      </c>
      <c r="BG7">
        <v>41.759998321533203</v>
      </c>
      <c r="BH7">
        <v>37.140000661214103</v>
      </c>
      <c r="BI7">
        <v>35.590000152587798</v>
      </c>
      <c r="BJ7" s="27"/>
    </row>
    <row r="8" spans="1:62" s="4" customFormat="1" x14ac:dyDescent="0.25">
      <c r="A8">
        <v>-24</v>
      </c>
      <c r="B8">
        <v>36.840000152587798</v>
      </c>
      <c r="C8">
        <v>30.7000007629394</v>
      </c>
      <c r="D8">
        <v>29.440000534057599</v>
      </c>
      <c r="E8">
        <v>28.7399997711181</v>
      </c>
      <c r="F8">
        <v>27.2000007629394</v>
      </c>
      <c r="G8">
        <v>24.5100002288818</v>
      </c>
      <c r="H8">
        <v>55.360000610351499</v>
      </c>
      <c r="I8">
        <v>33.099998474121001</v>
      </c>
      <c r="J8">
        <v>19.840000152587798</v>
      </c>
      <c r="K8">
        <v>21.139999389648398</v>
      </c>
      <c r="L8">
        <v>22.139999389648398</v>
      </c>
      <c r="M8">
        <v>17.5</v>
      </c>
      <c r="N8">
        <v>168</v>
      </c>
      <c r="O8">
        <v>195.600006103515</v>
      </c>
      <c r="P8">
        <v>113</v>
      </c>
      <c r="Q8">
        <v>97.760002136230398</v>
      </c>
      <c r="R8">
        <v>80.980003356933594</v>
      </c>
      <c r="S8">
        <v>74.650001525878906</v>
      </c>
      <c r="T8">
        <v>14220</v>
      </c>
      <c r="U8">
        <v>7745</v>
      </c>
      <c r="V8">
        <v>6530</v>
      </c>
      <c r="W8">
        <v>8600</v>
      </c>
      <c r="X8">
        <v>7935</v>
      </c>
      <c r="Y8">
        <v>6210</v>
      </c>
      <c r="Z8">
        <v>521</v>
      </c>
      <c r="AA8">
        <v>211.600006103515</v>
      </c>
      <c r="AB8">
        <v>217</v>
      </c>
      <c r="AC8">
        <v>387.20001220703102</v>
      </c>
      <c r="AD8">
        <v>375</v>
      </c>
      <c r="AE8">
        <v>331.70001220703102</v>
      </c>
      <c r="AF8">
        <v>121.5</v>
      </c>
      <c r="AG8">
        <v>66.339996337890597</v>
      </c>
      <c r="AH8">
        <v>57.360000610351499</v>
      </c>
      <c r="AI8">
        <v>100.900001525878</v>
      </c>
      <c r="AJ8">
        <v>107.800003051757</v>
      </c>
      <c r="AK8">
        <v>160.55000305175699</v>
      </c>
      <c r="AL8">
        <v>10.069999694824199</v>
      </c>
      <c r="AM8">
        <v>7.2540001869201598</v>
      </c>
      <c r="AN8">
        <v>7.6119999885559002</v>
      </c>
      <c r="AO8">
        <v>7.5799999237060502</v>
      </c>
      <c r="AP8">
        <v>8.42000007629394</v>
      </c>
      <c r="AQ8">
        <v>13.3400001525878</v>
      </c>
      <c r="AR8">
        <v>88.540000915527301</v>
      </c>
      <c r="AS8">
        <v>60.659999847412102</v>
      </c>
      <c r="AT8">
        <v>59.740001678466797</v>
      </c>
      <c r="AU8">
        <v>84.940002441406193</v>
      </c>
      <c r="AV8">
        <v>106.34999847412099</v>
      </c>
      <c r="AW8">
        <v>73.190002441406193</v>
      </c>
      <c r="AX8">
        <v>46.110000610351499</v>
      </c>
      <c r="AY8">
        <v>30.2399997711181</v>
      </c>
      <c r="AZ8">
        <v>24.040000915527301</v>
      </c>
      <c r="BA8">
        <v>34.9799995422363</v>
      </c>
      <c r="BB8">
        <v>38.090000152587798</v>
      </c>
      <c r="BC8">
        <v>26.280000686645501</v>
      </c>
      <c r="BD8">
        <v>40.040000915527301</v>
      </c>
      <c r="BE8">
        <v>31</v>
      </c>
      <c r="BF8">
        <v>29.379999160766602</v>
      </c>
      <c r="BG8">
        <v>41.310001373291001</v>
      </c>
      <c r="BH8">
        <v>37.330001831054602</v>
      </c>
      <c r="BI8">
        <v>35.130001068115199</v>
      </c>
      <c r="BJ8" s="27"/>
    </row>
    <row r="9" spans="1:62" s="4" customFormat="1" x14ac:dyDescent="0.25">
      <c r="A9">
        <v>-23</v>
      </c>
      <c r="B9">
        <v>36.520000457763601</v>
      </c>
      <c r="C9">
        <v>30.879999160766602</v>
      </c>
      <c r="D9">
        <v>29.379999160766602</v>
      </c>
      <c r="E9">
        <v>27.799999237060501</v>
      </c>
      <c r="F9">
        <v>27.879999160766602</v>
      </c>
      <c r="G9">
        <v>24.270000457763601</v>
      </c>
      <c r="H9">
        <v>54.919998168945298</v>
      </c>
      <c r="I9">
        <v>35</v>
      </c>
      <c r="J9">
        <v>20</v>
      </c>
      <c r="K9">
        <v>20.940000534057599</v>
      </c>
      <c r="L9">
        <v>20.7399997711181</v>
      </c>
      <c r="M9">
        <v>17.579999923706001</v>
      </c>
      <c r="N9">
        <v>170.44999694824199</v>
      </c>
      <c r="O9">
        <v>198.14999389648401</v>
      </c>
      <c r="P9">
        <v>115</v>
      </c>
      <c r="Q9">
        <v>97</v>
      </c>
      <c r="R9">
        <v>81.360000610351506</v>
      </c>
      <c r="S9">
        <v>76.150001525878906</v>
      </c>
      <c r="T9">
        <v>14030</v>
      </c>
      <c r="U9">
        <v>7765</v>
      </c>
      <c r="V9">
        <v>6535</v>
      </c>
      <c r="W9">
        <v>8635</v>
      </c>
      <c r="X9">
        <v>8150</v>
      </c>
      <c r="Y9">
        <v>6150.9501953125</v>
      </c>
      <c r="Z9">
        <v>522</v>
      </c>
      <c r="AA9">
        <v>210.19999694824199</v>
      </c>
      <c r="AB9">
        <v>215</v>
      </c>
      <c r="AC9">
        <v>380.600006103515</v>
      </c>
      <c r="AD9">
        <v>380.39999389648398</v>
      </c>
      <c r="AE9">
        <v>319.850006103515</v>
      </c>
      <c r="AF9">
        <v>122.75</v>
      </c>
      <c r="AG9">
        <v>66.699996948242102</v>
      </c>
      <c r="AH9">
        <v>55.799999237060497</v>
      </c>
      <c r="AI9">
        <v>100.900001525878</v>
      </c>
      <c r="AJ9">
        <v>108.59999847412099</v>
      </c>
      <c r="AK9">
        <v>160.55000305175699</v>
      </c>
      <c r="AL9">
        <v>10.265000343322701</v>
      </c>
      <c r="AM9">
        <v>7.1760001182556099</v>
      </c>
      <c r="AN9">
        <v>7.5419998168945304</v>
      </c>
      <c r="AO9">
        <v>7.4400000572204501</v>
      </c>
      <c r="AP9">
        <v>8.4840002059936506</v>
      </c>
      <c r="AQ9">
        <v>13.310000419616699</v>
      </c>
      <c r="AR9">
        <v>90.040000915527301</v>
      </c>
      <c r="AS9">
        <v>60.4799995422363</v>
      </c>
      <c r="AT9">
        <v>58.779998779296797</v>
      </c>
      <c r="AU9">
        <v>85</v>
      </c>
      <c r="AV9">
        <v>107.84999847412099</v>
      </c>
      <c r="AW9">
        <v>73.480003356933594</v>
      </c>
      <c r="AX9">
        <v>45.799999237060497</v>
      </c>
      <c r="AY9">
        <v>30.4699993133544</v>
      </c>
      <c r="AZ9">
        <v>23.370000839233398</v>
      </c>
      <c r="BA9">
        <v>34.4799995422363</v>
      </c>
      <c r="BB9">
        <v>38.599998474121001</v>
      </c>
      <c r="BC9">
        <v>25.75</v>
      </c>
      <c r="BD9">
        <v>39.549999237060497</v>
      </c>
      <c r="BE9">
        <v>31.270000457763601</v>
      </c>
      <c r="BF9">
        <v>28.75</v>
      </c>
      <c r="BG9">
        <v>41.599998474121001</v>
      </c>
      <c r="BH9">
        <v>37.5</v>
      </c>
      <c r="BI9">
        <v>35.650001525878899</v>
      </c>
      <c r="BJ9" s="27"/>
    </row>
    <row r="10" spans="1:62" s="4" customFormat="1" x14ac:dyDescent="0.25">
      <c r="A10">
        <v>-22</v>
      </c>
      <c r="B10">
        <v>37.319999694824197</v>
      </c>
      <c r="C10">
        <v>30.579999923706001</v>
      </c>
      <c r="D10">
        <v>29.5</v>
      </c>
      <c r="E10">
        <v>27.399999618530199</v>
      </c>
      <c r="F10">
        <v>27.440000534057599</v>
      </c>
      <c r="G10">
        <v>24.4500007629394</v>
      </c>
      <c r="H10">
        <v>51.599998474121001</v>
      </c>
      <c r="I10">
        <v>31.319999694824201</v>
      </c>
      <c r="J10">
        <v>19.409999847412099</v>
      </c>
      <c r="K10">
        <v>20.559999465942301</v>
      </c>
      <c r="L10">
        <v>20.020000457763601</v>
      </c>
      <c r="M10">
        <v>17.350000381469702</v>
      </c>
      <c r="N10">
        <v>160.100006103515</v>
      </c>
      <c r="O10">
        <v>192.64999389648401</v>
      </c>
      <c r="P10">
        <v>119</v>
      </c>
      <c r="Q10">
        <v>96.360000610351506</v>
      </c>
      <c r="R10">
        <v>81.699996948242102</v>
      </c>
      <c r="S10">
        <v>75.5</v>
      </c>
      <c r="T10">
        <v>14280</v>
      </c>
      <c r="U10">
        <v>7460</v>
      </c>
      <c r="V10">
        <v>6290</v>
      </c>
      <c r="W10">
        <v>8615</v>
      </c>
      <c r="X10">
        <v>8050</v>
      </c>
      <c r="Y10">
        <v>6194.4501953125</v>
      </c>
      <c r="Z10">
        <v>528</v>
      </c>
      <c r="AA10">
        <v>208.39999389648401</v>
      </c>
      <c r="AB10">
        <v>209</v>
      </c>
      <c r="AC10">
        <v>378.39999389648398</v>
      </c>
      <c r="AD10">
        <v>380.20001220703102</v>
      </c>
      <c r="AE10">
        <v>320.54998779296801</v>
      </c>
      <c r="AF10">
        <v>124.09999847412099</v>
      </c>
      <c r="AG10">
        <v>65.480003356933594</v>
      </c>
      <c r="AH10">
        <v>54.740001678466797</v>
      </c>
      <c r="AI10">
        <v>100.900001525878</v>
      </c>
      <c r="AJ10">
        <v>109.25</v>
      </c>
      <c r="AK10">
        <v>159.05000305175699</v>
      </c>
      <c r="AL10">
        <v>10.045000076293899</v>
      </c>
      <c r="AM10">
        <v>6.9400000572204501</v>
      </c>
      <c r="AN10">
        <v>7.4219999313354403</v>
      </c>
      <c r="AO10">
        <v>7.3099999427795401</v>
      </c>
      <c r="AP10">
        <v>8.42000007629394</v>
      </c>
      <c r="AQ10">
        <v>13.300000190734799</v>
      </c>
      <c r="AR10">
        <v>87.599998474121094</v>
      </c>
      <c r="AS10">
        <v>60.119998931884702</v>
      </c>
      <c r="AT10">
        <v>57.619998931884702</v>
      </c>
      <c r="AU10">
        <v>85.480003356933594</v>
      </c>
      <c r="AV10">
        <v>108</v>
      </c>
      <c r="AW10">
        <v>71.870002746582003</v>
      </c>
      <c r="AX10">
        <v>46.430000305175703</v>
      </c>
      <c r="AY10">
        <v>29.9500007629394</v>
      </c>
      <c r="AZ10">
        <v>23.2600002288818</v>
      </c>
      <c r="BA10">
        <v>35.259998321533203</v>
      </c>
      <c r="BB10">
        <v>38.529998779296797</v>
      </c>
      <c r="BC10">
        <v>25.299999237060501</v>
      </c>
      <c r="BD10">
        <v>39.700000762939403</v>
      </c>
      <c r="BE10">
        <v>30.709999084472599</v>
      </c>
      <c r="BF10">
        <v>28.4500007629394</v>
      </c>
      <c r="BG10">
        <v>41.599998474121001</v>
      </c>
      <c r="BH10">
        <v>37.840000152587798</v>
      </c>
      <c r="BI10">
        <v>35.25</v>
      </c>
      <c r="BJ10" s="27"/>
    </row>
    <row r="11" spans="1:62" s="4" customFormat="1" x14ac:dyDescent="0.25">
      <c r="A11">
        <v>-21</v>
      </c>
      <c r="B11">
        <v>36.360000610351499</v>
      </c>
      <c r="C11">
        <v>30.819999694824201</v>
      </c>
      <c r="D11">
        <v>29.299999237060501</v>
      </c>
      <c r="E11">
        <v>27.399999618530199</v>
      </c>
      <c r="F11">
        <v>27.399999618530199</v>
      </c>
      <c r="G11">
        <v>24.4899997711181</v>
      </c>
      <c r="H11">
        <v>52</v>
      </c>
      <c r="I11">
        <v>32.049999237060497</v>
      </c>
      <c r="J11">
        <v>19.299999237060501</v>
      </c>
      <c r="K11">
        <v>20.540000915527301</v>
      </c>
      <c r="L11">
        <v>20.2000007629394</v>
      </c>
      <c r="M11">
        <v>17.4300003051757</v>
      </c>
      <c r="N11">
        <v>162.14999389648401</v>
      </c>
      <c r="O11">
        <v>187.850006103515</v>
      </c>
      <c r="P11">
        <v>119.199996948242</v>
      </c>
      <c r="Q11">
        <v>97.360000610351506</v>
      </c>
      <c r="R11">
        <v>81.400001525878906</v>
      </c>
      <c r="S11">
        <v>75.5</v>
      </c>
      <c r="T11">
        <v>14230</v>
      </c>
      <c r="U11">
        <v>7865</v>
      </c>
      <c r="V11">
        <v>6210</v>
      </c>
      <c r="W11">
        <v>8585</v>
      </c>
      <c r="X11">
        <v>7970</v>
      </c>
      <c r="Y11">
        <v>6080</v>
      </c>
      <c r="Z11">
        <v>519.5</v>
      </c>
      <c r="AA11">
        <v>207.80000305175699</v>
      </c>
      <c r="AB11">
        <v>206</v>
      </c>
      <c r="AC11">
        <v>379</v>
      </c>
      <c r="AD11">
        <v>376.79998779296801</v>
      </c>
      <c r="AE11">
        <v>323.75</v>
      </c>
      <c r="AF11">
        <v>123.25</v>
      </c>
      <c r="AG11">
        <v>65.260002136230398</v>
      </c>
      <c r="AH11">
        <v>54.880001068115199</v>
      </c>
      <c r="AI11">
        <v>100.5</v>
      </c>
      <c r="AJ11">
        <v>113.25</v>
      </c>
      <c r="AK11">
        <v>157.89999389648401</v>
      </c>
      <c r="AL11">
        <v>9.9700002670287997</v>
      </c>
      <c r="AM11">
        <v>7.0079998970031703</v>
      </c>
      <c r="AN11">
        <v>7.34800004959106</v>
      </c>
      <c r="AO11">
        <v>7.4400000572204501</v>
      </c>
      <c r="AP11">
        <v>8.25</v>
      </c>
      <c r="AQ11">
        <v>13.319999694824199</v>
      </c>
      <c r="AR11">
        <v>86.440002441406193</v>
      </c>
      <c r="AS11">
        <v>59.680000305175703</v>
      </c>
      <c r="AT11">
        <v>57.819999694824197</v>
      </c>
      <c r="AU11">
        <v>85.519996643066406</v>
      </c>
      <c r="AV11">
        <v>103.949996948242</v>
      </c>
      <c r="AW11">
        <v>70.010002136230398</v>
      </c>
      <c r="AX11">
        <v>45.9799995422363</v>
      </c>
      <c r="AY11">
        <v>29.670000076293899</v>
      </c>
      <c r="AZ11">
        <v>23.100000381469702</v>
      </c>
      <c r="BA11">
        <v>35.720001220703097</v>
      </c>
      <c r="BB11">
        <v>39.069999694824197</v>
      </c>
      <c r="BC11">
        <v>25.540000915527301</v>
      </c>
      <c r="BD11">
        <v>39.080001831054602</v>
      </c>
      <c r="BE11">
        <v>30.590000152587798</v>
      </c>
      <c r="BF11">
        <v>28.25</v>
      </c>
      <c r="BG11">
        <v>41.490001678466797</v>
      </c>
      <c r="BH11">
        <v>38.560001373291001</v>
      </c>
      <c r="BI11">
        <v>35.099998474121001</v>
      </c>
      <c r="BJ11" s="27"/>
    </row>
    <row r="12" spans="1:62" s="4" customFormat="1" x14ac:dyDescent="0.25">
      <c r="A12">
        <v>-20</v>
      </c>
      <c r="B12">
        <v>36.306667327880803</v>
      </c>
      <c r="C12">
        <v>30.8133328755696</v>
      </c>
      <c r="D12">
        <v>29.446666081746301</v>
      </c>
      <c r="E12">
        <v>27.133333206176701</v>
      </c>
      <c r="F12">
        <v>27.540000915527301</v>
      </c>
      <c r="G12">
        <v>24.420000076293899</v>
      </c>
      <c r="H12">
        <v>52.713333129882798</v>
      </c>
      <c r="I12">
        <v>31.8966662089029</v>
      </c>
      <c r="J12">
        <v>19.233332951863499</v>
      </c>
      <c r="K12">
        <v>20.093334197998001</v>
      </c>
      <c r="L12">
        <v>20.639999389648398</v>
      </c>
      <c r="M12">
        <v>17.836666742960499</v>
      </c>
      <c r="N12">
        <v>161.599995930989</v>
      </c>
      <c r="O12">
        <v>188.55000305175699</v>
      </c>
      <c r="P12">
        <v>122.933329264322</v>
      </c>
      <c r="Q12">
        <v>95.9600016276041</v>
      </c>
      <c r="R12">
        <v>81.599998474121094</v>
      </c>
      <c r="S12">
        <v>74.983332316080705</v>
      </c>
      <c r="T12">
        <v>14220</v>
      </c>
      <c r="U12">
        <v>7826.6666666666597</v>
      </c>
      <c r="V12">
        <v>6231.6666666666597</v>
      </c>
      <c r="W12">
        <v>8518.3333333333303</v>
      </c>
      <c r="X12">
        <v>7975</v>
      </c>
      <c r="Y12">
        <v>5992.6666666666597</v>
      </c>
      <c r="Z12">
        <v>523</v>
      </c>
      <c r="AA12">
        <v>205.53333536783799</v>
      </c>
      <c r="AB12">
        <v>203.86666870117099</v>
      </c>
      <c r="AC12">
        <v>373.46666463216098</v>
      </c>
      <c r="AD12">
        <v>367.600006103515</v>
      </c>
      <c r="AE12">
        <v>326.83333333333297</v>
      </c>
      <c r="AF12">
        <v>123.5</v>
      </c>
      <c r="AG12">
        <v>64.933334350585795</v>
      </c>
      <c r="AH12">
        <v>54.406667073567597</v>
      </c>
      <c r="AI12">
        <v>99.486666361490805</v>
      </c>
      <c r="AJ12">
        <v>111.699996948242</v>
      </c>
      <c r="AK12">
        <v>157.63333129882699</v>
      </c>
      <c r="AL12">
        <v>9.9300003051757706</v>
      </c>
      <c r="AM12">
        <v>7.0219999949137302</v>
      </c>
      <c r="AN12">
        <v>7.5326666831970099</v>
      </c>
      <c r="AO12">
        <v>7.3399999936421603</v>
      </c>
      <c r="AP12">
        <v>8.0399999618530202</v>
      </c>
      <c r="AQ12">
        <v>13.2966664632161</v>
      </c>
      <c r="AR12">
        <v>87.473335266113196</v>
      </c>
      <c r="AS12">
        <v>59.0866673787434</v>
      </c>
      <c r="AT12">
        <v>57.526666005452398</v>
      </c>
      <c r="AU12">
        <v>84.5399983723958</v>
      </c>
      <c r="AV12">
        <v>102.84999847412099</v>
      </c>
      <c r="AW12">
        <v>70.006668090820199</v>
      </c>
      <c r="AX12">
        <v>46.133332570393797</v>
      </c>
      <c r="AY12">
        <v>29.536666870117099</v>
      </c>
      <c r="AZ12">
        <v>22.940000534057599</v>
      </c>
      <c r="BA12">
        <v>35.300000508626198</v>
      </c>
      <c r="BB12">
        <v>38.159999847412102</v>
      </c>
      <c r="BC12">
        <v>25.426667531331301</v>
      </c>
      <c r="BD12">
        <v>39.180001576741397</v>
      </c>
      <c r="BE12">
        <v>30.516667048136298</v>
      </c>
      <c r="BF12">
        <v>28.189999898274699</v>
      </c>
      <c r="BG12">
        <v>41.1900011698404</v>
      </c>
      <c r="BH12">
        <v>37.099998474121001</v>
      </c>
      <c r="BI12">
        <v>34.963331858316899</v>
      </c>
      <c r="BJ12" s="27"/>
    </row>
    <row r="13" spans="1:62" s="4" customFormat="1" x14ac:dyDescent="0.25">
      <c r="A13">
        <v>-19</v>
      </c>
      <c r="B13">
        <v>36.253334045410099</v>
      </c>
      <c r="C13">
        <v>30.806666056314999</v>
      </c>
      <c r="D13">
        <v>29.5933329264322</v>
      </c>
      <c r="E13">
        <v>26.8666667938232</v>
      </c>
      <c r="F13">
        <v>27.626667022705</v>
      </c>
      <c r="G13">
        <v>24.350000381469702</v>
      </c>
      <c r="H13">
        <v>53.426666259765597</v>
      </c>
      <c r="I13">
        <v>31.743333180745299</v>
      </c>
      <c r="J13">
        <v>19.1666666666666</v>
      </c>
      <c r="K13">
        <v>19.6466674804687</v>
      </c>
      <c r="L13">
        <v>20.466666539510001</v>
      </c>
      <c r="M13">
        <v>18.243333180745299</v>
      </c>
      <c r="N13">
        <v>161.04999796549399</v>
      </c>
      <c r="O13">
        <v>189.24999999999901</v>
      </c>
      <c r="P13">
        <v>126.666661580403</v>
      </c>
      <c r="Q13">
        <v>94.560002644856695</v>
      </c>
      <c r="R13">
        <v>82.5399983723958</v>
      </c>
      <c r="S13">
        <v>74.466664632161397</v>
      </c>
      <c r="T13">
        <v>14210</v>
      </c>
      <c r="U13">
        <v>7788.3333333333303</v>
      </c>
      <c r="V13">
        <v>6253.3333333333303</v>
      </c>
      <c r="W13">
        <v>8451.6666666666606</v>
      </c>
      <c r="X13">
        <v>8070</v>
      </c>
      <c r="Y13">
        <v>5905.3333333333303</v>
      </c>
      <c r="Z13">
        <v>526.5</v>
      </c>
      <c r="AA13">
        <v>203.266667683919</v>
      </c>
      <c r="AB13">
        <v>201.73333740234301</v>
      </c>
      <c r="AC13">
        <v>367.93332926432203</v>
      </c>
      <c r="AD13">
        <v>371.200002034504</v>
      </c>
      <c r="AE13">
        <v>329.916666666666</v>
      </c>
      <c r="AF13">
        <v>123.75</v>
      </c>
      <c r="AG13">
        <v>64.606666564941307</v>
      </c>
      <c r="AH13">
        <v>53.933333079020102</v>
      </c>
      <c r="AI13">
        <v>98.473332722981695</v>
      </c>
      <c r="AJ13">
        <v>111.666664123535</v>
      </c>
      <c r="AK13">
        <v>157.36666870117099</v>
      </c>
      <c r="AL13">
        <v>9.8900003433227397</v>
      </c>
      <c r="AM13">
        <v>7.0360000928242901</v>
      </c>
      <c r="AN13">
        <v>7.7173333168029696</v>
      </c>
      <c r="AO13">
        <v>7.2399999300638704</v>
      </c>
      <c r="AP13">
        <v>8.0300000508626201</v>
      </c>
      <c r="AQ13">
        <v>13.273333231607999</v>
      </c>
      <c r="AR13">
        <v>88.506668090820199</v>
      </c>
      <c r="AS13">
        <v>58.493334452311103</v>
      </c>
      <c r="AT13">
        <v>57.233332316080599</v>
      </c>
      <c r="AU13">
        <v>83.560000101725194</v>
      </c>
      <c r="AV13">
        <v>103.766665140787</v>
      </c>
      <c r="AW13">
        <v>70.003334045410099</v>
      </c>
      <c r="AX13">
        <v>46.286665598551302</v>
      </c>
      <c r="AY13">
        <v>29.403333663940298</v>
      </c>
      <c r="AZ13">
        <v>22.780000686645501</v>
      </c>
      <c r="BA13">
        <v>34.879999796549399</v>
      </c>
      <c r="BB13">
        <v>38.296666463216098</v>
      </c>
      <c r="BC13">
        <v>25.313334147135301</v>
      </c>
      <c r="BD13">
        <v>39.280001322428298</v>
      </c>
      <c r="BE13">
        <v>30.443333943684799</v>
      </c>
      <c r="BF13">
        <v>28.129999796549399</v>
      </c>
      <c r="BG13">
        <v>40.890000661214103</v>
      </c>
      <c r="BH13">
        <v>37.253332773844299</v>
      </c>
      <c r="BI13">
        <v>34.826665242512902</v>
      </c>
      <c r="BJ13" s="27"/>
    </row>
    <row r="14" spans="1:62" s="4" customFormat="1" x14ac:dyDescent="0.25">
      <c r="A14">
        <v>-18</v>
      </c>
      <c r="B14">
        <v>36.200000762939403</v>
      </c>
      <c r="C14">
        <v>30.799999237060501</v>
      </c>
      <c r="D14">
        <v>29.7399997711181</v>
      </c>
      <c r="E14">
        <v>26.600000381469702</v>
      </c>
      <c r="F14">
        <v>27.713333129882699</v>
      </c>
      <c r="G14">
        <v>24.280000686645501</v>
      </c>
      <c r="H14">
        <v>54.139999389648402</v>
      </c>
      <c r="I14">
        <v>31.590000152587798</v>
      </c>
      <c r="J14">
        <v>19.100000381469702</v>
      </c>
      <c r="K14">
        <v>19.2000007629394</v>
      </c>
      <c r="L14">
        <v>20.2933336893717</v>
      </c>
      <c r="M14">
        <v>18.649999618530199</v>
      </c>
      <c r="N14">
        <v>160.5</v>
      </c>
      <c r="O14">
        <v>189.94999694824199</v>
      </c>
      <c r="P14">
        <v>130.39999389648401</v>
      </c>
      <c r="Q14">
        <v>93.160003662109304</v>
      </c>
      <c r="R14">
        <v>83.479998270670507</v>
      </c>
      <c r="S14">
        <v>73.949996948242102</v>
      </c>
      <c r="T14">
        <v>14200</v>
      </c>
      <c r="U14">
        <v>7750</v>
      </c>
      <c r="V14">
        <v>6275</v>
      </c>
      <c r="W14">
        <v>8385</v>
      </c>
      <c r="X14">
        <v>8165</v>
      </c>
      <c r="Y14">
        <v>5818</v>
      </c>
      <c r="Z14">
        <v>530</v>
      </c>
      <c r="AA14">
        <v>201</v>
      </c>
      <c r="AB14">
        <v>199.600006103515</v>
      </c>
      <c r="AC14">
        <v>362.39999389648398</v>
      </c>
      <c r="AD14">
        <v>374.79999796549401</v>
      </c>
      <c r="AE14">
        <v>333</v>
      </c>
      <c r="AF14">
        <v>124</v>
      </c>
      <c r="AG14">
        <v>64.279998779296804</v>
      </c>
      <c r="AH14">
        <v>53.459999084472599</v>
      </c>
      <c r="AI14">
        <v>97.459999084472599</v>
      </c>
      <c r="AJ14">
        <v>111.633331298828</v>
      </c>
      <c r="AK14">
        <v>157.100006103515</v>
      </c>
      <c r="AL14">
        <v>9.8500003814697195</v>
      </c>
      <c r="AM14">
        <v>7.0500001907348597</v>
      </c>
      <c r="AN14">
        <v>7.9019999504089302</v>
      </c>
      <c r="AO14">
        <v>7.1399998664855904</v>
      </c>
      <c r="AP14">
        <v>8.02000013987222</v>
      </c>
      <c r="AQ14">
        <v>13.25</v>
      </c>
      <c r="AR14">
        <v>89.540000915527301</v>
      </c>
      <c r="AS14">
        <v>57.900001525878899</v>
      </c>
      <c r="AT14">
        <v>56.939998626708899</v>
      </c>
      <c r="AU14">
        <v>82.580001831054602</v>
      </c>
      <c r="AV14">
        <v>104.683331807454</v>
      </c>
      <c r="AW14">
        <v>70</v>
      </c>
      <c r="AX14">
        <v>46.439998626708899</v>
      </c>
      <c r="AY14">
        <v>29.270000457763601</v>
      </c>
      <c r="AZ14">
        <v>22.620000839233398</v>
      </c>
      <c r="BA14">
        <v>34.459999084472599</v>
      </c>
      <c r="BB14">
        <v>38.433333079020102</v>
      </c>
      <c r="BC14">
        <v>25.2000007629394</v>
      </c>
      <c r="BD14">
        <v>39.380001068115199</v>
      </c>
      <c r="BE14">
        <v>30.370000839233398</v>
      </c>
      <c r="BF14">
        <v>28.069999694824201</v>
      </c>
      <c r="BG14">
        <v>40.590000152587798</v>
      </c>
      <c r="BH14">
        <v>37.406667073567597</v>
      </c>
      <c r="BI14">
        <v>34.689998626708899</v>
      </c>
      <c r="BJ14" s="27"/>
    </row>
    <row r="15" spans="1:62" s="4" customFormat="1" x14ac:dyDescent="0.25">
      <c r="A15">
        <v>-17</v>
      </c>
      <c r="B15">
        <v>36.299999237060497</v>
      </c>
      <c r="C15">
        <v>30.799999237060501</v>
      </c>
      <c r="D15">
        <v>28.7000007629394</v>
      </c>
      <c r="E15">
        <v>27.040000915527301</v>
      </c>
      <c r="F15">
        <v>27.799999237060501</v>
      </c>
      <c r="G15">
        <v>24.6800003051757</v>
      </c>
      <c r="H15">
        <v>52.799999237060497</v>
      </c>
      <c r="I15">
        <v>33.259998321533203</v>
      </c>
      <c r="J15">
        <v>18.5</v>
      </c>
      <c r="K15">
        <v>20.139999389648398</v>
      </c>
      <c r="L15">
        <v>20.120000839233398</v>
      </c>
      <c r="M15">
        <v>17.909999847412099</v>
      </c>
      <c r="N15">
        <v>159.05000305175699</v>
      </c>
      <c r="O15">
        <v>192.350006103515</v>
      </c>
      <c r="P15">
        <v>129.44999694824199</v>
      </c>
      <c r="Q15">
        <v>93.699996948242202</v>
      </c>
      <c r="R15">
        <v>84.419998168945298</v>
      </c>
      <c r="S15">
        <v>73.760002136230398</v>
      </c>
      <c r="T15">
        <v>14150</v>
      </c>
      <c r="U15">
        <v>7730</v>
      </c>
      <c r="V15">
        <v>6465</v>
      </c>
      <c r="W15">
        <v>8395</v>
      </c>
      <c r="X15">
        <v>8260</v>
      </c>
      <c r="Y15">
        <v>5600.0498046875</v>
      </c>
      <c r="Z15">
        <v>537</v>
      </c>
      <c r="AA15">
        <v>203.80000305175699</v>
      </c>
      <c r="AB15">
        <v>200</v>
      </c>
      <c r="AC15">
        <v>359.79998779296801</v>
      </c>
      <c r="AD15">
        <v>378.39999389648398</v>
      </c>
      <c r="AE15">
        <v>331.5</v>
      </c>
      <c r="AF15">
        <v>125.550003051757</v>
      </c>
      <c r="AG15">
        <v>64.440002441406193</v>
      </c>
      <c r="AH15">
        <v>53.459999084472599</v>
      </c>
      <c r="AI15">
        <v>98.199996948242202</v>
      </c>
      <c r="AJ15">
        <v>111.59999847412099</v>
      </c>
      <c r="AK15">
        <v>155</v>
      </c>
      <c r="AL15">
        <v>9.8500003814697195</v>
      </c>
      <c r="AM15">
        <v>6.9699997901916504</v>
      </c>
      <c r="AN15">
        <v>7.42000007629394</v>
      </c>
      <c r="AO15">
        <v>7.2979998588562003</v>
      </c>
      <c r="AP15">
        <v>8.0100002288818306</v>
      </c>
      <c r="AQ15">
        <v>13.25</v>
      </c>
      <c r="AR15">
        <v>89.5</v>
      </c>
      <c r="AS15">
        <v>58.599998474121001</v>
      </c>
      <c r="AT15">
        <v>57.319999694824197</v>
      </c>
      <c r="AU15">
        <v>81.620002746582003</v>
      </c>
      <c r="AV15">
        <v>105.59999847412099</v>
      </c>
      <c r="AW15">
        <v>70</v>
      </c>
      <c r="AX15">
        <v>47.389999389648402</v>
      </c>
      <c r="AY15">
        <v>29.440000534057599</v>
      </c>
      <c r="AZ15">
        <v>22.799999237060501</v>
      </c>
      <c r="BA15">
        <v>34.900001525878899</v>
      </c>
      <c r="BB15">
        <v>38.569999694824197</v>
      </c>
      <c r="BC15">
        <v>24.790000915527301</v>
      </c>
      <c r="BD15">
        <v>40.240001678466797</v>
      </c>
      <c r="BE15">
        <v>30.399999618530199</v>
      </c>
      <c r="BF15">
        <v>28.2399997711181</v>
      </c>
      <c r="BG15">
        <v>40.889999389648402</v>
      </c>
      <c r="BH15">
        <v>37.560001373291001</v>
      </c>
      <c r="BI15">
        <v>34.299999237060497</v>
      </c>
      <c r="BJ15" s="27"/>
    </row>
    <row r="16" spans="1:62" s="8" customFormat="1" x14ac:dyDescent="0.25">
      <c r="A16">
        <v>-16</v>
      </c>
      <c r="B16">
        <v>35.400001525878899</v>
      </c>
      <c r="C16">
        <v>29.9799995422363</v>
      </c>
      <c r="D16">
        <v>28.799999237060501</v>
      </c>
      <c r="E16">
        <v>27.819999694824201</v>
      </c>
      <c r="F16">
        <v>28.280000686645501</v>
      </c>
      <c r="G16">
        <v>24.5</v>
      </c>
      <c r="H16">
        <v>51.259998321533203</v>
      </c>
      <c r="I16">
        <v>31.129999160766602</v>
      </c>
      <c r="J16">
        <v>16.75</v>
      </c>
      <c r="K16">
        <v>19.9899997711181</v>
      </c>
      <c r="L16">
        <v>20.379999160766602</v>
      </c>
      <c r="M16">
        <v>18.2199993133544</v>
      </c>
      <c r="N16">
        <v>155.100006103515</v>
      </c>
      <c r="O16">
        <v>175.05000305175699</v>
      </c>
      <c r="P16">
        <v>131.39999389648401</v>
      </c>
      <c r="Q16">
        <v>94.099998474121094</v>
      </c>
      <c r="R16">
        <v>86.199996948242102</v>
      </c>
      <c r="S16">
        <v>72.650001525878906</v>
      </c>
      <c r="T16">
        <v>14100</v>
      </c>
      <c r="U16">
        <v>7530</v>
      </c>
      <c r="V16">
        <v>6930</v>
      </c>
      <c r="W16">
        <v>8535</v>
      </c>
      <c r="X16">
        <v>8200</v>
      </c>
      <c r="Y16">
        <v>5599.25</v>
      </c>
      <c r="Z16">
        <v>553</v>
      </c>
      <c r="AA16">
        <v>191.69999694824199</v>
      </c>
      <c r="AB16">
        <v>196.19999694824199</v>
      </c>
      <c r="AC16">
        <v>363.79998779296801</v>
      </c>
      <c r="AD16">
        <v>370.20001220703102</v>
      </c>
      <c r="AE16">
        <v>330.20001220703102</v>
      </c>
      <c r="AF16">
        <v>125.34999847412099</v>
      </c>
      <c r="AG16">
        <v>63</v>
      </c>
      <c r="AH16">
        <v>53.099998474121001</v>
      </c>
      <c r="AI16">
        <v>99.419998168945298</v>
      </c>
      <c r="AJ16">
        <v>111.900001525878</v>
      </c>
      <c r="AK16">
        <v>151.89999389648401</v>
      </c>
      <c r="AL16">
        <v>9.8940000534057599</v>
      </c>
      <c r="AM16">
        <v>6.6599998474120996</v>
      </c>
      <c r="AN16">
        <v>7.09800004959106</v>
      </c>
      <c r="AO16">
        <v>7.2800002098083496</v>
      </c>
      <c r="AP16">
        <v>8.1079998016357404</v>
      </c>
      <c r="AQ16">
        <v>13.189999580383301</v>
      </c>
      <c r="AR16">
        <v>89.099998474121094</v>
      </c>
      <c r="AS16">
        <v>57.200000762939403</v>
      </c>
      <c r="AT16">
        <v>56.220001220703097</v>
      </c>
      <c r="AU16">
        <v>79.279998779296804</v>
      </c>
      <c r="AV16">
        <v>106.5</v>
      </c>
      <c r="AW16">
        <v>68.540000915527301</v>
      </c>
      <c r="AX16">
        <v>47.220001220703097</v>
      </c>
      <c r="AY16">
        <v>28.75</v>
      </c>
      <c r="AZ16">
        <v>22.540000915527301</v>
      </c>
      <c r="BA16">
        <v>34.900001525878899</v>
      </c>
      <c r="BB16">
        <v>39</v>
      </c>
      <c r="BC16">
        <v>24.379999160766602</v>
      </c>
      <c r="BD16">
        <v>39.520000457763601</v>
      </c>
      <c r="BE16">
        <v>29.780000686645501</v>
      </c>
      <c r="BF16">
        <v>28.2000007629394</v>
      </c>
      <c r="BG16">
        <v>40.599998474121001</v>
      </c>
      <c r="BH16">
        <v>37.549999237060497</v>
      </c>
      <c r="BI16">
        <v>34.099998474121001</v>
      </c>
      <c r="BJ16" s="27"/>
    </row>
    <row r="17" spans="1:62" s="4" customFormat="1" x14ac:dyDescent="0.25">
      <c r="A17">
        <v>-15</v>
      </c>
      <c r="B17">
        <v>35.5</v>
      </c>
      <c r="C17">
        <v>30.459999084472599</v>
      </c>
      <c r="D17">
        <v>28.299999237060501</v>
      </c>
      <c r="E17">
        <v>27.899999618530199</v>
      </c>
      <c r="F17">
        <v>28.299999237060501</v>
      </c>
      <c r="G17">
        <v>24.459999084472599</v>
      </c>
      <c r="H17">
        <v>50.720001220703097</v>
      </c>
      <c r="I17">
        <v>32.400001525878899</v>
      </c>
      <c r="J17">
        <v>15.3599996566772</v>
      </c>
      <c r="K17">
        <v>19.25</v>
      </c>
      <c r="L17">
        <v>19.850000381469702</v>
      </c>
      <c r="M17">
        <v>18.709999084472599</v>
      </c>
      <c r="N17">
        <v>154.600006103515</v>
      </c>
      <c r="O17">
        <v>185.25</v>
      </c>
      <c r="P17">
        <v>125.900001525878</v>
      </c>
      <c r="Q17">
        <v>92.5</v>
      </c>
      <c r="R17">
        <v>86.220001220703097</v>
      </c>
      <c r="S17">
        <v>72.279998779296804</v>
      </c>
      <c r="T17">
        <v>14110</v>
      </c>
      <c r="U17">
        <v>7600</v>
      </c>
      <c r="V17">
        <v>6855</v>
      </c>
      <c r="W17">
        <v>8570</v>
      </c>
      <c r="X17">
        <v>8265</v>
      </c>
      <c r="Y17">
        <v>5737.75</v>
      </c>
      <c r="Z17">
        <v>552.5</v>
      </c>
      <c r="AA17">
        <v>193.80000305175699</v>
      </c>
      <c r="AB17">
        <v>190.39999389648401</v>
      </c>
      <c r="AC17">
        <v>368.79998779296801</v>
      </c>
      <c r="AD17">
        <v>378.79998779296801</v>
      </c>
      <c r="AE17">
        <v>322.70001220703102</v>
      </c>
      <c r="AF17">
        <v>124</v>
      </c>
      <c r="AG17">
        <v>63.740001678466797</v>
      </c>
      <c r="AH17">
        <v>50.919998168945298</v>
      </c>
      <c r="AI17">
        <v>98.819999694824205</v>
      </c>
      <c r="AJ17">
        <v>110</v>
      </c>
      <c r="AK17">
        <v>154.55000305175699</v>
      </c>
      <c r="AL17">
        <v>9.9879999160766602</v>
      </c>
      <c r="AM17">
        <v>6.6680002212524396</v>
      </c>
      <c r="AN17">
        <v>6.6659998893737704</v>
      </c>
      <c r="AO17">
        <v>7.1799998283386204</v>
      </c>
      <c r="AP17">
        <v>8.2139997482299805</v>
      </c>
      <c r="AQ17">
        <v>13.189999580383301</v>
      </c>
      <c r="AR17">
        <v>87.459999084472599</v>
      </c>
      <c r="AS17">
        <v>58</v>
      </c>
      <c r="AT17">
        <v>53</v>
      </c>
      <c r="AU17">
        <v>76</v>
      </c>
      <c r="AV17">
        <v>106.199996948242</v>
      </c>
      <c r="AW17">
        <v>69.779998779296804</v>
      </c>
      <c r="AX17">
        <v>47.680000305175703</v>
      </c>
      <c r="AY17">
        <v>29.129999160766602</v>
      </c>
      <c r="AZ17">
        <v>21.7000007629394</v>
      </c>
      <c r="BA17">
        <v>34.700000762939403</v>
      </c>
      <c r="BB17">
        <v>38.819999694824197</v>
      </c>
      <c r="BC17">
        <v>24.309999465942301</v>
      </c>
      <c r="BD17">
        <v>39.599998474121001</v>
      </c>
      <c r="BE17">
        <v>30.340000152587798</v>
      </c>
      <c r="BF17">
        <v>26.9799995422363</v>
      </c>
      <c r="BG17">
        <v>40.599998474121001</v>
      </c>
      <c r="BH17">
        <v>37.209999084472599</v>
      </c>
      <c r="BI17">
        <v>34.5</v>
      </c>
      <c r="BJ17" s="27"/>
    </row>
    <row r="18" spans="1:62" s="4" customFormat="1" x14ac:dyDescent="0.25">
      <c r="A18">
        <v>-14</v>
      </c>
      <c r="B18">
        <v>35.680000305175703</v>
      </c>
      <c r="C18">
        <v>30.540000915527301</v>
      </c>
      <c r="D18">
        <v>27.840000152587798</v>
      </c>
      <c r="E18">
        <v>27.2000007629394</v>
      </c>
      <c r="F18">
        <v>27.7000007629394</v>
      </c>
      <c r="G18">
        <v>24.280000686645501</v>
      </c>
      <c r="H18">
        <v>51.799999237060497</v>
      </c>
      <c r="I18">
        <v>31.809999465942301</v>
      </c>
      <c r="J18">
        <v>16.495000839233398</v>
      </c>
      <c r="K18">
        <v>18.799999237060501</v>
      </c>
      <c r="L18">
        <v>19.360000610351499</v>
      </c>
      <c r="M18">
        <v>19.649999618530199</v>
      </c>
      <c r="N18">
        <v>153.39999389648401</v>
      </c>
      <c r="O18">
        <v>188.39999389648401</v>
      </c>
      <c r="P18">
        <v>126.050003051757</v>
      </c>
      <c r="Q18">
        <v>91.199996948242202</v>
      </c>
      <c r="R18">
        <v>83.639999389648395</v>
      </c>
      <c r="S18">
        <v>74.360000610351506</v>
      </c>
      <c r="T18">
        <v>14330</v>
      </c>
      <c r="U18">
        <v>7690</v>
      </c>
      <c r="V18">
        <v>6900</v>
      </c>
      <c r="W18">
        <v>8465</v>
      </c>
      <c r="X18">
        <v>8155</v>
      </c>
      <c r="Y18">
        <v>5630.4501953125</v>
      </c>
      <c r="Z18">
        <v>564.5</v>
      </c>
      <c r="AA18">
        <v>195.600006103515</v>
      </c>
      <c r="AB18">
        <v>187.39999389648401</v>
      </c>
      <c r="AC18">
        <v>371.20001220703102</v>
      </c>
      <c r="AD18">
        <v>381.79998779296801</v>
      </c>
      <c r="AE18">
        <v>323.20001220703102</v>
      </c>
      <c r="AF18">
        <v>131.75</v>
      </c>
      <c r="AG18">
        <v>63.700000762939403</v>
      </c>
      <c r="AH18">
        <v>50.580001831054602</v>
      </c>
      <c r="AI18">
        <v>98.980003356933594</v>
      </c>
      <c r="AJ18">
        <v>107.800003051757</v>
      </c>
      <c r="AK18">
        <v>155.25</v>
      </c>
      <c r="AL18">
        <v>9.8079996109008807</v>
      </c>
      <c r="AM18">
        <v>6.5440001487731898</v>
      </c>
      <c r="AN18">
        <v>6.6220002174377397</v>
      </c>
      <c r="AO18">
        <v>6.8600001335143999</v>
      </c>
      <c r="AP18">
        <v>8.1899995803833008</v>
      </c>
      <c r="AQ18">
        <v>13.1800003051757</v>
      </c>
      <c r="AR18">
        <v>86.059997558593693</v>
      </c>
      <c r="AS18">
        <v>56.020000457763601</v>
      </c>
      <c r="AT18">
        <v>53.279998779296797</v>
      </c>
      <c r="AU18">
        <v>75.660003662109304</v>
      </c>
      <c r="AV18">
        <v>104.400001525878</v>
      </c>
      <c r="AW18">
        <v>68.75</v>
      </c>
      <c r="AX18">
        <v>48.799999237060497</v>
      </c>
      <c r="AY18">
        <v>28.879999160766602</v>
      </c>
      <c r="AZ18">
        <v>21.75</v>
      </c>
      <c r="BA18">
        <v>34.209999084472599</v>
      </c>
      <c r="BB18">
        <v>38.119998931884702</v>
      </c>
      <c r="BC18">
        <v>24.459999084472599</v>
      </c>
      <c r="BD18">
        <v>39.900001525878899</v>
      </c>
      <c r="BE18">
        <v>29.829999923706001</v>
      </c>
      <c r="BF18">
        <v>27.020000457763601</v>
      </c>
      <c r="BG18">
        <v>40.220001220703097</v>
      </c>
      <c r="BH18">
        <v>36.950000762939403</v>
      </c>
      <c r="BI18">
        <v>34.520000457763601</v>
      </c>
      <c r="BJ18" s="27"/>
    </row>
    <row r="19" spans="1:62" s="4" customFormat="1" x14ac:dyDescent="0.25">
      <c r="A19">
        <v>-13</v>
      </c>
      <c r="B19">
        <v>35.6850004196166</v>
      </c>
      <c r="C19">
        <v>30.406667073567601</v>
      </c>
      <c r="D19">
        <v>27.826666514078699</v>
      </c>
      <c r="E19">
        <v>27.326667149861599</v>
      </c>
      <c r="F19">
        <v>27.7000007629394</v>
      </c>
      <c r="G19">
        <v>24.350000381469702</v>
      </c>
      <c r="H19">
        <v>50.724999427795296</v>
      </c>
      <c r="I19">
        <v>32.840000152587798</v>
      </c>
      <c r="J19">
        <v>16.795000712076799</v>
      </c>
      <c r="K19">
        <v>19.1033325195312</v>
      </c>
      <c r="L19">
        <v>19.360000610351499</v>
      </c>
      <c r="M19">
        <v>19.993333180745299</v>
      </c>
      <c r="N19">
        <v>152.39999389648401</v>
      </c>
      <c r="O19">
        <v>190.666661580403</v>
      </c>
      <c r="P19">
        <v>127.416666666666</v>
      </c>
      <c r="Q19">
        <v>91.666664123535099</v>
      </c>
      <c r="R19">
        <v>83.639999389648395</v>
      </c>
      <c r="S19">
        <v>74.006668090820199</v>
      </c>
      <c r="T19">
        <v>14212.5</v>
      </c>
      <c r="U19">
        <v>7693.3333333333303</v>
      </c>
      <c r="V19">
        <v>6968.3333333333303</v>
      </c>
      <c r="W19">
        <v>8410</v>
      </c>
      <c r="X19">
        <v>8155</v>
      </c>
      <c r="Y19">
        <v>5686.966796875</v>
      </c>
      <c r="Z19">
        <v>562.375</v>
      </c>
      <c r="AA19">
        <v>195.600006103515</v>
      </c>
      <c r="AB19">
        <v>188.933329264322</v>
      </c>
      <c r="AC19">
        <v>371.00001017252498</v>
      </c>
      <c r="AD19">
        <v>381.79998779296801</v>
      </c>
      <c r="AE19">
        <v>324.033345540364</v>
      </c>
      <c r="AF19">
        <v>131.41249847412101</v>
      </c>
      <c r="AG19">
        <v>63.826667785644403</v>
      </c>
      <c r="AH19">
        <v>50.680001576741397</v>
      </c>
      <c r="AI19">
        <v>99.370002746581704</v>
      </c>
      <c r="AJ19">
        <v>107.800003051757</v>
      </c>
      <c r="AK19">
        <v>155.766667683919</v>
      </c>
      <c r="AL19">
        <v>9.8354997634887695</v>
      </c>
      <c r="AM19">
        <v>6.6260000864664601</v>
      </c>
      <c r="AN19">
        <v>6.6966668764750104</v>
      </c>
      <c r="AO19">
        <v>6.8106667200724198</v>
      </c>
      <c r="AP19">
        <v>8.1899995803833008</v>
      </c>
      <c r="AQ19">
        <v>13.1633335749307</v>
      </c>
      <c r="AR19">
        <v>86.429998397827006</v>
      </c>
      <c r="AS19">
        <v>56.406667073567597</v>
      </c>
      <c r="AT19">
        <v>53.193332672118999</v>
      </c>
      <c r="AU19">
        <v>74.773335774739493</v>
      </c>
      <c r="AV19">
        <v>104.400001525878</v>
      </c>
      <c r="AW19">
        <v>68.716667175292898</v>
      </c>
      <c r="AX19">
        <v>48.9799995422362</v>
      </c>
      <c r="AY19">
        <v>28.9699993133544</v>
      </c>
      <c r="AZ19">
        <v>21.783333460489899</v>
      </c>
      <c r="BA19">
        <v>34.359999338785698</v>
      </c>
      <c r="BB19">
        <v>38.119998931884702</v>
      </c>
      <c r="BC19">
        <v>24.4499994913736</v>
      </c>
      <c r="BD19">
        <v>40.112501144409102</v>
      </c>
      <c r="BE19">
        <v>29.843333562215101</v>
      </c>
      <c r="BF19">
        <v>27.126667022705</v>
      </c>
      <c r="BG19">
        <v>40.253334045410099</v>
      </c>
      <c r="BH19">
        <v>36.950000762939403</v>
      </c>
      <c r="BI19">
        <v>34.463333129882699</v>
      </c>
      <c r="BJ19" s="27"/>
    </row>
    <row r="20" spans="1:62" s="4" customFormat="1" x14ac:dyDescent="0.25">
      <c r="A20">
        <v>-12</v>
      </c>
      <c r="B20">
        <v>35.690000534057504</v>
      </c>
      <c r="C20">
        <v>30.273333231607999</v>
      </c>
      <c r="D20">
        <v>27.8133328755696</v>
      </c>
      <c r="E20">
        <v>27.453333536783799</v>
      </c>
      <c r="F20">
        <v>27.973333994547399</v>
      </c>
      <c r="G20">
        <v>24.420000076293899</v>
      </c>
      <c r="H20">
        <v>49.649999618530202</v>
      </c>
      <c r="I20">
        <v>33.870000839233299</v>
      </c>
      <c r="J20">
        <v>17.0950005849202</v>
      </c>
      <c r="K20">
        <v>19.4066658020019</v>
      </c>
      <c r="L20">
        <v>19.760000228881701</v>
      </c>
      <c r="M20">
        <v>20.336666742960499</v>
      </c>
      <c r="N20">
        <v>151.39999389648401</v>
      </c>
      <c r="O20">
        <v>192.933329264322</v>
      </c>
      <c r="P20">
        <v>128.78333028157499</v>
      </c>
      <c r="Q20">
        <v>92.133331298828097</v>
      </c>
      <c r="R20">
        <v>85.399998982747306</v>
      </c>
      <c r="S20">
        <v>73.653335571289006</v>
      </c>
      <c r="T20">
        <v>14095</v>
      </c>
      <c r="U20">
        <v>7696.6666666666597</v>
      </c>
      <c r="V20">
        <v>7036.6666666666597</v>
      </c>
      <c r="W20">
        <v>8355</v>
      </c>
      <c r="X20">
        <v>8216.6666666666606</v>
      </c>
      <c r="Y20">
        <v>5743.4833984375</v>
      </c>
      <c r="Z20">
        <v>560.25</v>
      </c>
      <c r="AA20">
        <v>195.600006103515</v>
      </c>
      <c r="AB20">
        <v>190.46666463216101</v>
      </c>
      <c r="AC20">
        <v>370.80000813802002</v>
      </c>
      <c r="AD20">
        <v>385.99998982747297</v>
      </c>
      <c r="AE20">
        <v>324.86667887369703</v>
      </c>
      <c r="AF20">
        <v>131.07499694824199</v>
      </c>
      <c r="AG20">
        <v>63.953334808349503</v>
      </c>
      <c r="AH20">
        <v>50.780001322428298</v>
      </c>
      <c r="AI20">
        <v>99.760002136229801</v>
      </c>
      <c r="AJ20">
        <v>108.266667683918</v>
      </c>
      <c r="AK20">
        <v>156.28333536783799</v>
      </c>
      <c r="AL20">
        <v>9.8629999160766602</v>
      </c>
      <c r="AM20">
        <v>6.7080000241597402</v>
      </c>
      <c r="AN20">
        <v>6.7713335355122801</v>
      </c>
      <c r="AO20">
        <v>6.7613333066304397</v>
      </c>
      <c r="AP20">
        <v>8.25999959309895</v>
      </c>
      <c r="AQ20">
        <v>13.1466668446858</v>
      </c>
      <c r="AR20">
        <v>86.799999237060405</v>
      </c>
      <c r="AS20">
        <v>56.7933336893716</v>
      </c>
      <c r="AT20">
        <v>53.1066665649413</v>
      </c>
      <c r="AU20">
        <v>73.886667887369697</v>
      </c>
      <c r="AV20">
        <v>105.716667175292</v>
      </c>
      <c r="AW20">
        <v>68.683334350585895</v>
      </c>
      <c r="AX20">
        <v>49.159999847412003</v>
      </c>
      <c r="AY20">
        <v>29.059999465942301</v>
      </c>
      <c r="AZ20">
        <v>21.816666920979799</v>
      </c>
      <c r="BA20">
        <v>34.509999593098897</v>
      </c>
      <c r="BB20">
        <v>38.5633328755696</v>
      </c>
      <c r="BC20">
        <v>24.4399998982746</v>
      </c>
      <c r="BD20">
        <v>40.325000762939403</v>
      </c>
      <c r="BE20">
        <v>29.8566672007242</v>
      </c>
      <c r="BF20">
        <v>27.233333587646399</v>
      </c>
      <c r="BG20">
        <v>40.286666870117102</v>
      </c>
      <c r="BH20">
        <v>37.1466674804687</v>
      </c>
      <c r="BI20">
        <v>34.406665802001797</v>
      </c>
      <c r="BJ20" s="27"/>
    </row>
    <row r="21" spans="1:62" s="4" customFormat="1" x14ac:dyDescent="0.25">
      <c r="A21">
        <v>-11</v>
      </c>
      <c r="B21">
        <v>35.6950006484984</v>
      </c>
      <c r="C21">
        <v>30.139999389648398</v>
      </c>
      <c r="D21">
        <v>27.799999237060501</v>
      </c>
      <c r="E21">
        <v>27.579999923706001</v>
      </c>
      <c r="F21">
        <v>28.246667226155498</v>
      </c>
      <c r="G21">
        <v>24.4899997711181</v>
      </c>
      <c r="H21">
        <v>48.574999809265101</v>
      </c>
      <c r="I21">
        <v>34.900001525878899</v>
      </c>
      <c r="J21">
        <v>17.395000457763601</v>
      </c>
      <c r="K21">
        <v>19.709999084472599</v>
      </c>
      <c r="L21">
        <v>20.159999847411999</v>
      </c>
      <c r="M21">
        <v>20.6800003051757</v>
      </c>
      <c r="N21">
        <v>150.39999389648401</v>
      </c>
      <c r="O21">
        <v>195.19999694824199</v>
      </c>
      <c r="P21">
        <v>130.14999389648401</v>
      </c>
      <c r="Q21">
        <v>92.599998474121094</v>
      </c>
      <c r="R21">
        <v>87.159998575846302</v>
      </c>
      <c r="S21">
        <v>73.300003051757798</v>
      </c>
      <c r="T21">
        <v>13977.5</v>
      </c>
      <c r="U21">
        <v>7700</v>
      </c>
      <c r="V21">
        <v>7105</v>
      </c>
      <c r="W21">
        <v>8300</v>
      </c>
      <c r="X21">
        <v>8278.3333333333303</v>
      </c>
      <c r="Y21">
        <v>5800</v>
      </c>
      <c r="Z21">
        <v>558.125</v>
      </c>
      <c r="AA21">
        <v>195.600006103515</v>
      </c>
      <c r="AB21">
        <v>192</v>
      </c>
      <c r="AC21">
        <v>370.600006103515</v>
      </c>
      <c r="AD21">
        <v>390.19999186197799</v>
      </c>
      <c r="AE21">
        <v>325.70001220703102</v>
      </c>
      <c r="AF21">
        <v>130.737495422363</v>
      </c>
      <c r="AG21">
        <v>64.080001831054602</v>
      </c>
      <c r="AH21">
        <v>50.880001068115199</v>
      </c>
      <c r="AI21">
        <v>100.150001525878</v>
      </c>
      <c r="AJ21">
        <v>108.73333231607999</v>
      </c>
      <c r="AK21">
        <v>156.80000305175699</v>
      </c>
      <c r="AL21">
        <v>9.8905000686645508</v>
      </c>
      <c r="AM21">
        <v>6.7899999618530202</v>
      </c>
      <c r="AN21">
        <v>6.8460001945495597</v>
      </c>
      <c r="AO21">
        <v>6.7119998931884703</v>
      </c>
      <c r="AP21">
        <v>8.32999960581461</v>
      </c>
      <c r="AQ21">
        <v>13.1300001144409</v>
      </c>
      <c r="AR21">
        <v>87.170000076293903</v>
      </c>
      <c r="AS21">
        <v>57.180000305175703</v>
      </c>
      <c r="AT21">
        <v>53.020000457763601</v>
      </c>
      <c r="AU21">
        <v>73</v>
      </c>
      <c r="AV21">
        <v>107.03333282470599</v>
      </c>
      <c r="AW21">
        <v>68.650001525878906</v>
      </c>
      <c r="AX21">
        <v>49.340000152587798</v>
      </c>
      <c r="AY21">
        <v>29.149999618530199</v>
      </c>
      <c r="AZ21">
        <v>21.850000381469702</v>
      </c>
      <c r="BA21">
        <v>34.659999847412102</v>
      </c>
      <c r="BB21">
        <v>39.006666819254498</v>
      </c>
      <c r="BC21">
        <v>24.4300003051757</v>
      </c>
      <c r="BD21">
        <v>40.537500381469698</v>
      </c>
      <c r="BE21">
        <v>29.870000839233398</v>
      </c>
      <c r="BF21">
        <v>27.340000152587798</v>
      </c>
      <c r="BG21">
        <v>40.319999694824197</v>
      </c>
      <c r="BH21">
        <v>37.343334197997997</v>
      </c>
      <c r="BI21">
        <v>34.349998474121001</v>
      </c>
      <c r="BJ21" s="27"/>
    </row>
    <row r="22" spans="1:62" s="4" customFormat="1" x14ac:dyDescent="0.25">
      <c r="A22">
        <v>-10</v>
      </c>
      <c r="B22">
        <v>35.700000762939403</v>
      </c>
      <c r="C22">
        <v>29.639999389648398</v>
      </c>
      <c r="D22">
        <v>28</v>
      </c>
      <c r="E22">
        <v>27.540000915527301</v>
      </c>
      <c r="F22">
        <v>28.520000457763601</v>
      </c>
      <c r="G22">
        <v>24.204999923705898</v>
      </c>
      <c r="H22">
        <v>47.5</v>
      </c>
      <c r="I22">
        <v>34.799999237060497</v>
      </c>
      <c r="J22">
        <v>16.889999389648398</v>
      </c>
      <c r="K22">
        <v>19.780000686645501</v>
      </c>
      <c r="L22">
        <v>20.559999465942301</v>
      </c>
      <c r="M22">
        <v>20.4400005340575</v>
      </c>
      <c r="N22">
        <v>149.39999389648401</v>
      </c>
      <c r="O22">
        <v>183</v>
      </c>
      <c r="P22">
        <v>129.44999694824199</v>
      </c>
      <c r="Q22">
        <v>96.440002441406193</v>
      </c>
      <c r="R22">
        <v>88.919998168945298</v>
      </c>
      <c r="S22">
        <v>71.865001678466697</v>
      </c>
      <c r="T22">
        <v>13860</v>
      </c>
      <c r="U22">
        <v>7730</v>
      </c>
      <c r="V22">
        <v>7300</v>
      </c>
      <c r="W22">
        <v>8610</v>
      </c>
      <c r="X22">
        <v>8340</v>
      </c>
      <c r="Y22">
        <v>5669.3000488281205</v>
      </c>
      <c r="Z22">
        <v>556</v>
      </c>
      <c r="AA22">
        <v>198.80000305175699</v>
      </c>
      <c r="AB22">
        <v>190.30000305175699</v>
      </c>
      <c r="AC22">
        <v>370</v>
      </c>
      <c r="AD22">
        <v>394.39999389648398</v>
      </c>
      <c r="AE22">
        <v>321.90000915527298</v>
      </c>
      <c r="AF22">
        <v>130.39999389648401</v>
      </c>
      <c r="AG22">
        <v>65.519996643066406</v>
      </c>
      <c r="AH22">
        <v>52.159999847412102</v>
      </c>
      <c r="AI22">
        <v>97.059997558593693</v>
      </c>
      <c r="AJ22">
        <v>109.199996948242</v>
      </c>
      <c r="AK22">
        <v>154.42500305175699</v>
      </c>
      <c r="AL22">
        <v>9.9180002212524396</v>
      </c>
      <c r="AM22">
        <v>6.7800002098083496</v>
      </c>
      <c r="AN22">
        <v>6.8239998817443803</v>
      </c>
      <c r="AO22">
        <v>6.5500001907348597</v>
      </c>
      <c r="AP22">
        <v>8.3999996185302699</v>
      </c>
      <c r="AQ22">
        <v>13.039999961852899</v>
      </c>
      <c r="AR22">
        <v>87.540000915527301</v>
      </c>
      <c r="AS22">
        <v>59.040000915527301</v>
      </c>
      <c r="AT22">
        <v>53.380001068115199</v>
      </c>
      <c r="AU22">
        <v>74.440002441406193</v>
      </c>
      <c r="AV22">
        <v>108.34999847412099</v>
      </c>
      <c r="AW22">
        <v>67.924999237060504</v>
      </c>
      <c r="AX22">
        <v>49.520000457763601</v>
      </c>
      <c r="AY22">
        <v>29.549999237060501</v>
      </c>
      <c r="AZ22">
        <v>22.25</v>
      </c>
      <c r="BA22">
        <v>36</v>
      </c>
      <c r="BB22">
        <v>39.450000762939403</v>
      </c>
      <c r="BC22">
        <v>24.340000152587798</v>
      </c>
      <c r="BD22">
        <v>40.75</v>
      </c>
      <c r="BE22">
        <v>30.9899997711181</v>
      </c>
      <c r="BF22">
        <v>27.909999847412099</v>
      </c>
      <c r="BG22">
        <v>40.540000915527301</v>
      </c>
      <c r="BH22">
        <v>37.540000915527301</v>
      </c>
      <c r="BI22">
        <v>34.274999618530202</v>
      </c>
      <c r="BJ22" s="27"/>
    </row>
    <row r="23" spans="1:62" s="4" customFormat="1" x14ac:dyDescent="0.25">
      <c r="A23">
        <v>-9</v>
      </c>
      <c r="B23">
        <v>35.5</v>
      </c>
      <c r="C23">
        <v>28.780000686645501</v>
      </c>
      <c r="D23">
        <v>28.899999618530199</v>
      </c>
      <c r="E23">
        <v>27.600000381469702</v>
      </c>
      <c r="F23">
        <v>28.540000915527301</v>
      </c>
      <c r="G23">
        <v>23.920000076293899</v>
      </c>
      <c r="H23">
        <v>48.700000762939403</v>
      </c>
      <c r="I23">
        <v>33.810001373291001</v>
      </c>
      <c r="J23">
        <v>17.100000381469702</v>
      </c>
      <c r="K23">
        <v>19.2399997711181</v>
      </c>
      <c r="L23">
        <v>21.420000076293899</v>
      </c>
      <c r="M23">
        <v>20.2000007629394</v>
      </c>
      <c r="N23">
        <v>152.350006103515</v>
      </c>
      <c r="O23">
        <v>182.25</v>
      </c>
      <c r="P23">
        <v>137.19999694824199</v>
      </c>
      <c r="Q23">
        <v>98.080001831054602</v>
      </c>
      <c r="R23">
        <v>91.639999389648395</v>
      </c>
      <c r="S23">
        <v>70.430000305175696</v>
      </c>
      <c r="T23">
        <v>13800</v>
      </c>
      <c r="U23">
        <v>7700</v>
      </c>
      <c r="V23">
        <v>7310</v>
      </c>
      <c r="W23">
        <v>8680</v>
      </c>
      <c r="X23">
        <v>8405</v>
      </c>
      <c r="Y23">
        <v>5538.60009765625</v>
      </c>
      <c r="Z23">
        <v>526.5</v>
      </c>
      <c r="AA23">
        <v>198.19999694824199</v>
      </c>
      <c r="AB23">
        <v>192.80000305175699</v>
      </c>
      <c r="AC23">
        <v>381.39999389648398</v>
      </c>
      <c r="AD23">
        <v>399</v>
      </c>
      <c r="AE23">
        <v>318.100006103515</v>
      </c>
      <c r="AF23">
        <v>127.34999847412099</v>
      </c>
      <c r="AG23">
        <v>64.040000915527301</v>
      </c>
      <c r="AH23">
        <v>53.299999237060497</v>
      </c>
      <c r="AI23">
        <v>99</v>
      </c>
      <c r="AJ23">
        <v>108.550003051757</v>
      </c>
      <c r="AK23">
        <v>152.05000305175699</v>
      </c>
      <c r="AL23">
        <v>9.8500003814697195</v>
      </c>
      <c r="AM23">
        <v>6.6719999313354403</v>
      </c>
      <c r="AN23">
        <v>6.9120001792907697</v>
      </c>
      <c r="AO23">
        <v>6.6420001983642498</v>
      </c>
      <c r="AP23">
        <v>8.4980001449584908</v>
      </c>
      <c r="AQ23">
        <v>12.949999809265099</v>
      </c>
      <c r="AR23">
        <v>87</v>
      </c>
      <c r="AS23">
        <v>58.919998168945298</v>
      </c>
      <c r="AT23">
        <v>54.080001831054602</v>
      </c>
      <c r="AU23">
        <v>76.620002746582003</v>
      </c>
      <c r="AV23">
        <v>109.050003051757</v>
      </c>
      <c r="AW23">
        <v>67.199996948242102</v>
      </c>
      <c r="AX23">
        <v>47.779998779296797</v>
      </c>
      <c r="AY23">
        <v>28.909999847412099</v>
      </c>
      <c r="AZ23">
        <v>22.25</v>
      </c>
      <c r="BA23">
        <v>35.659999847412102</v>
      </c>
      <c r="BB23">
        <v>39.869998931884702</v>
      </c>
      <c r="BC23">
        <v>24.25</v>
      </c>
      <c r="BD23">
        <v>39.900001525878899</v>
      </c>
      <c r="BE23">
        <v>30.7000007629394</v>
      </c>
      <c r="BF23">
        <v>27.879999160766602</v>
      </c>
      <c r="BG23">
        <v>39.970001220703097</v>
      </c>
      <c r="BH23">
        <v>37.590000152587798</v>
      </c>
      <c r="BI23">
        <v>34.200000762939403</v>
      </c>
      <c r="BJ23" s="27"/>
    </row>
    <row r="24" spans="1:62" s="4" customFormat="1" x14ac:dyDescent="0.25">
      <c r="A24">
        <v>-8</v>
      </c>
      <c r="B24">
        <v>35.560001373291001</v>
      </c>
      <c r="C24">
        <v>28.840000152587798</v>
      </c>
      <c r="D24">
        <v>28.600000381469702</v>
      </c>
      <c r="E24">
        <v>27.420000076293899</v>
      </c>
      <c r="F24">
        <v>28.520000457763601</v>
      </c>
      <c r="G24">
        <v>23.2299995422363</v>
      </c>
      <c r="H24">
        <v>49.490001678466797</v>
      </c>
      <c r="I24">
        <v>33.430000305175703</v>
      </c>
      <c r="J24">
        <v>16.389999389648398</v>
      </c>
      <c r="K24">
        <v>18.889999389648398</v>
      </c>
      <c r="L24">
        <v>21.799999237060501</v>
      </c>
      <c r="M24">
        <v>19.799999237060501</v>
      </c>
      <c r="N24">
        <v>152</v>
      </c>
      <c r="O24">
        <v>181.14999389648401</v>
      </c>
      <c r="P24">
        <v>139.350006103515</v>
      </c>
      <c r="Q24">
        <v>97.699996948242202</v>
      </c>
      <c r="R24">
        <v>91</v>
      </c>
      <c r="S24">
        <v>67.699996948242102</v>
      </c>
      <c r="T24">
        <v>14350</v>
      </c>
      <c r="U24">
        <v>7680</v>
      </c>
      <c r="V24">
        <v>7200</v>
      </c>
      <c r="W24">
        <v>8460</v>
      </c>
      <c r="X24">
        <v>8320</v>
      </c>
      <c r="Y24">
        <v>5400</v>
      </c>
      <c r="Z24">
        <v>570</v>
      </c>
      <c r="AA24">
        <v>195</v>
      </c>
      <c r="AB24">
        <v>186</v>
      </c>
      <c r="AC24">
        <v>389.600006103515</v>
      </c>
      <c r="AD24">
        <v>392.39999389648398</v>
      </c>
      <c r="AE24">
        <v>319.75</v>
      </c>
      <c r="AF24">
        <v>129.5</v>
      </c>
      <c r="AG24">
        <v>63.659999847412102</v>
      </c>
      <c r="AH24">
        <v>52.779998779296797</v>
      </c>
      <c r="AI24">
        <v>100.75</v>
      </c>
      <c r="AJ24">
        <v>106.400001525878</v>
      </c>
      <c r="AK24">
        <v>147.89999389648401</v>
      </c>
      <c r="AL24">
        <v>10.319999694824199</v>
      </c>
      <c r="AM24">
        <v>6.6339998245239196</v>
      </c>
      <c r="AN24">
        <v>6.6739997863769496</v>
      </c>
      <c r="AO24">
        <v>6.4340000152587802</v>
      </c>
      <c r="AP24">
        <v>8.7980003356933594</v>
      </c>
      <c r="AQ24">
        <v>12.949999809265099</v>
      </c>
      <c r="AR24">
        <v>89</v>
      </c>
      <c r="AS24">
        <v>58.4799995422363</v>
      </c>
      <c r="AT24">
        <v>52.360000610351499</v>
      </c>
      <c r="AU24">
        <v>73.900001525878906</v>
      </c>
      <c r="AV24">
        <v>107.5</v>
      </c>
      <c r="AW24">
        <v>66.849998474121094</v>
      </c>
      <c r="AX24">
        <v>49.799999237060497</v>
      </c>
      <c r="AY24">
        <v>28.1800003051757</v>
      </c>
      <c r="AZ24">
        <v>21.840000152587798</v>
      </c>
      <c r="BA24">
        <v>35.770000457763601</v>
      </c>
      <c r="BB24">
        <v>39.150001525878899</v>
      </c>
      <c r="BC24">
        <v>23.959999084472599</v>
      </c>
      <c r="BD24">
        <v>40.919998168945298</v>
      </c>
      <c r="BE24">
        <v>30.4799995422363</v>
      </c>
      <c r="BF24">
        <v>27.299999237060501</v>
      </c>
      <c r="BG24">
        <v>39.400001525878899</v>
      </c>
      <c r="BH24">
        <v>37.520000457763601</v>
      </c>
      <c r="BI24">
        <v>34.090000152587798</v>
      </c>
      <c r="BJ24" s="27"/>
    </row>
    <row r="25" spans="1:62" s="4" customFormat="1" x14ac:dyDescent="0.25">
      <c r="A25">
        <v>-7</v>
      </c>
      <c r="B25">
        <v>35.279998779296797</v>
      </c>
      <c r="C25">
        <v>28.920000076293899</v>
      </c>
      <c r="D25">
        <v>28.020000457763601</v>
      </c>
      <c r="E25">
        <v>27.579999923706001</v>
      </c>
      <c r="F25">
        <v>28.7000007629394</v>
      </c>
      <c r="G25">
        <v>23.520000457763601</v>
      </c>
      <c r="H25">
        <v>49.340000152587798</v>
      </c>
      <c r="I25">
        <v>35.049999237060497</v>
      </c>
      <c r="J25">
        <v>16.020000457763601</v>
      </c>
      <c r="K25">
        <v>18.790000915527301</v>
      </c>
      <c r="L25">
        <v>21.059999465942301</v>
      </c>
      <c r="M25">
        <v>20.069999694824201</v>
      </c>
      <c r="N25">
        <v>150</v>
      </c>
      <c r="O25">
        <v>190</v>
      </c>
      <c r="P25">
        <v>136</v>
      </c>
      <c r="Q25">
        <v>94.739997863769503</v>
      </c>
      <c r="R25">
        <v>96.699996948242202</v>
      </c>
      <c r="S25">
        <v>68.5</v>
      </c>
      <c r="T25">
        <v>14300</v>
      </c>
      <c r="U25">
        <v>7725</v>
      </c>
      <c r="V25">
        <v>7035</v>
      </c>
      <c r="W25">
        <v>8415</v>
      </c>
      <c r="X25">
        <v>8500</v>
      </c>
      <c r="Y25">
        <v>5410</v>
      </c>
      <c r="Z25">
        <v>569.5</v>
      </c>
      <c r="AA25">
        <v>194.89999389648401</v>
      </c>
      <c r="AB25">
        <v>188</v>
      </c>
      <c r="AC25">
        <v>390.39999389648398</v>
      </c>
      <c r="AD25">
        <v>390.79998779296801</v>
      </c>
      <c r="AE25">
        <v>320.95001220703102</v>
      </c>
      <c r="AF25">
        <v>129.80000305175699</v>
      </c>
      <c r="AG25">
        <v>66</v>
      </c>
      <c r="AH25">
        <v>53.080001831054602</v>
      </c>
      <c r="AI25">
        <v>101.75</v>
      </c>
      <c r="AJ25">
        <v>105.949996948242</v>
      </c>
      <c r="AK25">
        <v>153.39999389648401</v>
      </c>
      <c r="AL25">
        <v>10.2200002670288</v>
      </c>
      <c r="AM25">
        <v>6.8379998207092196</v>
      </c>
      <c r="AN25">
        <v>6.4099998474120996</v>
      </c>
      <c r="AO25">
        <v>6.4279999732971103</v>
      </c>
      <c r="AP25">
        <v>9.1560001373290998</v>
      </c>
      <c r="AQ25">
        <v>12.949999809265099</v>
      </c>
      <c r="AR25">
        <v>88.459999084472599</v>
      </c>
      <c r="AS25">
        <v>58.740001678466797</v>
      </c>
      <c r="AT25">
        <v>53.639999389648402</v>
      </c>
      <c r="AU25">
        <v>74.760002136230398</v>
      </c>
      <c r="AV25">
        <v>105.84999847412099</v>
      </c>
      <c r="AW25">
        <v>66.569999694824205</v>
      </c>
      <c r="AX25">
        <v>49.240001678466797</v>
      </c>
      <c r="AY25">
        <v>28.600000381469702</v>
      </c>
      <c r="AZ25">
        <v>21.629999160766602</v>
      </c>
      <c r="BA25">
        <v>35.950000762939403</v>
      </c>
      <c r="BB25">
        <v>39.009998321533203</v>
      </c>
      <c r="BC25">
        <v>24.690000534057599</v>
      </c>
      <c r="BD25">
        <v>40.549999237060497</v>
      </c>
      <c r="BE25">
        <v>30.590000152587798</v>
      </c>
      <c r="BF25">
        <v>27.100000381469702</v>
      </c>
      <c r="BG25">
        <v>39.389999389648402</v>
      </c>
      <c r="BH25">
        <v>37.819999694824197</v>
      </c>
      <c r="BI25">
        <v>34.169998168945298</v>
      </c>
      <c r="BJ25" s="27"/>
    </row>
    <row r="26" spans="1:62" s="4" customFormat="1" x14ac:dyDescent="0.25">
      <c r="A26">
        <v>-6</v>
      </c>
      <c r="B26">
        <v>35.1666653951008</v>
      </c>
      <c r="C26">
        <v>28.8333333333333</v>
      </c>
      <c r="D26">
        <v>28.0333334604898</v>
      </c>
      <c r="E26">
        <v>27.586666742960499</v>
      </c>
      <c r="F26">
        <v>28.7000007629394</v>
      </c>
      <c r="G26">
        <v>23.433333714802998</v>
      </c>
      <c r="H26">
        <v>50.226666768391802</v>
      </c>
      <c r="I26">
        <v>36.5633328755696</v>
      </c>
      <c r="J26">
        <v>16.113333384195901</v>
      </c>
      <c r="K26">
        <v>18.593334197998001</v>
      </c>
      <c r="L26">
        <v>20.799999237060501</v>
      </c>
      <c r="M26">
        <v>20.030000050862601</v>
      </c>
      <c r="N26">
        <v>151.433334350585</v>
      </c>
      <c r="O26">
        <v>191.100001017252</v>
      </c>
      <c r="P26">
        <v>136.666666666666</v>
      </c>
      <c r="Q26">
        <v>93.879999796549399</v>
      </c>
      <c r="R26">
        <v>96.400001525878906</v>
      </c>
      <c r="S26">
        <v>67.983332316080705</v>
      </c>
      <c r="T26">
        <v>14176.666666666601</v>
      </c>
      <c r="U26">
        <v>7713.3333333333303</v>
      </c>
      <c r="V26">
        <v>7060</v>
      </c>
      <c r="W26">
        <v>8418.3333333333303</v>
      </c>
      <c r="X26">
        <v>8520</v>
      </c>
      <c r="Y26">
        <v>5420</v>
      </c>
      <c r="Z26">
        <v>571.33333333333303</v>
      </c>
      <c r="AA26">
        <v>195.06666056315001</v>
      </c>
      <c r="AB26">
        <v>189.333333333333</v>
      </c>
      <c r="AC26">
        <v>390.93332926432203</v>
      </c>
      <c r="AD26">
        <v>382.79998779296801</v>
      </c>
      <c r="AE26">
        <v>318.41667683919201</v>
      </c>
      <c r="AF26">
        <v>129.65000406900899</v>
      </c>
      <c r="AG26">
        <v>65.8333333333333</v>
      </c>
      <c r="AH26">
        <v>53.466668446858598</v>
      </c>
      <c r="AI26">
        <v>101.44999949137301</v>
      </c>
      <c r="AJ26">
        <v>105.050003051757</v>
      </c>
      <c r="AK26">
        <v>154.23332722981701</v>
      </c>
      <c r="AL26">
        <v>10.1800003051757</v>
      </c>
      <c r="AM26">
        <v>6.8546665509541702</v>
      </c>
      <c r="AN26">
        <v>6.4486665725707901</v>
      </c>
      <c r="AO26">
        <v>6.4246667226155498</v>
      </c>
      <c r="AP26">
        <v>9.5240001678466797</v>
      </c>
      <c r="AQ26">
        <v>12.939999898274699</v>
      </c>
      <c r="AR26">
        <v>88.206665039062401</v>
      </c>
      <c r="AS26">
        <v>59.1466674804687</v>
      </c>
      <c r="AT26">
        <v>53.493333180745402</v>
      </c>
      <c r="AU26">
        <v>74.026667277018106</v>
      </c>
      <c r="AV26">
        <v>105.5</v>
      </c>
      <c r="AW26">
        <v>66.596666971842396</v>
      </c>
      <c r="AX26">
        <v>49.110000610351499</v>
      </c>
      <c r="AY26">
        <v>28.456666946411101</v>
      </c>
      <c r="AZ26">
        <v>21.7199993133544</v>
      </c>
      <c r="BA26">
        <v>35.730000813802</v>
      </c>
      <c r="BB26">
        <v>39</v>
      </c>
      <c r="BC26">
        <v>24.556667327880799</v>
      </c>
      <c r="BD26">
        <v>40.556666056315002</v>
      </c>
      <c r="BE26">
        <v>30.390000025431199</v>
      </c>
      <c r="BF26">
        <v>27.170000076293899</v>
      </c>
      <c r="BG26">
        <v>39.413332621256401</v>
      </c>
      <c r="BH26">
        <v>37.970001220703097</v>
      </c>
      <c r="BI26">
        <v>34.196665445963497</v>
      </c>
      <c r="BJ26" s="27"/>
    </row>
    <row r="27" spans="1:62" s="4" customFormat="1" x14ac:dyDescent="0.25">
      <c r="A27">
        <v>-5</v>
      </c>
      <c r="B27">
        <v>35.053332010904803</v>
      </c>
      <c r="C27">
        <v>28.746666590372602</v>
      </c>
      <c r="D27">
        <v>28.046666463215999</v>
      </c>
      <c r="E27">
        <v>27.593333562215101</v>
      </c>
      <c r="F27">
        <v>28.7000007629394</v>
      </c>
      <c r="G27">
        <v>23.346666971842399</v>
      </c>
      <c r="H27">
        <v>51.113333384195897</v>
      </c>
      <c r="I27">
        <v>38.076666514078603</v>
      </c>
      <c r="J27">
        <v>16.206666310628201</v>
      </c>
      <c r="K27">
        <v>18.3966674804687</v>
      </c>
      <c r="L27">
        <v>20.799999237060501</v>
      </c>
      <c r="M27">
        <v>19.990000406901</v>
      </c>
      <c r="N27">
        <v>152.86666870117099</v>
      </c>
      <c r="O27">
        <v>192.200002034504</v>
      </c>
      <c r="P27">
        <v>137.333333333333</v>
      </c>
      <c r="Q27">
        <v>93.020001729329294</v>
      </c>
      <c r="R27">
        <v>96.400001525878906</v>
      </c>
      <c r="S27">
        <v>67.466664632161397</v>
      </c>
      <c r="T27">
        <v>14053.333333333299</v>
      </c>
      <c r="U27">
        <v>7701.6666666666597</v>
      </c>
      <c r="V27">
        <v>7085</v>
      </c>
      <c r="W27">
        <v>8421.6666666666606</v>
      </c>
      <c r="X27">
        <v>8520</v>
      </c>
      <c r="Y27">
        <v>5430</v>
      </c>
      <c r="Z27">
        <v>573.16666666666595</v>
      </c>
      <c r="AA27">
        <v>195.23332722981701</v>
      </c>
      <c r="AB27">
        <v>190.666666666666</v>
      </c>
      <c r="AC27">
        <v>391.46666463216098</v>
      </c>
      <c r="AD27">
        <v>382.79998779296801</v>
      </c>
      <c r="AE27">
        <v>315.88334147135299</v>
      </c>
      <c r="AF27">
        <v>129.50000508626201</v>
      </c>
      <c r="AG27">
        <v>65.6666666666666</v>
      </c>
      <c r="AH27">
        <v>53.853335062662701</v>
      </c>
      <c r="AI27">
        <v>101.14999898274699</v>
      </c>
      <c r="AJ27">
        <v>105.050003051757</v>
      </c>
      <c r="AK27">
        <v>155.06666056315001</v>
      </c>
      <c r="AL27">
        <v>10.140000343322701</v>
      </c>
      <c r="AM27">
        <v>6.8713332811991297</v>
      </c>
      <c r="AN27">
        <v>6.4873332977294798</v>
      </c>
      <c r="AO27">
        <v>6.4213334719339903</v>
      </c>
      <c r="AP27">
        <v>9.5240001678466797</v>
      </c>
      <c r="AQ27">
        <v>12.929999987284299</v>
      </c>
      <c r="AR27">
        <v>87.953330993652202</v>
      </c>
      <c r="AS27">
        <v>59.553333282470597</v>
      </c>
      <c r="AT27">
        <v>53.346666971842403</v>
      </c>
      <c r="AU27">
        <v>73.2933324178059</v>
      </c>
      <c r="AV27">
        <v>105.5</v>
      </c>
      <c r="AW27">
        <v>66.623334248860601</v>
      </c>
      <c r="AX27">
        <v>48.9799995422362</v>
      </c>
      <c r="AY27">
        <v>28.3133335113525</v>
      </c>
      <c r="AZ27">
        <v>21.809999465942301</v>
      </c>
      <c r="BA27">
        <v>35.510000864664597</v>
      </c>
      <c r="BB27">
        <v>39</v>
      </c>
      <c r="BC27">
        <v>24.423334121703999</v>
      </c>
      <c r="BD27">
        <v>40.5633328755696</v>
      </c>
      <c r="BE27">
        <v>30.1899998982746</v>
      </c>
      <c r="BF27">
        <v>27.2399997711181</v>
      </c>
      <c r="BG27">
        <v>39.4366658528645</v>
      </c>
      <c r="BH27">
        <v>37.970001220703097</v>
      </c>
      <c r="BI27">
        <v>34.223332722981702</v>
      </c>
      <c r="BJ27" s="27"/>
    </row>
    <row r="28" spans="1:62" s="4" customFormat="1" x14ac:dyDescent="0.25">
      <c r="A28">
        <v>-4</v>
      </c>
      <c r="B28">
        <v>34.939998626708899</v>
      </c>
      <c r="C28">
        <v>28.659999847412099</v>
      </c>
      <c r="D28">
        <v>28.059999465942301</v>
      </c>
      <c r="E28">
        <v>27.600000381469702</v>
      </c>
      <c r="F28">
        <v>28.7000007629394</v>
      </c>
      <c r="G28">
        <v>23.2600002288818</v>
      </c>
      <c r="H28">
        <v>52</v>
      </c>
      <c r="I28">
        <v>39.590000152587798</v>
      </c>
      <c r="J28">
        <v>16.299999237060501</v>
      </c>
      <c r="K28">
        <v>18.2000007629394</v>
      </c>
      <c r="L28">
        <v>20.799999237060501</v>
      </c>
      <c r="M28">
        <v>19.9500007629394</v>
      </c>
      <c r="N28">
        <v>154.30000305175699</v>
      </c>
      <c r="O28">
        <v>193.30000305175699</v>
      </c>
      <c r="P28">
        <v>138</v>
      </c>
      <c r="Q28">
        <v>92.160003662109304</v>
      </c>
      <c r="R28">
        <v>96.400001525878906</v>
      </c>
      <c r="S28">
        <v>66.949996948242102</v>
      </c>
      <c r="T28">
        <v>13930</v>
      </c>
      <c r="U28">
        <v>7690</v>
      </c>
      <c r="V28">
        <v>7110</v>
      </c>
      <c r="W28">
        <v>8425</v>
      </c>
      <c r="X28">
        <v>8520</v>
      </c>
      <c r="Y28">
        <v>5440</v>
      </c>
      <c r="Z28">
        <v>575</v>
      </c>
      <c r="AA28">
        <v>195.39999389648401</v>
      </c>
      <c r="AB28">
        <v>192</v>
      </c>
      <c r="AC28">
        <v>392</v>
      </c>
      <c r="AD28">
        <v>382.79998779296801</v>
      </c>
      <c r="AE28">
        <v>313.350006103515</v>
      </c>
      <c r="AF28">
        <v>129.350006103515</v>
      </c>
      <c r="AG28">
        <v>65.5</v>
      </c>
      <c r="AH28">
        <v>54.240001678466797</v>
      </c>
      <c r="AI28">
        <v>100.84999847412099</v>
      </c>
      <c r="AJ28">
        <v>105.050003051757</v>
      </c>
      <c r="AK28">
        <v>155.89999389648401</v>
      </c>
      <c r="AL28">
        <v>10.1000003814697</v>
      </c>
      <c r="AM28">
        <v>6.88800001144409</v>
      </c>
      <c r="AN28">
        <v>6.52600002288818</v>
      </c>
      <c r="AO28">
        <v>6.4180002212524396</v>
      </c>
      <c r="AP28">
        <v>9.5240001678466797</v>
      </c>
      <c r="AQ28">
        <v>12.920000076293899</v>
      </c>
      <c r="AR28">
        <v>87.699996948242102</v>
      </c>
      <c r="AS28">
        <v>59.959999084472599</v>
      </c>
      <c r="AT28">
        <v>53.200000762939403</v>
      </c>
      <c r="AU28">
        <v>72.559997558593693</v>
      </c>
      <c r="AV28">
        <v>105.5</v>
      </c>
      <c r="AW28">
        <v>66.650001525878906</v>
      </c>
      <c r="AX28">
        <v>48.849998474121001</v>
      </c>
      <c r="AY28">
        <v>28.170000076293899</v>
      </c>
      <c r="AZ28">
        <v>21.899999618530199</v>
      </c>
      <c r="BA28">
        <v>35.290000915527301</v>
      </c>
      <c r="BB28">
        <v>39</v>
      </c>
      <c r="BC28">
        <v>24.290000915527301</v>
      </c>
      <c r="BD28">
        <v>40.569999694824197</v>
      </c>
      <c r="BE28">
        <v>29.9899997711181</v>
      </c>
      <c r="BF28">
        <v>27.309999465942301</v>
      </c>
      <c r="BG28">
        <v>39.459999084472599</v>
      </c>
      <c r="BH28">
        <v>37.970001220703097</v>
      </c>
      <c r="BI28">
        <v>34.25</v>
      </c>
      <c r="BJ28" s="27"/>
    </row>
    <row r="29" spans="1:62" s="4" customFormat="1" x14ac:dyDescent="0.25">
      <c r="A29">
        <v>-3</v>
      </c>
      <c r="B29">
        <v>35.299999237060497</v>
      </c>
      <c r="C29">
        <v>28.520000457763601</v>
      </c>
      <c r="D29">
        <v>28.2000007629394</v>
      </c>
      <c r="E29">
        <v>27.639999389648398</v>
      </c>
      <c r="F29">
        <v>28.7000007629394</v>
      </c>
      <c r="G29">
        <v>23.290000915527301</v>
      </c>
      <c r="H29">
        <v>49.279998779296797</v>
      </c>
      <c r="I29">
        <v>39.409999847412102</v>
      </c>
      <c r="J29">
        <v>16.7199993133544</v>
      </c>
      <c r="K29">
        <v>18.350000381469702</v>
      </c>
      <c r="L29">
        <v>20.799999237060501</v>
      </c>
      <c r="M29">
        <v>17.319999694824201</v>
      </c>
      <c r="N29">
        <v>152.100006103515</v>
      </c>
      <c r="O29">
        <v>192.69999694824199</v>
      </c>
      <c r="P29">
        <v>132</v>
      </c>
      <c r="Q29">
        <v>94.199996948242202</v>
      </c>
      <c r="R29">
        <v>96.400001525878906</v>
      </c>
      <c r="S29">
        <v>65</v>
      </c>
      <c r="T29">
        <v>14440</v>
      </c>
      <c r="U29">
        <v>7980</v>
      </c>
      <c r="V29">
        <v>7210</v>
      </c>
      <c r="W29">
        <v>8410</v>
      </c>
      <c r="X29">
        <v>8520</v>
      </c>
      <c r="Y29">
        <v>5440</v>
      </c>
      <c r="Z29">
        <v>555.5</v>
      </c>
      <c r="AA29">
        <v>193.100006103515</v>
      </c>
      <c r="AB29">
        <v>204.80000305175699</v>
      </c>
      <c r="AC29">
        <v>394.600006103515</v>
      </c>
      <c r="AD29">
        <v>382.79998779296801</v>
      </c>
      <c r="AE29">
        <v>307.25</v>
      </c>
      <c r="AF29">
        <v>127.400001525878</v>
      </c>
      <c r="AG29">
        <v>64.699996948242102</v>
      </c>
      <c r="AH29">
        <v>56.700000762939403</v>
      </c>
      <c r="AI29">
        <v>102.34999847412099</v>
      </c>
      <c r="AJ29">
        <v>105.050003051757</v>
      </c>
      <c r="AK29">
        <v>155.30000305175699</v>
      </c>
      <c r="AL29">
        <v>10.204999923706</v>
      </c>
      <c r="AM29">
        <v>6.75</v>
      </c>
      <c r="AN29">
        <v>7</v>
      </c>
      <c r="AO29">
        <v>6.5900001525878897</v>
      </c>
      <c r="AP29">
        <v>9.5240001678466797</v>
      </c>
      <c r="AQ29">
        <v>12.699999809265099</v>
      </c>
      <c r="AR29">
        <v>88.040000915527301</v>
      </c>
      <c r="AS29">
        <v>60.419998168945298</v>
      </c>
      <c r="AT29">
        <v>54.5</v>
      </c>
      <c r="AU29">
        <v>73.879997253417898</v>
      </c>
      <c r="AV29">
        <v>105.5</v>
      </c>
      <c r="AW29">
        <v>65.800003051757798</v>
      </c>
      <c r="AX29">
        <v>47.619998931884702</v>
      </c>
      <c r="AY29">
        <v>28.079999923706001</v>
      </c>
      <c r="AZ29">
        <v>23.139999389648398</v>
      </c>
      <c r="BA29">
        <v>35.169998168945298</v>
      </c>
      <c r="BB29">
        <v>39</v>
      </c>
      <c r="BC29">
        <v>23.4500007629394</v>
      </c>
      <c r="BD29">
        <v>40.319999694824197</v>
      </c>
      <c r="BE29">
        <v>29.799999237060501</v>
      </c>
      <c r="BF29">
        <v>28.350000381469702</v>
      </c>
      <c r="BG29">
        <v>39.619998931884702</v>
      </c>
      <c r="BH29">
        <v>37.970001220703097</v>
      </c>
      <c r="BI29">
        <v>33.599998474121001</v>
      </c>
      <c r="BJ29" s="27"/>
    </row>
    <row r="30" spans="1:62" s="4" customFormat="1" x14ac:dyDescent="0.25">
      <c r="A30">
        <v>-2</v>
      </c>
      <c r="B30">
        <v>34.919998168945298</v>
      </c>
      <c r="C30">
        <v>28.659999847412099</v>
      </c>
      <c r="D30">
        <v>28.2000007629394</v>
      </c>
      <c r="E30">
        <v>27.5</v>
      </c>
      <c r="F30">
        <v>29</v>
      </c>
      <c r="G30">
        <v>22.709999084472599</v>
      </c>
      <c r="H30">
        <v>45.259998321533203</v>
      </c>
      <c r="I30">
        <v>40.180000305175703</v>
      </c>
      <c r="J30">
        <v>16.370000839233398</v>
      </c>
      <c r="K30">
        <v>18.840000152587798</v>
      </c>
      <c r="L30">
        <v>20</v>
      </c>
      <c r="M30">
        <v>17.280000686645501</v>
      </c>
      <c r="N30">
        <v>151.55000305175699</v>
      </c>
      <c r="O30">
        <v>191.69999694824199</v>
      </c>
      <c r="P30">
        <v>134.350006103515</v>
      </c>
      <c r="Q30">
        <v>96.800003051757798</v>
      </c>
      <c r="R30">
        <v>95.699996948242202</v>
      </c>
      <c r="S30">
        <v>65.209999084472599</v>
      </c>
      <c r="T30">
        <v>14250</v>
      </c>
      <c r="U30">
        <v>7820</v>
      </c>
      <c r="V30">
        <v>7270</v>
      </c>
      <c r="W30">
        <v>8420</v>
      </c>
      <c r="X30">
        <v>8530</v>
      </c>
      <c r="Y30">
        <v>5361.35009765625</v>
      </c>
      <c r="Z30">
        <v>553</v>
      </c>
      <c r="AA30">
        <v>188</v>
      </c>
      <c r="AB30">
        <v>201</v>
      </c>
      <c r="AC30">
        <v>374.20001220703102</v>
      </c>
      <c r="AD30">
        <v>386.600006103515</v>
      </c>
      <c r="AE30">
        <v>306.29998779296801</v>
      </c>
      <c r="AF30">
        <v>126.34999847412099</v>
      </c>
      <c r="AG30">
        <v>64.120002746582003</v>
      </c>
      <c r="AH30">
        <v>56.560001373291001</v>
      </c>
      <c r="AI30">
        <v>103.650001525878</v>
      </c>
      <c r="AJ30">
        <v>104.25</v>
      </c>
      <c r="AK30">
        <v>149.75</v>
      </c>
      <c r="AL30">
        <v>9.8020000457763601</v>
      </c>
      <c r="AM30">
        <v>6.74200010299682</v>
      </c>
      <c r="AN30">
        <v>6.8680000305175701</v>
      </c>
      <c r="AO30">
        <v>6.5</v>
      </c>
      <c r="AP30">
        <v>9.7600002288818306</v>
      </c>
      <c r="AQ30">
        <v>12.449999809265099</v>
      </c>
      <c r="AR30">
        <v>87.860000610351506</v>
      </c>
      <c r="AS30">
        <v>59.439998626708899</v>
      </c>
      <c r="AT30">
        <v>55.459999084472599</v>
      </c>
      <c r="AU30">
        <v>74.440002441406193</v>
      </c>
      <c r="AV30">
        <v>102.050003051757</v>
      </c>
      <c r="AW30">
        <v>67.559997558593693</v>
      </c>
      <c r="AX30">
        <v>47.159999847412102</v>
      </c>
      <c r="AY30">
        <v>27.600000381469702</v>
      </c>
      <c r="AZ30">
        <v>23.360000610351499</v>
      </c>
      <c r="BA30">
        <v>36.5</v>
      </c>
      <c r="BB30">
        <v>39.340000152587798</v>
      </c>
      <c r="BC30">
        <v>23.329999923706001</v>
      </c>
      <c r="BD30">
        <v>39.549999237060497</v>
      </c>
      <c r="BE30">
        <v>29.870000839233398</v>
      </c>
      <c r="BF30">
        <v>28.770000457763601</v>
      </c>
      <c r="BG30">
        <v>40.110000610351499</v>
      </c>
      <c r="BH30">
        <v>37.990001678466797</v>
      </c>
      <c r="BI30">
        <v>33.700000762939403</v>
      </c>
      <c r="BJ30" s="27"/>
    </row>
    <row r="31" spans="1:62" s="4" customFormat="1" x14ac:dyDescent="0.25">
      <c r="A31">
        <v>-1</v>
      </c>
      <c r="B31">
        <v>34.889999389648302</v>
      </c>
      <c r="C31">
        <v>29</v>
      </c>
      <c r="D31">
        <v>28.440000534057599</v>
      </c>
      <c r="E31">
        <v>27.7399997711181</v>
      </c>
      <c r="F31">
        <v>28.860000610351499</v>
      </c>
      <c r="G31">
        <v>22.559999465942301</v>
      </c>
      <c r="H31">
        <v>45.924999237060497</v>
      </c>
      <c r="I31">
        <v>39.700000762939403</v>
      </c>
      <c r="J31">
        <v>16.299999237060501</v>
      </c>
      <c r="K31">
        <v>18.020000457763601</v>
      </c>
      <c r="L31">
        <v>19.9699993133544</v>
      </c>
      <c r="M31">
        <v>16.090000152587798</v>
      </c>
      <c r="N31">
        <v>155.24999999999901</v>
      </c>
      <c r="O31">
        <v>194.30000305175699</v>
      </c>
      <c r="P31">
        <v>133.5</v>
      </c>
      <c r="Q31">
        <v>94.680000305175696</v>
      </c>
      <c r="R31">
        <v>94.199996948242202</v>
      </c>
      <c r="S31">
        <v>63.880001068115199</v>
      </c>
      <c r="T31">
        <v>14125</v>
      </c>
      <c r="U31">
        <v>7895</v>
      </c>
      <c r="V31">
        <v>7300</v>
      </c>
      <c r="W31">
        <v>8415</v>
      </c>
      <c r="X31">
        <v>8500</v>
      </c>
      <c r="Y31">
        <v>5005</v>
      </c>
      <c r="Z31">
        <v>557.5</v>
      </c>
      <c r="AA31">
        <v>189.600006103515</v>
      </c>
      <c r="AB31">
        <v>208.600006103515</v>
      </c>
      <c r="AC31">
        <v>377.39999389648398</v>
      </c>
      <c r="AD31">
        <v>387.600006103515</v>
      </c>
      <c r="AE31">
        <v>314.5</v>
      </c>
      <c r="AF31">
        <v>126.274997711181</v>
      </c>
      <c r="AG31">
        <v>66.099998474121094</v>
      </c>
      <c r="AH31">
        <v>56.299999237060497</v>
      </c>
      <c r="AI31">
        <v>102.949996948242</v>
      </c>
      <c r="AJ31">
        <v>102.5</v>
      </c>
      <c r="AK31">
        <v>148.19999694824199</v>
      </c>
      <c r="AL31">
        <v>9.7059998512267995</v>
      </c>
      <c r="AM31">
        <v>6.9380002021789497</v>
      </c>
      <c r="AN31">
        <v>6.7480001449584899</v>
      </c>
      <c r="AO31">
        <v>6.2300000190734801</v>
      </c>
      <c r="AP31">
        <v>9.0360002517700195</v>
      </c>
      <c r="AQ31">
        <v>12.75</v>
      </c>
      <c r="AR31">
        <v>86.819999694824105</v>
      </c>
      <c r="AS31">
        <v>59.439998626708899</v>
      </c>
      <c r="AT31">
        <v>55.700000762939403</v>
      </c>
      <c r="AU31">
        <v>74.580001831054602</v>
      </c>
      <c r="AV31">
        <v>102.449996948242</v>
      </c>
      <c r="AW31">
        <v>69.050003051757798</v>
      </c>
      <c r="AX31">
        <v>46.754999160766502</v>
      </c>
      <c r="AY31">
        <v>28.2299995422363</v>
      </c>
      <c r="AZ31">
        <v>23.120000839233398</v>
      </c>
      <c r="BA31">
        <v>35.860000610351499</v>
      </c>
      <c r="BB31">
        <v>39.209999084472599</v>
      </c>
      <c r="BC31">
        <v>23.149999618530199</v>
      </c>
      <c r="BD31">
        <v>39.624999999999901</v>
      </c>
      <c r="BE31">
        <v>30.610000610351499</v>
      </c>
      <c r="BF31">
        <v>29.090000152587798</v>
      </c>
      <c r="BG31">
        <v>39.700000762939403</v>
      </c>
      <c r="BH31">
        <v>38</v>
      </c>
      <c r="BI31">
        <v>34.060001373291001</v>
      </c>
      <c r="BJ31" s="27"/>
    </row>
    <row r="32" spans="1:62" s="30" customFormat="1" x14ac:dyDescent="0.25">
      <c r="A32" s="33">
        <v>0</v>
      </c>
      <c r="B32" s="33">
        <v>34.860000610351499</v>
      </c>
      <c r="C32" s="33">
        <v>29.100000381469702</v>
      </c>
      <c r="D32" s="33">
        <v>28.360000610351499</v>
      </c>
      <c r="E32" s="33">
        <v>27.5</v>
      </c>
      <c r="F32" s="33">
        <v>28.280000686645501</v>
      </c>
      <c r="G32" s="33">
        <v>22.559999465942301</v>
      </c>
      <c r="H32" s="33">
        <v>46.590000152587798</v>
      </c>
      <c r="I32" s="33">
        <v>38.430000305175703</v>
      </c>
      <c r="J32" s="33">
        <v>16.2000007629394</v>
      </c>
      <c r="K32" s="33">
        <v>17.879999160766602</v>
      </c>
      <c r="L32" s="33">
        <v>20.579999923706001</v>
      </c>
      <c r="M32" s="33">
        <v>17.2399997711181</v>
      </c>
      <c r="N32" s="33">
        <v>158.94999694824199</v>
      </c>
      <c r="O32" s="33">
        <v>189.44999694824199</v>
      </c>
      <c r="P32" s="33">
        <v>132</v>
      </c>
      <c r="Q32" s="33">
        <v>93.900001525878906</v>
      </c>
      <c r="R32" s="33">
        <v>94.199996948242202</v>
      </c>
      <c r="S32" s="33">
        <v>63.009998321533203</v>
      </c>
      <c r="T32" s="33">
        <v>14000</v>
      </c>
      <c r="U32" s="33">
        <v>7925</v>
      </c>
      <c r="V32" s="33">
        <v>7455</v>
      </c>
      <c r="W32" s="33">
        <v>8335</v>
      </c>
      <c r="X32" s="33">
        <v>8495</v>
      </c>
      <c r="Y32" s="33">
        <v>4875</v>
      </c>
      <c r="Z32" s="33">
        <v>562</v>
      </c>
      <c r="AA32" s="33">
        <v>186</v>
      </c>
      <c r="AB32" s="33">
        <v>207.600006103515</v>
      </c>
      <c r="AC32" s="33">
        <v>372.79998779296801</v>
      </c>
      <c r="AD32" s="33">
        <v>382.79998779296801</v>
      </c>
      <c r="AE32" s="33">
        <v>311.350006103515</v>
      </c>
      <c r="AF32" s="33">
        <v>126.199996948242</v>
      </c>
      <c r="AG32" s="33">
        <v>64.660003662109304</v>
      </c>
      <c r="AH32" s="33">
        <v>56.580001831054602</v>
      </c>
      <c r="AI32" s="33">
        <v>101.050003051757</v>
      </c>
      <c r="AJ32" s="33">
        <v>103.5</v>
      </c>
      <c r="AK32" s="33">
        <v>151.25</v>
      </c>
      <c r="AL32" s="33">
        <v>9.6099996566772408</v>
      </c>
      <c r="AM32" s="33">
        <v>6.7899999618530202</v>
      </c>
      <c r="AN32" s="33">
        <v>6.8420000076293901</v>
      </c>
      <c r="AO32" s="33">
        <v>6.1059999465942303</v>
      </c>
      <c r="AP32" s="33">
        <v>9.1599998474121094</v>
      </c>
      <c r="AQ32" s="33">
        <v>12.8800001144409</v>
      </c>
      <c r="AR32" s="33">
        <v>85.779998779296804</v>
      </c>
      <c r="AS32" s="33">
        <v>59.759998321533203</v>
      </c>
      <c r="AT32" s="33">
        <v>55.580001831054602</v>
      </c>
      <c r="AU32" s="33">
        <v>76</v>
      </c>
      <c r="AV32" s="33">
        <v>102.050003051757</v>
      </c>
      <c r="AW32" s="33">
        <v>68.75</v>
      </c>
      <c r="AX32" s="33">
        <v>46.349998474121001</v>
      </c>
      <c r="AY32" s="33">
        <v>28.079999923706001</v>
      </c>
      <c r="AZ32" s="33">
        <v>23.2000007629394</v>
      </c>
      <c r="BA32" s="33">
        <v>35.790000915527301</v>
      </c>
      <c r="BB32" s="33">
        <v>38.439998626708899</v>
      </c>
      <c r="BC32" s="33">
        <v>23.579999923706001</v>
      </c>
      <c r="BD32" s="33">
        <v>39.700000762939403</v>
      </c>
      <c r="BE32" s="33">
        <v>30.4799995422363</v>
      </c>
      <c r="BF32" s="33">
        <v>28.399999618530199</v>
      </c>
      <c r="BG32" s="33">
        <v>39.5</v>
      </c>
      <c r="BH32" s="33">
        <v>38.240001678466797</v>
      </c>
      <c r="BI32" s="33">
        <v>34</v>
      </c>
    </row>
    <row r="33" spans="1:62" s="4" customFormat="1" x14ac:dyDescent="0.25">
      <c r="A33">
        <v>1</v>
      </c>
      <c r="B33">
        <v>34.826666514078703</v>
      </c>
      <c r="C33">
        <v>29.126667022705</v>
      </c>
      <c r="D33">
        <v>28.506666819254399</v>
      </c>
      <c r="E33">
        <v>27.640000025431299</v>
      </c>
      <c r="F33">
        <v>28.7199993133544</v>
      </c>
      <c r="G33">
        <v>22.623332977294801</v>
      </c>
      <c r="H33">
        <v>45.303333282470597</v>
      </c>
      <c r="I33">
        <v>39.286666870117102</v>
      </c>
      <c r="J33">
        <v>16.346666971842399</v>
      </c>
      <c r="K33">
        <v>18.0199991861979</v>
      </c>
      <c r="L33">
        <v>20.280000686645501</v>
      </c>
      <c r="M33">
        <v>17.4599997202554</v>
      </c>
      <c r="N33">
        <v>156.88333129882699</v>
      </c>
      <c r="O33">
        <v>191.29999796549399</v>
      </c>
      <c r="P33">
        <v>133.31666564941401</v>
      </c>
      <c r="Q33">
        <v>94.453333536783802</v>
      </c>
      <c r="R33">
        <v>94.699996948242202</v>
      </c>
      <c r="S33">
        <v>64.073331197102803</v>
      </c>
      <c r="T33">
        <v>13983.333333333299</v>
      </c>
      <c r="U33">
        <v>7983.3333333333303</v>
      </c>
      <c r="V33">
        <v>7430</v>
      </c>
      <c r="W33">
        <v>8330</v>
      </c>
      <c r="X33">
        <v>8540</v>
      </c>
      <c r="Y33">
        <v>4916.6666666666597</v>
      </c>
      <c r="Z33">
        <v>565.66666666666595</v>
      </c>
      <c r="AA33">
        <v>190.56666564941401</v>
      </c>
      <c r="AB33">
        <v>205.600006103515</v>
      </c>
      <c r="AC33">
        <v>373.19999186197799</v>
      </c>
      <c r="AD33">
        <v>388.39999389648398</v>
      </c>
      <c r="AE33">
        <v>312.950002034504</v>
      </c>
      <c r="AF33">
        <v>126.266665140787</v>
      </c>
      <c r="AG33">
        <v>65.120002746581903</v>
      </c>
      <c r="AH33">
        <v>56.4400011698404</v>
      </c>
      <c r="AI33">
        <v>101.233334859211</v>
      </c>
      <c r="AJ33">
        <v>104</v>
      </c>
      <c r="AK33">
        <v>152.666666666666</v>
      </c>
      <c r="AL33">
        <v>9.5379997889200805</v>
      </c>
      <c r="AM33">
        <v>6.7893333435058496</v>
      </c>
      <c r="AN33">
        <v>6.8779999415079702</v>
      </c>
      <c r="AO33">
        <v>6.0806667009989299</v>
      </c>
      <c r="AP33">
        <v>9.1120004653930593</v>
      </c>
      <c r="AQ33">
        <v>12.9133332570393</v>
      </c>
      <c r="AR33">
        <v>84.799997965494697</v>
      </c>
      <c r="AS33">
        <v>59.966665903727197</v>
      </c>
      <c r="AT33">
        <v>55.913335164387902</v>
      </c>
      <c r="AU33">
        <v>75.933334350585895</v>
      </c>
      <c r="AV33">
        <v>102.300003051757</v>
      </c>
      <c r="AW33">
        <v>68.879999796549399</v>
      </c>
      <c r="AX33">
        <v>46.179999033609903</v>
      </c>
      <c r="AY33">
        <v>28.519999821980701</v>
      </c>
      <c r="AZ33">
        <v>23.183333714802998</v>
      </c>
      <c r="BA33">
        <v>35.7100003560383</v>
      </c>
      <c r="BB33">
        <v>38.209999084472599</v>
      </c>
      <c r="BC33">
        <v>23.836666742960499</v>
      </c>
      <c r="BD33">
        <v>39.766667683919202</v>
      </c>
      <c r="BE33">
        <v>30.5433330535888</v>
      </c>
      <c r="BF33">
        <v>28.399999618530199</v>
      </c>
      <c r="BG33">
        <v>39.546666463216098</v>
      </c>
      <c r="BH33">
        <v>38.5</v>
      </c>
      <c r="BI33">
        <v>34.3333333333333</v>
      </c>
      <c r="BJ33" s="27"/>
    </row>
    <row r="34" spans="1:62" s="4" customFormat="1" x14ac:dyDescent="0.25">
      <c r="A34">
        <v>2</v>
      </c>
      <c r="B34">
        <v>34.7933324178059</v>
      </c>
      <c r="C34">
        <v>29.153333663940298</v>
      </c>
      <c r="D34">
        <v>28.653333028157501</v>
      </c>
      <c r="E34">
        <v>27.780000050862601</v>
      </c>
      <c r="F34">
        <v>28.779999415079601</v>
      </c>
      <c r="G34">
        <v>22.686666488647401</v>
      </c>
      <c r="H34">
        <v>44.016666412353402</v>
      </c>
      <c r="I34">
        <v>40.143333435058501</v>
      </c>
      <c r="J34">
        <v>16.493333180745399</v>
      </c>
      <c r="K34">
        <v>18.159999211629199</v>
      </c>
      <c r="L34">
        <v>20.306667327880799</v>
      </c>
      <c r="M34">
        <v>17.679999669392799</v>
      </c>
      <c r="N34">
        <v>154.81666564941401</v>
      </c>
      <c r="O34">
        <v>193.14999898274701</v>
      </c>
      <c r="P34">
        <v>134.63333129882699</v>
      </c>
      <c r="Q34">
        <v>95.006665547688698</v>
      </c>
      <c r="R34">
        <v>94.893330891926993</v>
      </c>
      <c r="S34">
        <v>65.136664072672403</v>
      </c>
      <c r="T34">
        <v>13966.666666666601</v>
      </c>
      <c r="U34">
        <v>8041.6666666666597</v>
      </c>
      <c r="V34">
        <v>7405</v>
      </c>
      <c r="W34">
        <v>8325</v>
      </c>
      <c r="X34">
        <v>8576.6666666666606</v>
      </c>
      <c r="Y34">
        <v>4958.3333333333303</v>
      </c>
      <c r="Z34">
        <v>569.33333333333303</v>
      </c>
      <c r="AA34">
        <v>195.13333129882699</v>
      </c>
      <c r="AB34">
        <v>203.600006103515</v>
      </c>
      <c r="AC34">
        <v>373.599995930989</v>
      </c>
      <c r="AD34">
        <v>388.99999999999898</v>
      </c>
      <c r="AE34">
        <v>314.54999796549401</v>
      </c>
      <c r="AF34">
        <v>126.33333333333201</v>
      </c>
      <c r="AG34">
        <v>65.580001831054602</v>
      </c>
      <c r="AH34">
        <v>56.300000508626198</v>
      </c>
      <c r="AI34">
        <v>101.416666666666</v>
      </c>
      <c r="AJ34">
        <v>103.833333333333</v>
      </c>
      <c r="AK34">
        <v>154.083333333333</v>
      </c>
      <c r="AL34">
        <v>9.4659999211629202</v>
      </c>
      <c r="AM34">
        <v>6.7886667251586799</v>
      </c>
      <c r="AN34">
        <v>6.9139998753865397</v>
      </c>
      <c r="AO34">
        <v>6.0553334554036402</v>
      </c>
      <c r="AP34">
        <v>9.0046669642130404</v>
      </c>
      <c r="AQ34">
        <v>12.946666399637801</v>
      </c>
      <c r="AR34">
        <v>83.819997151692604</v>
      </c>
      <c r="AS34">
        <v>60.173333485921198</v>
      </c>
      <c r="AT34">
        <v>56.246668497721203</v>
      </c>
      <c r="AU34">
        <v>75.866668701171804</v>
      </c>
      <c r="AV34">
        <v>102.050003051757</v>
      </c>
      <c r="AW34">
        <v>69.009999593098897</v>
      </c>
      <c r="AX34">
        <v>46.009999593098797</v>
      </c>
      <c r="AY34">
        <v>28.9599997202554</v>
      </c>
      <c r="AZ34">
        <v>23.1666666666666</v>
      </c>
      <c r="BA34">
        <v>35.629999796549399</v>
      </c>
      <c r="BB34">
        <v>38.099999745686802</v>
      </c>
      <c r="BC34">
        <v>24.093333562215101</v>
      </c>
      <c r="BD34">
        <v>39.833334604899001</v>
      </c>
      <c r="BE34">
        <v>30.6066665649413</v>
      </c>
      <c r="BF34">
        <v>28.399999618530199</v>
      </c>
      <c r="BG34">
        <v>39.593332926432197</v>
      </c>
      <c r="BH34">
        <v>38.603333791097</v>
      </c>
      <c r="BI34">
        <v>34.6666666666666</v>
      </c>
      <c r="BJ34" s="27"/>
    </row>
    <row r="35" spans="1:62" s="4" customFormat="1" x14ac:dyDescent="0.25">
      <c r="A35">
        <v>3</v>
      </c>
      <c r="B35">
        <v>34.759998321533203</v>
      </c>
      <c r="C35">
        <v>29.1800003051757</v>
      </c>
      <c r="D35">
        <v>28.799999237060501</v>
      </c>
      <c r="E35">
        <v>27.920000076293899</v>
      </c>
      <c r="F35">
        <v>28.839999516804902</v>
      </c>
      <c r="G35">
        <v>22.75</v>
      </c>
      <c r="H35">
        <v>42.7299995422363</v>
      </c>
      <c r="I35">
        <v>41</v>
      </c>
      <c r="J35">
        <v>16.639999389648398</v>
      </c>
      <c r="K35">
        <v>18.299999237060501</v>
      </c>
      <c r="L35">
        <v>20.333333969116101</v>
      </c>
      <c r="M35">
        <v>17.899999618530199</v>
      </c>
      <c r="N35">
        <v>152.75</v>
      </c>
      <c r="O35">
        <v>195</v>
      </c>
      <c r="P35">
        <v>135.94999694824199</v>
      </c>
      <c r="Q35">
        <v>95.559997558593693</v>
      </c>
      <c r="R35">
        <v>95.086664835611899</v>
      </c>
      <c r="S35">
        <v>66.199996948242102</v>
      </c>
      <c r="T35">
        <v>13950</v>
      </c>
      <c r="U35">
        <v>8100</v>
      </c>
      <c r="V35">
        <v>7380</v>
      </c>
      <c r="W35">
        <v>8320</v>
      </c>
      <c r="X35">
        <v>8613.3333333333303</v>
      </c>
      <c r="Y35">
        <v>5000</v>
      </c>
      <c r="Z35">
        <v>573</v>
      </c>
      <c r="AA35">
        <v>199.69999694824199</v>
      </c>
      <c r="AB35">
        <v>201.600006103515</v>
      </c>
      <c r="AC35">
        <v>374</v>
      </c>
      <c r="AD35">
        <v>389.600006103515</v>
      </c>
      <c r="AE35">
        <v>316.14999389648398</v>
      </c>
      <c r="AF35">
        <v>126.400001525878</v>
      </c>
      <c r="AG35">
        <v>66.040000915527301</v>
      </c>
      <c r="AH35">
        <v>56.159999847412102</v>
      </c>
      <c r="AI35">
        <v>101.59999847412099</v>
      </c>
      <c r="AJ35">
        <v>103.666666666666</v>
      </c>
      <c r="AK35">
        <v>155.5</v>
      </c>
      <c r="AL35">
        <v>9.3940000534057599</v>
      </c>
      <c r="AM35">
        <v>6.7880001068115199</v>
      </c>
      <c r="AN35">
        <v>6.9499998092651296</v>
      </c>
      <c r="AO35">
        <v>6.0300002098083496</v>
      </c>
      <c r="AP35">
        <v>8.8973334630330303</v>
      </c>
      <c r="AQ35">
        <v>12.9799995422363</v>
      </c>
      <c r="AR35">
        <v>82.839996337890597</v>
      </c>
      <c r="AS35">
        <v>60.380001068115199</v>
      </c>
      <c r="AT35">
        <v>56.580001831054602</v>
      </c>
      <c r="AU35">
        <v>75.800003051757798</v>
      </c>
      <c r="AV35">
        <v>101.800003051757</v>
      </c>
      <c r="AW35">
        <v>69.139999389648395</v>
      </c>
      <c r="AX35">
        <v>45.840000152587798</v>
      </c>
      <c r="AY35">
        <v>29.399999618530199</v>
      </c>
      <c r="AZ35">
        <v>23.149999618530199</v>
      </c>
      <c r="BA35">
        <v>35.549999237060497</v>
      </c>
      <c r="BB35">
        <v>37.990000406900997</v>
      </c>
      <c r="BC35">
        <v>24.350000381469702</v>
      </c>
      <c r="BD35">
        <v>39.900001525878899</v>
      </c>
      <c r="BE35">
        <v>30.670000076293899</v>
      </c>
      <c r="BF35">
        <v>28.399999618530199</v>
      </c>
      <c r="BG35">
        <v>39.639999389648402</v>
      </c>
      <c r="BH35">
        <v>38.706667582194001</v>
      </c>
      <c r="BI35">
        <v>35</v>
      </c>
      <c r="BJ35" s="27"/>
    </row>
    <row r="36" spans="1:62" s="4" customFormat="1" x14ac:dyDescent="0.25">
      <c r="A36">
        <v>4</v>
      </c>
      <c r="B36">
        <v>34.720001220703097</v>
      </c>
      <c r="C36">
        <v>28.7600002288818</v>
      </c>
      <c r="D36">
        <v>28.440000534057599</v>
      </c>
      <c r="E36">
        <v>28.1800003051757</v>
      </c>
      <c r="F36">
        <v>28.899999618530199</v>
      </c>
      <c r="G36">
        <v>22.860000610351499</v>
      </c>
      <c r="H36">
        <v>43.270000457763601</v>
      </c>
      <c r="I36">
        <v>39.299999237060497</v>
      </c>
      <c r="J36">
        <v>16.3449993133544</v>
      </c>
      <c r="K36">
        <v>17.850000381469702</v>
      </c>
      <c r="L36">
        <v>20.360000610351499</v>
      </c>
      <c r="M36">
        <v>17.2000007629394</v>
      </c>
      <c r="N36">
        <v>152.05000305175699</v>
      </c>
      <c r="O36">
        <v>194.850006103515</v>
      </c>
      <c r="P36">
        <v>136</v>
      </c>
      <c r="Q36">
        <v>93.400001525878906</v>
      </c>
      <c r="R36">
        <v>95.279998779296804</v>
      </c>
      <c r="S36">
        <v>65.160003662109304</v>
      </c>
      <c r="T36">
        <v>14000</v>
      </c>
      <c r="U36">
        <v>8260</v>
      </c>
      <c r="V36">
        <v>7270</v>
      </c>
      <c r="W36">
        <v>8360</v>
      </c>
      <c r="X36">
        <v>8650</v>
      </c>
      <c r="Y36">
        <v>5070.0498046875</v>
      </c>
      <c r="Z36">
        <v>569.5</v>
      </c>
      <c r="AA36">
        <v>223.19999694824199</v>
      </c>
      <c r="AB36">
        <v>200.80000305175699</v>
      </c>
      <c r="AC36">
        <v>365</v>
      </c>
      <c r="AD36">
        <v>390.20001220703102</v>
      </c>
      <c r="AE36">
        <v>316.54998779296801</v>
      </c>
      <c r="AF36">
        <v>124.5</v>
      </c>
      <c r="AG36">
        <v>68.699996948242102</v>
      </c>
      <c r="AH36">
        <v>54.639999389648402</v>
      </c>
      <c r="AI36">
        <v>101.59999847412099</v>
      </c>
      <c r="AJ36">
        <v>103.5</v>
      </c>
      <c r="AK36">
        <v>154</v>
      </c>
      <c r="AL36">
        <v>9.3819999694824201</v>
      </c>
      <c r="AM36">
        <v>6.6599998474120996</v>
      </c>
      <c r="AN36">
        <v>6.7540001869201598</v>
      </c>
      <c r="AO36">
        <v>5.9120001792907697</v>
      </c>
      <c r="AP36">
        <v>8.7899999618530202</v>
      </c>
      <c r="AQ36">
        <v>12.8500003814697</v>
      </c>
      <c r="AR36">
        <v>83.459999084472599</v>
      </c>
      <c r="AS36">
        <v>61.599998474121001</v>
      </c>
      <c r="AT36">
        <v>53.619998931884702</v>
      </c>
      <c r="AU36">
        <v>75.5</v>
      </c>
      <c r="AV36">
        <v>101.550003051757</v>
      </c>
      <c r="AW36">
        <v>68.050003051757798</v>
      </c>
      <c r="AX36">
        <v>46.25</v>
      </c>
      <c r="AY36">
        <v>31.299999237060501</v>
      </c>
      <c r="AZ36">
        <v>22.870000839233398</v>
      </c>
      <c r="BA36">
        <v>35.150001525878899</v>
      </c>
      <c r="BB36">
        <v>37.880001068115199</v>
      </c>
      <c r="BC36">
        <v>24.209999084472599</v>
      </c>
      <c r="BD36">
        <v>39.630001068115199</v>
      </c>
      <c r="BE36">
        <v>31.670000076293899</v>
      </c>
      <c r="BF36">
        <v>28.270000457763601</v>
      </c>
      <c r="BG36">
        <v>39.599998474121001</v>
      </c>
      <c r="BH36">
        <v>38.810001373291001</v>
      </c>
      <c r="BI36">
        <v>34.619998931884702</v>
      </c>
      <c r="BJ36" s="27"/>
    </row>
    <row r="37" spans="1:62" s="4" customFormat="1" x14ac:dyDescent="0.25">
      <c r="A37">
        <v>5</v>
      </c>
      <c r="B37">
        <v>34.840000152587798</v>
      </c>
      <c r="C37">
        <v>28.1800003051757</v>
      </c>
      <c r="D37">
        <v>28.299999237060501</v>
      </c>
      <c r="E37">
        <v>28.7199993133544</v>
      </c>
      <c r="F37">
        <v>28.7000007629394</v>
      </c>
      <c r="G37">
        <v>23.2000007629394</v>
      </c>
      <c r="H37">
        <v>42.599998474121001</v>
      </c>
      <c r="I37">
        <v>40.159999847412102</v>
      </c>
      <c r="J37">
        <v>15.529999732971101</v>
      </c>
      <c r="K37">
        <v>17.1800003051757</v>
      </c>
      <c r="L37">
        <v>20.559999465942301</v>
      </c>
      <c r="M37">
        <v>14.949999809265099</v>
      </c>
      <c r="N37">
        <v>150.5</v>
      </c>
      <c r="O37">
        <v>193.30000305175699</v>
      </c>
      <c r="P37">
        <v>138.25</v>
      </c>
      <c r="Q37">
        <v>93.720001220703097</v>
      </c>
      <c r="R37">
        <v>94.5</v>
      </c>
      <c r="S37">
        <v>63.5</v>
      </c>
      <c r="T37">
        <v>13800</v>
      </c>
      <c r="U37">
        <v>8255</v>
      </c>
      <c r="V37">
        <v>7135</v>
      </c>
      <c r="W37">
        <v>8430</v>
      </c>
      <c r="X37">
        <v>8560</v>
      </c>
      <c r="Y37">
        <v>5100</v>
      </c>
      <c r="Z37">
        <v>555</v>
      </c>
      <c r="AA37">
        <v>225.19999694824199</v>
      </c>
      <c r="AB37">
        <v>199.69999694824199</v>
      </c>
      <c r="AC37">
        <v>363.79998779296801</v>
      </c>
      <c r="AD37">
        <v>381.39999389648398</v>
      </c>
      <c r="AE37">
        <v>311</v>
      </c>
      <c r="AF37">
        <v>124.949996948242</v>
      </c>
      <c r="AG37">
        <v>66.699996948242102</v>
      </c>
      <c r="AH37">
        <v>53.720001220703097</v>
      </c>
      <c r="AI37">
        <v>101.949996948242</v>
      </c>
      <c r="AJ37">
        <v>103.59999847412099</v>
      </c>
      <c r="AK37">
        <v>153.600006103515</v>
      </c>
      <c r="AL37">
        <v>9.42000007629394</v>
      </c>
      <c r="AM37">
        <v>6.8299999237060502</v>
      </c>
      <c r="AN37">
        <v>6.6020002365112296</v>
      </c>
      <c r="AO37">
        <v>5.7579998970031703</v>
      </c>
      <c r="AP37">
        <v>8.6940002441406197</v>
      </c>
      <c r="AQ37">
        <v>12.569999694824199</v>
      </c>
      <c r="AR37">
        <v>81</v>
      </c>
      <c r="AS37">
        <v>61.139999389648402</v>
      </c>
      <c r="AT37">
        <v>52.580001831054602</v>
      </c>
      <c r="AU37">
        <v>73.440002441406193</v>
      </c>
      <c r="AV37">
        <v>97.239997863769503</v>
      </c>
      <c r="AW37">
        <v>67.690002441406193</v>
      </c>
      <c r="AX37">
        <v>45.959999084472599</v>
      </c>
      <c r="AY37">
        <v>31.2000007629394</v>
      </c>
      <c r="AZ37">
        <v>22.329999923706001</v>
      </c>
      <c r="BA37">
        <v>35.130001068115199</v>
      </c>
      <c r="BB37">
        <v>37.720001220703097</v>
      </c>
      <c r="BC37">
        <v>24.030000686645501</v>
      </c>
      <c r="BD37">
        <v>39.400001525878899</v>
      </c>
      <c r="BE37">
        <v>31.159999847412099</v>
      </c>
      <c r="BF37">
        <v>28.190000534057599</v>
      </c>
      <c r="BG37">
        <v>40.189998626708899</v>
      </c>
      <c r="BH37">
        <v>38.900001525878899</v>
      </c>
      <c r="BI37">
        <v>35.430000305175703</v>
      </c>
      <c r="BJ37" s="27"/>
    </row>
    <row r="38" spans="1:62" s="4" customFormat="1" x14ac:dyDescent="0.25">
      <c r="A38">
        <v>6</v>
      </c>
      <c r="B38">
        <v>35.240001678466797</v>
      </c>
      <c r="C38">
        <v>28.399999618530199</v>
      </c>
      <c r="D38">
        <v>28.459999084472599</v>
      </c>
      <c r="E38">
        <v>28.440000534057599</v>
      </c>
      <c r="F38">
        <v>28.5</v>
      </c>
      <c r="G38">
        <v>23.190000534057599</v>
      </c>
      <c r="H38">
        <v>40.509998321533203</v>
      </c>
      <c r="I38">
        <v>39.709999084472599</v>
      </c>
      <c r="J38">
        <v>15.1000003814697</v>
      </c>
      <c r="K38">
        <v>16.0100002288818</v>
      </c>
      <c r="L38">
        <v>20.440000534057599</v>
      </c>
      <c r="M38">
        <v>14.7299995422363</v>
      </c>
      <c r="N38">
        <v>141.44999694824199</v>
      </c>
      <c r="O38">
        <v>196</v>
      </c>
      <c r="P38">
        <v>134.30000305175699</v>
      </c>
      <c r="Q38">
        <v>92.260002136230398</v>
      </c>
      <c r="R38">
        <v>93.5</v>
      </c>
      <c r="S38">
        <v>62</v>
      </c>
      <c r="T38">
        <v>13400</v>
      </c>
      <c r="U38">
        <v>8320</v>
      </c>
      <c r="V38">
        <v>7065</v>
      </c>
      <c r="W38">
        <v>8320</v>
      </c>
      <c r="X38">
        <v>8420</v>
      </c>
      <c r="Y38">
        <v>5050</v>
      </c>
      <c r="Z38">
        <v>499.39999389648398</v>
      </c>
      <c r="AA38">
        <v>223</v>
      </c>
      <c r="AB38">
        <v>194.5</v>
      </c>
      <c r="AC38">
        <v>370.20001220703102</v>
      </c>
      <c r="AD38">
        <v>387</v>
      </c>
      <c r="AE38">
        <v>299.600006103515</v>
      </c>
      <c r="AF38">
        <v>121.800003051757</v>
      </c>
      <c r="AG38">
        <v>67.5</v>
      </c>
      <c r="AH38">
        <v>52.720001220703097</v>
      </c>
      <c r="AI38">
        <v>102.34999847412099</v>
      </c>
      <c r="AJ38">
        <v>104</v>
      </c>
      <c r="AK38">
        <v>151.64999389648401</v>
      </c>
      <c r="AL38">
        <v>9.3999996185302699</v>
      </c>
      <c r="AM38">
        <v>6.7340002059936497</v>
      </c>
      <c r="AN38">
        <v>6.5599999427795401</v>
      </c>
      <c r="AO38">
        <v>5.5999999046325604</v>
      </c>
      <c r="AP38">
        <v>8.5620002746581996</v>
      </c>
      <c r="AQ38">
        <v>12</v>
      </c>
      <c r="AR38">
        <v>78.599998474121094</v>
      </c>
      <c r="AS38">
        <v>59.020000457763601</v>
      </c>
      <c r="AT38">
        <v>53.680000305175703</v>
      </c>
      <c r="AU38">
        <v>72.879997253417898</v>
      </c>
      <c r="AV38">
        <v>96.800003051757798</v>
      </c>
      <c r="AW38">
        <v>66.459999084472599</v>
      </c>
      <c r="AX38">
        <v>44.919998168945298</v>
      </c>
      <c r="AY38">
        <v>30.600000381469702</v>
      </c>
      <c r="AZ38">
        <v>22.0100002288818</v>
      </c>
      <c r="BA38">
        <v>34.799999237060497</v>
      </c>
      <c r="BB38">
        <v>37.830001831054602</v>
      </c>
      <c r="BC38">
        <v>23.329999923706001</v>
      </c>
      <c r="BD38">
        <v>37.549999237060497</v>
      </c>
      <c r="BE38">
        <v>30.840000152587798</v>
      </c>
      <c r="BF38">
        <v>28.049999237060501</v>
      </c>
      <c r="BG38">
        <v>40.169998168945298</v>
      </c>
      <c r="BH38">
        <v>38.419998168945298</v>
      </c>
      <c r="BI38">
        <v>34.75</v>
      </c>
      <c r="BJ38" s="27"/>
    </row>
    <row r="39" spans="1:62" s="4" customFormat="1" x14ac:dyDescent="0.25">
      <c r="A39">
        <v>7</v>
      </c>
      <c r="B39">
        <v>35.200000762939403</v>
      </c>
      <c r="C39">
        <v>28.379999160766602</v>
      </c>
      <c r="D39">
        <v>28.7000007629394</v>
      </c>
      <c r="E39">
        <v>28.579999923706001</v>
      </c>
      <c r="F39">
        <v>28.659999847412099</v>
      </c>
      <c r="G39">
        <v>22.190000534057599</v>
      </c>
      <c r="H39">
        <v>41</v>
      </c>
      <c r="I39">
        <v>39.849998474121001</v>
      </c>
      <c r="J39">
        <v>15.319999694824199</v>
      </c>
      <c r="K39">
        <v>16.0100002288818</v>
      </c>
      <c r="L39">
        <v>20.879999160766602</v>
      </c>
      <c r="M39">
        <v>15.270000457763601</v>
      </c>
      <c r="N39">
        <v>142.850006103515</v>
      </c>
      <c r="O39">
        <v>207.5</v>
      </c>
      <c r="P39">
        <v>133.850006103515</v>
      </c>
      <c r="Q39">
        <v>90.879997253417898</v>
      </c>
      <c r="R39">
        <v>91.900001525878906</v>
      </c>
      <c r="S39">
        <v>62.159999847412102</v>
      </c>
      <c r="T39">
        <v>13050</v>
      </c>
      <c r="U39">
        <v>8105</v>
      </c>
      <c r="V39">
        <v>7245</v>
      </c>
      <c r="W39">
        <v>8200</v>
      </c>
      <c r="X39">
        <v>8600</v>
      </c>
      <c r="Y39">
        <v>5124.60009765625</v>
      </c>
      <c r="Z39">
        <v>516.5</v>
      </c>
      <c r="AA39">
        <v>220</v>
      </c>
      <c r="AB39">
        <v>192.30000305175699</v>
      </c>
      <c r="AC39">
        <v>374.79998779296801</v>
      </c>
      <c r="AD39">
        <v>384.39999389648398</v>
      </c>
      <c r="AE39">
        <v>303</v>
      </c>
      <c r="AF39">
        <v>119.25</v>
      </c>
      <c r="AG39">
        <v>67.180000305175696</v>
      </c>
      <c r="AH39">
        <v>53.099998474121001</v>
      </c>
      <c r="AI39">
        <v>100.84999847412099</v>
      </c>
      <c r="AJ39">
        <v>104.34999847412099</v>
      </c>
      <c r="AK39">
        <v>147.30000305175699</v>
      </c>
      <c r="AL39">
        <v>9.3000001907348597</v>
      </c>
      <c r="AM39">
        <v>6.63000011444091</v>
      </c>
      <c r="AN39">
        <v>6.7399997711181596</v>
      </c>
      <c r="AO39">
        <v>5.6620001792907697</v>
      </c>
      <c r="AP39">
        <v>8.4680004119872994</v>
      </c>
      <c r="AQ39">
        <v>11.779999732971101</v>
      </c>
      <c r="AR39">
        <v>77.220001220703097</v>
      </c>
      <c r="AS39">
        <v>60.680000305175703</v>
      </c>
      <c r="AT39">
        <v>53.020000457763601</v>
      </c>
      <c r="AU39">
        <v>73.300003051757798</v>
      </c>
      <c r="AV39">
        <v>94.139999389648395</v>
      </c>
      <c r="AW39">
        <v>68.839996337890597</v>
      </c>
      <c r="AX39">
        <v>43.75</v>
      </c>
      <c r="AY39">
        <v>30.659999847412099</v>
      </c>
      <c r="AZ39">
        <v>22.100000381469702</v>
      </c>
      <c r="BA39">
        <v>34.409999847412102</v>
      </c>
      <c r="BB39">
        <v>38.099998474121001</v>
      </c>
      <c r="BC39">
        <v>23.5100002288818</v>
      </c>
      <c r="BD39">
        <v>35.880001068115199</v>
      </c>
      <c r="BE39">
        <v>30.569999694824201</v>
      </c>
      <c r="BF39">
        <v>28.190000534057599</v>
      </c>
      <c r="BG39">
        <v>39.680000305175703</v>
      </c>
      <c r="BH39">
        <v>37.790000915527301</v>
      </c>
      <c r="BI39">
        <v>34.430000305175703</v>
      </c>
      <c r="BJ39" s="27"/>
    </row>
    <row r="40" spans="1:62" s="4" customFormat="1" x14ac:dyDescent="0.25">
      <c r="A40">
        <v>8</v>
      </c>
      <c r="B40">
        <v>35.253334045410099</v>
      </c>
      <c r="C40">
        <v>28.1666660308837</v>
      </c>
      <c r="D40">
        <v>28.766667048136298</v>
      </c>
      <c r="E40">
        <v>28.5533332824706</v>
      </c>
      <c r="F40">
        <v>28.600000381469702</v>
      </c>
      <c r="G40">
        <v>22.2833334604898</v>
      </c>
      <c r="H40">
        <v>41.393333435058501</v>
      </c>
      <c r="I40">
        <v>39.433331807454302</v>
      </c>
      <c r="J40">
        <v>15.708333333333201</v>
      </c>
      <c r="K40">
        <v>15.5900001525878</v>
      </c>
      <c r="L40">
        <v>20.860000610351499</v>
      </c>
      <c r="M40">
        <v>15.336667060851999</v>
      </c>
      <c r="N40">
        <v>143.933339436848</v>
      </c>
      <c r="O40">
        <v>208.433334350585</v>
      </c>
      <c r="P40">
        <v>135.200002034504</v>
      </c>
      <c r="Q40">
        <v>88.893330891926993</v>
      </c>
      <c r="R40">
        <v>90.419998168945298</v>
      </c>
      <c r="S40">
        <v>62.3333333333333</v>
      </c>
      <c r="T40">
        <v>12873.333333333299</v>
      </c>
      <c r="U40">
        <v>8073.3333333333303</v>
      </c>
      <c r="V40">
        <v>7201.6666666666597</v>
      </c>
      <c r="W40">
        <v>8038.3333333333303</v>
      </c>
      <c r="X40">
        <v>8725</v>
      </c>
      <c r="Y40">
        <v>5148.7333984375</v>
      </c>
      <c r="Z40">
        <v>521</v>
      </c>
      <c r="AA40">
        <v>219.46666463216101</v>
      </c>
      <c r="AB40">
        <v>192.30000305175699</v>
      </c>
      <c r="AC40">
        <v>370.99998982747297</v>
      </c>
      <c r="AD40">
        <v>389.20001220703102</v>
      </c>
      <c r="AE40">
        <v>306.03333536783799</v>
      </c>
      <c r="AF40">
        <v>119.416666666666</v>
      </c>
      <c r="AG40">
        <v>66.833333333333201</v>
      </c>
      <c r="AH40">
        <v>53.533332824706903</v>
      </c>
      <c r="AI40">
        <v>99.419998168945199</v>
      </c>
      <c r="AJ40">
        <v>104.400001525878</v>
      </c>
      <c r="AK40">
        <v>148.200002034504</v>
      </c>
      <c r="AL40">
        <v>9.1840000152587802</v>
      </c>
      <c r="AM40">
        <v>6.5873333613077696</v>
      </c>
      <c r="AN40">
        <v>6.71933317184447</v>
      </c>
      <c r="AO40">
        <v>5.5906667709350497</v>
      </c>
      <c r="AP40">
        <v>8.5220003128051705</v>
      </c>
      <c r="AQ40">
        <v>11.8833332061766</v>
      </c>
      <c r="AR40">
        <v>77.873334248860601</v>
      </c>
      <c r="AS40">
        <v>60.2933336893716</v>
      </c>
      <c r="AT40">
        <v>53.073333740234297</v>
      </c>
      <c r="AU40">
        <v>72.133336385091098</v>
      </c>
      <c r="AV40">
        <v>94.199996948242202</v>
      </c>
      <c r="AW40">
        <v>68.636665344238196</v>
      </c>
      <c r="AX40">
        <v>43.703333536783802</v>
      </c>
      <c r="AY40">
        <v>30.560000101725201</v>
      </c>
      <c r="AZ40">
        <v>22.2000001271565</v>
      </c>
      <c r="BA40">
        <v>33.939999898274699</v>
      </c>
      <c r="BB40">
        <v>38.619998931884702</v>
      </c>
      <c r="BC40">
        <v>23.743333180745399</v>
      </c>
      <c r="BD40">
        <v>35.753334045410099</v>
      </c>
      <c r="BE40">
        <v>30.420000076293899</v>
      </c>
      <c r="BF40">
        <v>28.2933336893717</v>
      </c>
      <c r="BG40">
        <v>39.103333791096901</v>
      </c>
      <c r="BH40">
        <v>37.930000305175703</v>
      </c>
      <c r="BI40">
        <v>33.976666768391802</v>
      </c>
      <c r="BJ40" s="27"/>
    </row>
    <row r="41" spans="1:62" s="4" customFormat="1" x14ac:dyDescent="0.25">
      <c r="A41">
        <v>9</v>
      </c>
      <c r="B41">
        <v>35.306667327880803</v>
      </c>
      <c r="C41">
        <v>27.953332901000898</v>
      </c>
      <c r="D41">
        <v>28.833333333333201</v>
      </c>
      <c r="E41">
        <v>28.526666641235298</v>
      </c>
      <c r="F41">
        <v>28.4600003560383</v>
      </c>
      <c r="G41">
        <v>22.3766663869221</v>
      </c>
      <c r="H41">
        <v>41.786666870117102</v>
      </c>
      <c r="I41">
        <v>39.016665140787602</v>
      </c>
      <c r="J41">
        <v>16.096666971842399</v>
      </c>
      <c r="K41">
        <v>15.170000076293899</v>
      </c>
      <c r="L41">
        <v>20.6466668446858</v>
      </c>
      <c r="M41">
        <v>15.403333663940399</v>
      </c>
      <c r="N41">
        <v>145.016672770181</v>
      </c>
      <c r="O41">
        <v>209.36666870117099</v>
      </c>
      <c r="P41">
        <v>136.54999796549399</v>
      </c>
      <c r="Q41">
        <v>86.906664530436103</v>
      </c>
      <c r="R41">
        <v>91.026664733886705</v>
      </c>
      <c r="S41">
        <v>62.506666819254498</v>
      </c>
      <c r="T41">
        <v>12696.666666666601</v>
      </c>
      <c r="U41">
        <v>8041.6666666666597</v>
      </c>
      <c r="V41">
        <v>7158.3333333333303</v>
      </c>
      <c r="W41">
        <v>7876.6666666666597</v>
      </c>
      <c r="X41">
        <v>8750</v>
      </c>
      <c r="Y41">
        <v>5172.86669921875</v>
      </c>
      <c r="Z41">
        <v>525.5</v>
      </c>
      <c r="AA41">
        <v>218.933329264322</v>
      </c>
      <c r="AB41">
        <v>192.30000305175699</v>
      </c>
      <c r="AC41">
        <v>367.19999186197799</v>
      </c>
      <c r="AD41">
        <v>388.80000813802002</v>
      </c>
      <c r="AE41">
        <v>309.06667073567598</v>
      </c>
      <c r="AF41">
        <v>119.583333333333</v>
      </c>
      <c r="AG41">
        <v>66.486666361490805</v>
      </c>
      <c r="AH41">
        <v>53.966667175292898</v>
      </c>
      <c r="AI41">
        <v>97.989997863769403</v>
      </c>
      <c r="AJ41">
        <v>104.49999999999901</v>
      </c>
      <c r="AK41">
        <v>149.100001017252</v>
      </c>
      <c r="AL41">
        <v>9.0679998397827095</v>
      </c>
      <c r="AM41">
        <v>6.5446666081746301</v>
      </c>
      <c r="AN41">
        <v>6.6986665725707901</v>
      </c>
      <c r="AO41">
        <v>5.5193333625793404</v>
      </c>
      <c r="AP41">
        <v>8.5913333892822195</v>
      </c>
      <c r="AQ41">
        <v>11.9866666793822</v>
      </c>
      <c r="AR41">
        <v>78.526667277018106</v>
      </c>
      <c r="AS41">
        <v>59.906667073567597</v>
      </c>
      <c r="AT41">
        <v>53.126667022705</v>
      </c>
      <c r="AU41">
        <v>70.966669718424399</v>
      </c>
      <c r="AV41">
        <v>94.199996948242202</v>
      </c>
      <c r="AW41">
        <v>68.433334350585895</v>
      </c>
      <c r="AX41">
        <v>43.656667073567597</v>
      </c>
      <c r="AY41">
        <v>30.4600003560383</v>
      </c>
      <c r="AZ41">
        <v>22.299999872843301</v>
      </c>
      <c r="BA41">
        <v>33.469999949137303</v>
      </c>
      <c r="BB41">
        <v>38.663332621256401</v>
      </c>
      <c r="BC41">
        <v>23.976666132609001</v>
      </c>
      <c r="BD41">
        <v>35.626667022705</v>
      </c>
      <c r="BE41">
        <v>30.270000457763601</v>
      </c>
      <c r="BF41">
        <v>28.3966668446858</v>
      </c>
      <c r="BG41">
        <v>38.526667277018099</v>
      </c>
      <c r="BH41">
        <v>37.986666361490798</v>
      </c>
      <c r="BI41">
        <v>33.523333231607999</v>
      </c>
      <c r="BJ41" s="27"/>
    </row>
    <row r="42" spans="1:62" s="4" customFormat="1" x14ac:dyDescent="0.25">
      <c r="A42" s="5">
        <v>10</v>
      </c>
      <c r="B42">
        <v>35.360000610351499</v>
      </c>
      <c r="C42">
        <v>27.7399997711181</v>
      </c>
      <c r="D42">
        <v>28.899999618530199</v>
      </c>
      <c r="E42">
        <v>28.5</v>
      </c>
      <c r="F42">
        <v>28.320000330607002</v>
      </c>
      <c r="G42">
        <v>22.4699993133544</v>
      </c>
      <c r="H42">
        <v>42.180000305175703</v>
      </c>
      <c r="I42">
        <v>38.599998474121001</v>
      </c>
      <c r="J42">
        <v>16.485000610351499</v>
      </c>
      <c r="K42">
        <v>14.75</v>
      </c>
      <c r="L42">
        <v>20.433333079019999</v>
      </c>
      <c r="M42">
        <v>15.4700002670288</v>
      </c>
      <c r="N42">
        <v>146.100006103515</v>
      </c>
      <c r="O42">
        <v>210.30000305175699</v>
      </c>
      <c r="P42">
        <v>137.89999389648401</v>
      </c>
      <c r="Q42">
        <v>84.919998168945298</v>
      </c>
      <c r="R42">
        <v>91.633331298828097</v>
      </c>
      <c r="S42">
        <v>62.680000305175703</v>
      </c>
      <c r="T42">
        <v>12520</v>
      </c>
      <c r="U42">
        <v>8010</v>
      </c>
      <c r="V42">
        <v>7115</v>
      </c>
      <c r="W42">
        <v>7715</v>
      </c>
      <c r="X42">
        <v>8775</v>
      </c>
      <c r="Y42">
        <v>5197</v>
      </c>
      <c r="Z42">
        <v>530</v>
      </c>
      <c r="AA42">
        <v>218.39999389648401</v>
      </c>
      <c r="AB42">
        <v>192.30000305175699</v>
      </c>
      <c r="AC42">
        <v>363.39999389648398</v>
      </c>
      <c r="AD42">
        <v>388.40000406900998</v>
      </c>
      <c r="AE42">
        <v>312.100006103515</v>
      </c>
      <c r="AF42">
        <v>119.75</v>
      </c>
      <c r="AG42">
        <v>66.139999389648395</v>
      </c>
      <c r="AH42">
        <v>54.400001525878899</v>
      </c>
      <c r="AI42">
        <v>96.559997558593693</v>
      </c>
      <c r="AJ42">
        <v>104.59999847412</v>
      </c>
      <c r="AK42">
        <v>150</v>
      </c>
      <c r="AL42">
        <v>8.9519996643066406</v>
      </c>
      <c r="AM42">
        <v>6.5019998550415004</v>
      </c>
      <c r="AN42">
        <v>6.6779999732971103</v>
      </c>
      <c r="AO42">
        <v>5.4479999542236301</v>
      </c>
      <c r="AP42">
        <v>8.6606664657592702</v>
      </c>
      <c r="AQ42">
        <v>12.0900001525878</v>
      </c>
      <c r="AR42">
        <v>79.180000305175696</v>
      </c>
      <c r="AS42">
        <v>59.520000457763601</v>
      </c>
      <c r="AT42">
        <v>53.180000305175703</v>
      </c>
      <c r="AU42">
        <v>69.800003051757798</v>
      </c>
      <c r="AV42">
        <v>94.199996948242202</v>
      </c>
      <c r="AW42">
        <v>68.230003356933594</v>
      </c>
      <c r="AX42">
        <v>43.610000610351499</v>
      </c>
      <c r="AY42">
        <v>30.360000610351499</v>
      </c>
      <c r="AZ42">
        <v>22.399999618530199</v>
      </c>
      <c r="BA42">
        <v>33</v>
      </c>
      <c r="BB42">
        <v>38.706666310628201</v>
      </c>
      <c r="BC42">
        <v>24.209999084472599</v>
      </c>
      <c r="BD42">
        <v>35.5</v>
      </c>
      <c r="BE42">
        <v>30.120000839233398</v>
      </c>
      <c r="BF42">
        <v>28.5</v>
      </c>
      <c r="BG42">
        <v>37.950000762939403</v>
      </c>
      <c r="BH42">
        <v>38.0433324178059</v>
      </c>
      <c r="BI42">
        <v>33.069999694824197</v>
      </c>
      <c r="BJ42" s="27"/>
    </row>
    <row r="43" spans="1:62" s="2" customFormat="1" x14ac:dyDescent="0.25">
      <c r="B43" s="3">
        <v>1</v>
      </c>
      <c r="C43" s="3">
        <v>2</v>
      </c>
      <c r="D43" s="3">
        <v>3</v>
      </c>
      <c r="E43" s="3">
        <v>4</v>
      </c>
      <c r="F43" s="3">
        <v>5</v>
      </c>
      <c r="G43" s="3">
        <v>6</v>
      </c>
      <c r="H43" s="3">
        <v>7</v>
      </c>
      <c r="I43" s="3">
        <v>8</v>
      </c>
      <c r="J43" s="3">
        <v>9</v>
      </c>
      <c r="K43" s="3">
        <v>10</v>
      </c>
      <c r="L43" s="3">
        <v>11</v>
      </c>
      <c r="M43" s="3">
        <v>12</v>
      </c>
      <c r="N43" s="3">
        <v>13</v>
      </c>
      <c r="O43" s="3">
        <v>14</v>
      </c>
      <c r="P43" s="3">
        <v>15</v>
      </c>
      <c r="Q43" s="3">
        <v>16</v>
      </c>
      <c r="R43" s="3">
        <v>17</v>
      </c>
      <c r="S43" s="3">
        <v>18</v>
      </c>
      <c r="T43" s="3">
        <v>19</v>
      </c>
      <c r="U43" s="3">
        <v>20</v>
      </c>
      <c r="V43" s="3">
        <v>21</v>
      </c>
      <c r="W43" s="3">
        <v>22</v>
      </c>
      <c r="X43" s="3">
        <v>23</v>
      </c>
      <c r="Y43" s="3">
        <v>24</v>
      </c>
      <c r="Z43" s="3">
        <v>25</v>
      </c>
      <c r="AA43" s="3">
        <v>26</v>
      </c>
      <c r="AB43" s="3">
        <v>27</v>
      </c>
      <c r="AC43" s="3">
        <v>28</v>
      </c>
      <c r="AD43" s="3">
        <v>29</v>
      </c>
      <c r="AE43" s="3">
        <v>30</v>
      </c>
      <c r="AF43" s="3">
        <v>31</v>
      </c>
      <c r="AG43" s="3">
        <v>32</v>
      </c>
      <c r="AH43" s="3">
        <v>33</v>
      </c>
      <c r="AI43" s="3">
        <v>34</v>
      </c>
      <c r="AJ43" s="3">
        <v>35</v>
      </c>
      <c r="AK43" s="3">
        <v>36</v>
      </c>
      <c r="AL43" s="3">
        <v>37</v>
      </c>
      <c r="AM43" s="3">
        <v>38</v>
      </c>
      <c r="AN43" s="3">
        <v>39</v>
      </c>
      <c r="AO43" s="3">
        <v>40</v>
      </c>
      <c r="AP43" s="3">
        <v>41</v>
      </c>
      <c r="AQ43" s="3">
        <v>42</v>
      </c>
      <c r="AR43" s="3">
        <v>43</v>
      </c>
      <c r="AS43" s="3">
        <v>44</v>
      </c>
      <c r="AT43" s="3">
        <v>45</v>
      </c>
      <c r="AU43" s="3">
        <v>46</v>
      </c>
      <c r="AV43" s="3">
        <v>47</v>
      </c>
      <c r="AW43" s="3">
        <v>48</v>
      </c>
      <c r="AX43" s="3">
        <v>49</v>
      </c>
      <c r="AY43" s="3">
        <v>50</v>
      </c>
      <c r="AZ43" s="3">
        <v>51</v>
      </c>
      <c r="BA43" s="3">
        <v>52</v>
      </c>
      <c r="BB43" s="3">
        <v>53</v>
      </c>
      <c r="BC43" s="3">
        <v>54</v>
      </c>
      <c r="BD43" s="3">
        <v>55</v>
      </c>
      <c r="BE43" s="3">
        <v>56</v>
      </c>
      <c r="BF43" s="3">
        <v>57</v>
      </c>
      <c r="BG43" s="3">
        <v>58</v>
      </c>
      <c r="BH43" s="3">
        <v>59</v>
      </c>
      <c r="BI43" s="3">
        <v>60</v>
      </c>
      <c r="BJ43" s="28"/>
    </row>
    <row r="45" spans="1:62" x14ac:dyDescent="0.25">
      <c r="A45" s="10" t="s">
        <v>0</v>
      </c>
    </row>
    <row r="46" spans="1:62" x14ac:dyDescent="0.25">
      <c r="A46" s="11">
        <v>-30</v>
      </c>
      <c r="B46" s="4">
        <f>LN(B3/B2)</f>
        <v>2.1110358051407221E-2</v>
      </c>
      <c r="C46" s="4">
        <f t="shared" ref="C46:BI46" si="0">LN(C3/C2)</f>
        <v>2.6650046599920749E-2</v>
      </c>
      <c r="D46" s="4">
        <f t="shared" si="0"/>
        <v>1.7045851108363871E-2</v>
      </c>
      <c r="E46" s="4">
        <f t="shared" si="0"/>
        <v>1.4005817625695425E-2</v>
      </c>
      <c r="F46" s="4">
        <f t="shared" si="0"/>
        <v>2.2108504531854485E-2</v>
      </c>
      <c r="G46" s="4">
        <f t="shared" si="0"/>
        <v>6.1212032724923043E-3</v>
      </c>
      <c r="H46" s="4">
        <f t="shared" si="0"/>
        <v>-8.7558080753945819E-2</v>
      </c>
      <c r="I46" s="4">
        <f t="shared" si="0"/>
        <v>3.7654255374462001E-2</v>
      </c>
      <c r="J46" s="4">
        <f t="shared" si="0"/>
        <v>-2.0305246991408663E-2</v>
      </c>
      <c r="K46" s="4">
        <f t="shared" si="0"/>
        <v>-2.05662578320987E-2</v>
      </c>
      <c r="L46" s="4">
        <f t="shared" si="0"/>
        <v>-9.7088509839360904E-3</v>
      </c>
      <c r="M46" s="4">
        <f t="shared" si="0"/>
        <v>4.5387634705356096E-2</v>
      </c>
      <c r="N46" s="4">
        <f t="shared" si="0"/>
        <v>2.9400456070524866E-2</v>
      </c>
      <c r="O46" s="4">
        <f t="shared" si="0"/>
        <v>9.3114805002970733E-3</v>
      </c>
      <c r="P46" s="4">
        <f t="shared" si="0"/>
        <v>-9.341287445605688E-4</v>
      </c>
      <c r="Q46" s="4">
        <f t="shared" si="0"/>
        <v>7.4649580570460301E-3</v>
      </c>
      <c r="R46" s="4">
        <f t="shared" si="0"/>
        <v>-2.4457411096016495E-2</v>
      </c>
      <c r="S46" s="4">
        <f t="shared" si="0"/>
        <v>-6.299652189358065E-3</v>
      </c>
      <c r="T46" s="4">
        <f t="shared" si="0"/>
        <v>4.2918520815410843E-3</v>
      </c>
      <c r="U46" s="4">
        <f t="shared" si="0"/>
        <v>-2.5364629959086313E-3</v>
      </c>
      <c r="V46" s="4">
        <f t="shared" si="0"/>
        <v>-1.5527953430607151E-3</v>
      </c>
      <c r="W46" s="4">
        <f t="shared" si="0"/>
        <v>-3.4423441909727901E-3</v>
      </c>
      <c r="X46" s="4">
        <f t="shared" si="0"/>
        <v>-5.5744956991264222E-3</v>
      </c>
      <c r="Y46" s="4">
        <f t="shared" si="0"/>
        <v>6.160508138757132E-3</v>
      </c>
      <c r="Z46" s="4">
        <f t="shared" si="0"/>
        <v>2.8515170308021233E-2</v>
      </c>
      <c r="AA46" s="4">
        <f t="shared" si="0"/>
        <v>3.9561343878421688E-2</v>
      </c>
      <c r="AB46" s="4">
        <f t="shared" si="0"/>
        <v>-3.1893363775953733E-2</v>
      </c>
      <c r="AC46" s="4">
        <f t="shared" si="0"/>
        <v>-2.5647616409870517E-3</v>
      </c>
      <c r="AD46" s="4">
        <f t="shared" si="0"/>
        <v>2.6193221714485099E-2</v>
      </c>
      <c r="AE46" s="4">
        <f t="shared" si="0"/>
        <v>2.9455102297567446E-3</v>
      </c>
      <c r="AF46" s="4">
        <f t="shared" si="0"/>
        <v>2.6295718540096314E-2</v>
      </c>
      <c r="AG46" s="4">
        <f t="shared" si="0"/>
        <v>-1.6880546957262505E-2</v>
      </c>
      <c r="AH46" s="4">
        <f t="shared" si="0"/>
        <v>-6.726898612345115E-3</v>
      </c>
      <c r="AI46" s="4">
        <f t="shared" si="0"/>
        <v>1.9492886407814923E-3</v>
      </c>
      <c r="AJ46" s="4">
        <f t="shared" si="0"/>
        <v>1.2247002184476661E-2</v>
      </c>
      <c r="AK46" s="4">
        <f t="shared" si="0"/>
        <v>3.2453708071574129E-4</v>
      </c>
      <c r="AL46" s="4">
        <f t="shared" si="0"/>
        <v>5.9880837343048218E-3</v>
      </c>
      <c r="AM46" s="4">
        <f t="shared" si="0"/>
        <v>-2.3047826694284012E-3</v>
      </c>
      <c r="AN46" s="4">
        <f t="shared" si="0"/>
        <v>-1.9614081237282942E-2</v>
      </c>
      <c r="AO46" s="4">
        <f t="shared" si="0"/>
        <v>-1.4655082050776152E-2</v>
      </c>
      <c r="AP46" s="4">
        <f t="shared" si="0"/>
        <v>-3.5523699123066492E-3</v>
      </c>
      <c r="AQ46" s="4">
        <f t="shared" si="0"/>
        <v>-2.9347022468637295E-3</v>
      </c>
      <c r="AR46" s="4">
        <f t="shared" si="0"/>
        <v>2.609340340208843E-2</v>
      </c>
      <c r="AS46" s="4">
        <f t="shared" si="0"/>
        <v>9.7339912000643444E-3</v>
      </c>
      <c r="AT46" s="4">
        <f t="shared" si="0"/>
        <v>3.1824765952278178E-2</v>
      </c>
      <c r="AU46" s="4">
        <f t="shared" si="0"/>
        <v>5.8596205308950027E-3</v>
      </c>
      <c r="AV46" s="4">
        <f t="shared" si="0"/>
        <v>6.3898129551913287E-3</v>
      </c>
      <c r="AW46" s="4">
        <f t="shared" si="0"/>
        <v>3.1888516109111597E-3</v>
      </c>
      <c r="AX46" s="4">
        <f t="shared" si="0"/>
        <v>-1.9090080111898893E-3</v>
      </c>
      <c r="AY46" s="4">
        <f t="shared" si="0"/>
        <v>-2.1798384518509104E-2</v>
      </c>
      <c r="AZ46" s="4">
        <f t="shared" si="0"/>
        <v>-7.5031742958795132E-3</v>
      </c>
      <c r="BA46" s="4">
        <f t="shared" si="0"/>
        <v>2.0088883889518051E-3</v>
      </c>
      <c r="BB46" s="4">
        <f t="shared" si="0"/>
        <v>1.1654835811383352E-2</v>
      </c>
      <c r="BC46" s="4">
        <f t="shared" si="0"/>
        <v>2.2813494878255757E-3</v>
      </c>
      <c r="BD46" s="4">
        <f t="shared" si="0"/>
        <v>8.7011682716908352E-3</v>
      </c>
      <c r="BE46" s="4">
        <f t="shared" si="0"/>
        <v>5.8651947338429142E-3</v>
      </c>
      <c r="BF46" s="4">
        <f t="shared" si="0"/>
        <v>-3.4211589910926304E-3</v>
      </c>
      <c r="BG46" s="4">
        <f t="shared" si="0"/>
        <v>1.0062665322915575E-2</v>
      </c>
      <c r="BH46" s="4">
        <f t="shared" si="0"/>
        <v>-9.4711109690396623E-3</v>
      </c>
      <c r="BI46" s="4">
        <f t="shared" si="0"/>
        <v>1.1236008851843532E-2</v>
      </c>
    </row>
    <row r="47" spans="1:62" x14ac:dyDescent="0.25">
      <c r="A47" s="11">
        <v>-29</v>
      </c>
      <c r="B47" s="4">
        <f t="shared" ref="B47:BI47" si="1">LN(B4/B3)</f>
        <v>-1.6743543204182452E-2</v>
      </c>
      <c r="C47" s="4">
        <f t="shared" si="1"/>
        <v>1.8704602557813813E-2</v>
      </c>
      <c r="D47" s="4">
        <f t="shared" si="1"/>
        <v>3.1880734874874077E-2</v>
      </c>
      <c r="E47" s="4">
        <f t="shared" si="1"/>
        <v>-5.5788096472756277E-3</v>
      </c>
      <c r="F47" s="4">
        <f t="shared" si="1"/>
        <v>0</v>
      </c>
      <c r="G47" s="4">
        <f t="shared" si="1"/>
        <v>-2.0966861917681497E-2</v>
      </c>
      <c r="H47" s="4">
        <f t="shared" si="1"/>
        <v>2.5199276592527693E-2</v>
      </c>
      <c r="I47" s="4">
        <f t="shared" si="1"/>
        <v>5.4833059959463762E-2</v>
      </c>
      <c r="J47" s="4">
        <f t="shared" si="1"/>
        <v>-4.626076250085793E-3</v>
      </c>
      <c r="K47" s="4">
        <f t="shared" si="1"/>
        <v>-1.8349141726317762E-2</v>
      </c>
      <c r="L47" s="4">
        <f t="shared" si="1"/>
        <v>-3.4742986976171661E-2</v>
      </c>
      <c r="M47" s="4">
        <f t="shared" si="1"/>
        <v>3.2102878175303273E-3</v>
      </c>
      <c r="N47" s="4">
        <f t="shared" si="1"/>
        <v>4.7676078005155307E-3</v>
      </c>
      <c r="O47" s="4">
        <f t="shared" si="1"/>
        <v>-3.4490439661459725E-2</v>
      </c>
      <c r="P47" s="4">
        <f t="shared" si="1"/>
        <v>2.3337233462200966E-3</v>
      </c>
      <c r="Q47" s="4">
        <f t="shared" si="1"/>
        <v>1.496287267671232E-2</v>
      </c>
      <c r="R47" s="4">
        <f t="shared" si="1"/>
        <v>1.7310908574286538E-2</v>
      </c>
      <c r="S47" s="4">
        <f t="shared" si="1"/>
        <v>-2.4898718666503266E-2</v>
      </c>
      <c r="T47" s="4">
        <f t="shared" si="1"/>
        <v>2.7456846233039289E-2</v>
      </c>
      <c r="U47" s="4">
        <f t="shared" si="1"/>
        <v>-1.535538808319465E-2</v>
      </c>
      <c r="V47" s="4">
        <f t="shared" si="1"/>
        <v>-4.6729056993923702E-3</v>
      </c>
      <c r="W47" s="4">
        <f t="shared" si="1"/>
        <v>4.5871640069061401E-3</v>
      </c>
      <c r="X47" s="4">
        <f t="shared" si="1"/>
        <v>1.2345835822299362E-2</v>
      </c>
      <c r="Y47" s="4">
        <f t="shared" si="1"/>
        <v>2.6621269453104186E-2</v>
      </c>
      <c r="Z47" s="4">
        <f t="shared" si="1"/>
        <v>2.5769513179051611E-2</v>
      </c>
      <c r="AA47" s="4">
        <f t="shared" si="1"/>
        <v>-3.2695161215276915E-2</v>
      </c>
      <c r="AB47" s="4">
        <f t="shared" si="1"/>
        <v>-1.5865913067404439E-2</v>
      </c>
      <c r="AC47" s="4">
        <f t="shared" si="1"/>
        <v>-1.1883390195449151E-2</v>
      </c>
      <c r="AD47" s="4">
        <f t="shared" si="1"/>
        <v>-4.6643977323265941E-3</v>
      </c>
      <c r="AE47" s="4">
        <f t="shared" si="1"/>
        <v>-1.1834457647002796E-2</v>
      </c>
      <c r="AF47" s="4">
        <f t="shared" si="1"/>
        <v>1.6207211470684758E-3</v>
      </c>
      <c r="AG47" s="4">
        <f t="shared" si="1"/>
        <v>-2.9186096170739095E-2</v>
      </c>
      <c r="AH47" s="4">
        <f t="shared" si="1"/>
        <v>-1.6475984564485145E-2</v>
      </c>
      <c r="AI47" s="4">
        <f t="shared" si="1"/>
        <v>7.7595254861793743E-3</v>
      </c>
      <c r="AJ47" s="4">
        <f t="shared" si="1"/>
        <v>7.4626784460543735E-3</v>
      </c>
      <c r="AK47" s="4">
        <f t="shared" si="1"/>
        <v>8.7223349394322299E-3</v>
      </c>
      <c r="AL47" s="4">
        <f t="shared" si="1"/>
        <v>3.4233115983866358E-2</v>
      </c>
      <c r="AM47" s="4">
        <f t="shared" si="1"/>
        <v>-3.4672337660127603E-3</v>
      </c>
      <c r="AN47" s="4">
        <f t="shared" si="1"/>
        <v>-2.6565951993542242E-2</v>
      </c>
      <c r="AO47" s="4">
        <f t="shared" si="1"/>
        <v>5.1782886901061392E-4</v>
      </c>
      <c r="AP47" s="4">
        <f t="shared" si="1"/>
        <v>-5.7102623528907893E-3</v>
      </c>
      <c r="AQ47" s="4">
        <f t="shared" si="1"/>
        <v>-1.2569487564076772E-2</v>
      </c>
      <c r="AR47" s="4">
        <f t="shared" si="1"/>
        <v>1.4452674150330785E-2</v>
      </c>
      <c r="AS47" s="4">
        <f t="shared" si="1"/>
        <v>-3.0822066953241908E-2</v>
      </c>
      <c r="AT47" s="4">
        <f t="shared" si="1"/>
        <v>-1.3481941854866866E-3</v>
      </c>
      <c r="AU47" s="4">
        <f t="shared" si="1"/>
        <v>7.6824500054305574E-3</v>
      </c>
      <c r="AV47" s="4">
        <f t="shared" si="1"/>
        <v>4.8875951167312781E-3</v>
      </c>
      <c r="AW47" s="4">
        <f t="shared" si="1"/>
        <v>-3.7444970564428593E-3</v>
      </c>
      <c r="AX47" s="4">
        <f t="shared" si="1"/>
        <v>-2.1676958582724209E-2</v>
      </c>
      <c r="AY47" s="4">
        <f t="shared" si="1"/>
        <v>-2.2284100643665795E-2</v>
      </c>
      <c r="AZ47" s="4">
        <f t="shared" si="1"/>
        <v>-2.1142436914857933E-2</v>
      </c>
      <c r="BA47" s="4">
        <f t="shared" si="1"/>
        <v>3.4344318260664461E-3</v>
      </c>
      <c r="BB47" s="4">
        <f t="shared" si="1"/>
        <v>2.0008670382856673E-2</v>
      </c>
      <c r="BC47" s="4">
        <f t="shared" si="1"/>
        <v>-1.0691231698740063E-2</v>
      </c>
      <c r="BD47" s="4">
        <f t="shared" si="1"/>
        <v>-1.8738836171822218E-2</v>
      </c>
      <c r="BE47" s="4">
        <f t="shared" si="1"/>
        <v>-2.9041922286342458E-2</v>
      </c>
      <c r="BF47" s="4">
        <f t="shared" si="1"/>
        <v>-1.3108192902080314E-2</v>
      </c>
      <c r="BG47" s="4">
        <f t="shared" si="1"/>
        <v>1.6949576318521727E-2</v>
      </c>
      <c r="BH47" s="4">
        <f t="shared" si="1"/>
        <v>1.9919950351692087E-2</v>
      </c>
      <c r="BI47" s="4">
        <f t="shared" si="1"/>
        <v>-1.1518594984565646E-2</v>
      </c>
    </row>
    <row r="48" spans="1:62" x14ac:dyDescent="0.25">
      <c r="A48" s="11">
        <v>-28</v>
      </c>
      <c r="B48" s="4">
        <f t="shared" ref="B48:BI48" si="2">LN(B5/B4)</f>
        <v>-2.7270541937546621E-3</v>
      </c>
      <c r="C48" s="4">
        <f t="shared" si="2"/>
        <v>1.1406143991347692E-2</v>
      </c>
      <c r="D48" s="4">
        <f t="shared" si="2"/>
        <v>-2.2740714167415515E-4</v>
      </c>
      <c r="E48" s="4">
        <f t="shared" si="2"/>
        <v>2.7932952082259533E-3</v>
      </c>
      <c r="F48" s="4">
        <f t="shared" si="2"/>
        <v>-7.2914540383860291E-4</v>
      </c>
      <c r="G48" s="4">
        <f t="shared" si="2"/>
        <v>3.8700903709450825E-3</v>
      </c>
      <c r="H48" s="4">
        <f t="shared" si="2"/>
        <v>2.8272912944386146E-2</v>
      </c>
      <c r="I48" s="4">
        <f t="shared" si="2"/>
        <v>6.0887894574800483E-2</v>
      </c>
      <c r="J48" s="4">
        <f t="shared" si="2"/>
        <v>6.675239074013053E-3</v>
      </c>
      <c r="K48" s="4">
        <f t="shared" si="2"/>
        <v>-1.5403161592419511E-2</v>
      </c>
      <c r="L48" s="4">
        <f t="shared" si="2"/>
        <v>-3.9665181777868562E-2</v>
      </c>
      <c r="M48" s="4">
        <f t="shared" si="2"/>
        <v>2.7814681170115308E-2</v>
      </c>
      <c r="N48" s="4">
        <f t="shared" si="2"/>
        <v>2.9682420668498189E-3</v>
      </c>
      <c r="O48" s="4">
        <f t="shared" si="2"/>
        <v>3.4443735736292762E-3</v>
      </c>
      <c r="P48" s="4">
        <f t="shared" si="2"/>
        <v>1.0357976140052485E-2</v>
      </c>
      <c r="Q48" s="4">
        <f t="shared" si="2"/>
        <v>-1.9821561580983271E-3</v>
      </c>
      <c r="R48" s="4">
        <f t="shared" si="2"/>
        <v>2.5581613779696124E-3</v>
      </c>
      <c r="S48" s="4">
        <f t="shared" si="2"/>
        <v>-4.6958664287676698E-4</v>
      </c>
      <c r="T48" s="4">
        <f t="shared" si="2"/>
        <v>-3.7105793965402818E-3</v>
      </c>
      <c r="U48" s="4">
        <f t="shared" si="2"/>
        <v>1.0050335853501065E-2</v>
      </c>
      <c r="V48" s="4">
        <f t="shared" si="2"/>
        <v>7.0011954589835612E-3</v>
      </c>
      <c r="W48" s="4">
        <f t="shared" si="2"/>
        <v>-1.1448198159333073E-3</v>
      </c>
      <c r="X48" s="4">
        <f t="shared" si="2"/>
        <v>-1.5456258236691802E-2</v>
      </c>
      <c r="Y48" s="4">
        <f t="shared" si="2"/>
        <v>7.3428190963671456E-3</v>
      </c>
      <c r="Z48" s="4">
        <f t="shared" si="2"/>
        <v>6.1778769077274016E-3</v>
      </c>
      <c r="AA48" s="4">
        <f t="shared" si="2"/>
        <v>9.4049463763592085E-3</v>
      </c>
      <c r="AB48" s="4">
        <f t="shared" si="2"/>
        <v>-4.3997603625931031E-3</v>
      </c>
      <c r="AC48" s="4">
        <f t="shared" si="2"/>
        <v>-1.7340043043442212E-3</v>
      </c>
      <c r="AD48" s="4">
        <f t="shared" si="2"/>
        <v>-1.7820145786772348E-2</v>
      </c>
      <c r="AE48" s="4">
        <f t="shared" si="2"/>
        <v>-1.290502770148185E-3</v>
      </c>
      <c r="AF48" s="4">
        <f t="shared" si="2"/>
        <v>1.0790438733885267E-3</v>
      </c>
      <c r="AG48" s="4">
        <f t="shared" si="2"/>
        <v>9.1251557628156017E-3</v>
      </c>
      <c r="AH48" s="4">
        <f t="shared" si="2"/>
        <v>3.1250052296486258E-3</v>
      </c>
      <c r="AI48" s="4">
        <f t="shared" si="2"/>
        <v>-5.8139797512605481E-3</v>
      </c>
      <c r="AJ48" s="4">
        <f t="shared" si="2"/>
        <v>-1.0275648397172488E-2</v>
      </c>
      <c r="AK48" s="4">
        <f t="shared" si="2"/>
        <v>3.7455232065439752E-3</v>
      </c>
      <c r="AL48" s="4">
        <f t="shared" si="2"/>
        <v>2.5608185164141795E-3</v>
      </c>
      <c r="AM48" s="4">
        <f t="shared" si="2"/>
        <v>2.5339519021282626E-2</v>
      </c>
      <c r="AN48" s="4">
        <f t="shared" si="2"/>
        <v>6.3453584690858933E-2</v>
      </c>
      <c r="AO48" s="4">
        <f t="shared" si="2"/>
        <v>-1.9866128243394331E-3</v>
      </c>
      <c r="AP48" s="4">
        <f t="shared" si="2"/>
        <v>-1.8786696458210937E-2</v>
      </c>
      <c r="AQ48" s="4">
        <f t="shared" si="2"/>
        <v>-9.9255499671288788E-4</v>
      </c>
      <c r="AR48" s="4">
        <f t="shared" si="2"/>
        <v>-4.2769626578753857E-3</v>
      </c>
      <c r="AS48" s="4">
        <f t="shared" si="2"/>
        <v>9.0608319072743755E-3</v>
      </c>
      <c r="AT48" s="4">
        <f t="shared" si="2"/>
        <v>-6.747578588718751E-4</v>
      </c>
      <c r="AU48" s="4">
        <f t="shared" si="2"/>
        <v>-1.9344611301889646E-3</v>
      </c>
      <c r="AV48" s="4">
        <f t="shared" si="2"/>
        <v>1.8836557127754006E-2</v>
      </c>
      <c r="AW48" s="4">
        <f t="shared" si="2"/>
        <v>-3.6656464208176791E-3</v>
      </c>
      <c r="AX48" s="4">
        <f t="shared" si="2"/>
        <v>1.8064241277189416E-3</v>
      </c>
      <c r="AY48" s="4">
        <f t="shared" si="2"/>
        <v>2.0662138058969168E-3</v>
      </c>
      <c r="AZ48" s="4">
        <f t="shared" si="2"/>
        <v>5.6818281565379396E-3</v>
      </c>
      <c r="BA48" s="4">
        <f t="shared" si="2"/>
        <v>4.7606987085406884E-4</v>
      </c>
      <c r="BB48" s="4">
        <f t="shared" si="2"/>
        <v>-5.827863400778302E-3</v>
      </c>
      <c r="BC48" s="4">
        <f t="shared" si="2"/>
        <v>1.2795379916153928E-4</v>
      </c>
      <c r="BD48" s="4">
        <f t="shared" si="2"/>
        <v>4.6131280610447137E-3</v>
      </c>
      <c r="BE48" s="4">
        <f t="shared" si="2"/>
        <v>4.6364734295878318E-3</v>
      </c>
      <c r="BF48" s="4">
        <f t="shared" si="2"/>
        <v>4.1580172935260576E-3</v>
      </c>
      <c r="BG48" s="4">
        <f t="shared" si="2"/>
        <v>8.7993920349956479E-4</v>
      </c>
      <c r="BH48" s="4">
        <f t="shared" si="2"/>
        <v>-2.0463884511202339E-2</v>
      </c>
      <c r="BI48" s="4">
        <f t="shared" si="2"/>
        <v>1.8820064430244369E-3</v>
      </c>
    </row>
    <row r="49" spans="1:61" x14ac:dyDescent="0.25">
      <c r="A49" s="11">
        <v>-27</v>
      </c>
      <c r="B49" s="4">
        <f t="shared" ref="B49:BI49" si="3">LN(B6/B5)</f>
        <v>-2.7345113590530557E-3</v>
      </c>
      <c r="C49" s="4">
        <f t="shared" si="3"/>
        <v>1.1277509712828425E-2</v>
      </c>
      <c r="D49" s="4">
        <f t="shared" si="3"/>
        <v>-2.2745886744526285E-4</v>
      </c>
      <c r="E49" s="4">
        <f t="shared" si="3"/>
        <v>2.7855144390461222E-3</v>
      </c>
      <c r="F49" s="4">
        <f t="shared" si="3"/>
        <v>-2.6780212209939311E-3</v>
      </c>
      <c r="G49" s="4">
        <f t="shared" si="3"/>
        <v>3.855170494191039E-3</v>
      </c>
      <c r="H49" s="4">
        <f t="shared" si="3"/>
        <v>2.7495485126105002E-2</v>
      </c>
      <c r="I49" s="4">
        <f t="shared" si="3"/>
        <v>5.7392375895478354E-2</v>
      </c>
      <c r="J49" s="4">
        <f t="shared" si="3"/>
        <v>6.630975563566727E-3</v>
      </c>
      <c r="K49" s="4">
        <f t="shared" si="3"/>
        <v>-1.5644135579604472E-2</v>
      </c>
      <c r="L49" s="4">
        <f t="shared" si="3"/>
        <v>5.3043358929755167E-2</v>
      </c>
      <c r="M49" s="4">
        <f t="shared" si="3"/>
        <v>2.7061915404663173E-2</v>
      </c>
      <c r="N49" s="4">
        <f t="shared" si="3"/>
        <v>2.9594576736573955E-3</v>
      </c>
      <c r="O49" s="4">
        <f t="shared" si="3"/>
        <v>3.4325505754984145E-3</v>
      </c>
      <c r="P49" s="4">
        <f t="shared" si="3"/>
        <v>1.0251787430794296E-2</v>
      </c>
      <c r="Q49" s="4">
        <f t="shared" si="3"/>
        <v>-1.9860929056734426E-3</v>
      </c>
      <c r="R49" s="4">
        <f t="shared" si="3"/>
        <v>1.1431618598373166E-2</v>
      </c>
      <c r="S49" s="4">
        <f t="shared" si="3"/>
        <v>-4.698072580925838E-4</v>
      </c>
      <c r="T49" s="4">
        <f t="shared" si="3"/>
        <v>-3.724399090980211E-3</v>
      </c>
      <c r="U49" s="4">
        <f t="shared" si="3"/>
        <v>9.9503308531676514E-3</v>
      </c>
      <c r="V49" s="4">
        <f t="shared" si="3"/>
        <v>6.9525193148816632E-3</v>
      </c>
      <c r="W49" s="4">
        <f t="shared" si="3"/>
        <v>-1.1461319306225722E-3</v>
      </c>
      <c r="X49" s="4">
        <f t="shared" si="3"/>
        <v>-3.7453227301620529E-3</v>
      </c>
      <c r="Y49" s="4">
        <f t="shared" si="3"/>
        <v>7.2892948839610242E-3</v>
      </c>
      <c r="Z49" s="4">
        <f t="shared" si="3"/>
        <v>6.1399449636219561E-3</v>
      </c>
      <c r="AA49" s="4">
        <f t="shared" si="3"/>
        <v>9.3173168709135938E-3</v>
      </c>
      <c r="AB49" s="4">
        <f t="shared" si="3"/>
        <v>-4.4192038319559512E-3</v>
      </c>
      <c r="AC49" s="4">
        <f t="shared" si="3"/>
        <v>-1.7370162988390064E-3</v>
      </c>
      <c r="AD49" s="4">
        <f t="shared" si="3"/>
        <v>-2.8243726814364024E-3</v>
      </c>
      <c r="AE49" s="4">
        <f t="shared" si="3"/>
        <v>-1.2921703197569735E-3</v>
      </c>
      <c r="AF49" s="4">
        <f t="shared" si="3"/>
        <v>1.0778807926101785E-3</v>
      </c>
      <c r="AG49" s="4">
        <f t="shared" si="3"/>
        <v>9.0426396996469479E-3</v>
      </c>
      <c r="AH49" s="4">
        <f t="shared" si="3"/>
        <v>3.1152699867506555E-3</v>
      </c>
      <c r="AI49" s="4">
        <f t="shared" si="3"/>
        <v>-5.847979884226741E-3</v>
      </c>
      <c r="AJ49" s="4">
        <f t="shared" si="3"/>
        <v>4.0606116877218105E-3</v>
      </c>
      <c r="AK49" s="4">
        <f t="shared" si="3"/>
        <v>3.7315465958939462E-3</v>
      </c>
      <c r="AL49" s="4">
        <f t="shared" si="3"/>
        <v>2.5542774718122739E-3</v>
      </c>
      <c r="AM49" s="4">
        <f t="shared" si="3"/>
        <v>2.471326411495859E-2</v>
      </c>
      <c r="AN49" s="4">
        <f t="shared" si="3"/>
        <v>5.9666346461505572E-2</v>
      </c>
      <c r="AO49" s="4">
        <f t="shared" si="3"/>
        <v>-1.9905673121926905E-3</v>
      </c>
      <c r="AP49" s="4">
        <f t="shared" si="3"/>
        <v>7.8305242551456027E-3</v>
      </c>
      <c r="AQ49" s="4">
        <f t="shared" si="3"/>
        <v>-9.9354114101790451E-4</v>
      </c>
      <c r="AR49" s="4">
        <f t="shared" si="3"/>
        <v>-4.2953336677008878E-3</v>
      </c>
      <c r="AS49" s="4">
        <f t="shared" si="3"/>
        <v>8.9794698883574487E-3</v>
      </c>
      <c r="AT49" s="4">
        <f t="shared" si="3"/>
        <v>-6.7521346448062803E-4</v>
      </c>
      <c r="AU49" s="4">
        <f t="shared" si="3"/>
        <v>-1.9382105242817869E-3</v>
      </c>
      <c r="AV49" s="4">
        <f t="shared" si="3"/>
        <v>5.8837681979977303E-3</v>
      </c>
      <c r="AW49" s="4">
        <f t="shared" si="3"/>
        <v>-3.6791328360855843E-3</v>
      </c>
      <c r="AX49" s="4">
        <f t="shared" si="3"/>
        <v>1.8031668427437547E-3</v>
      </c>
      <c r="AY49" s="4">
        <f t="shared" si="3"/>
        <v>2.0619533678685568E-3</v>
      </c>
      <c r="AZ49" s="4">
        <f t="shared" si="3"/>
        <v>5.6497272910711847E-3</v>
      </c>
      <c r="BA49" s="4">
        <f t="shared" si="3"/>
        <v>4.7584333617122155E-4</v>
      </c>
      <c r="BB49" s="4">
        <f t="shared" si="3"/>
        <v>3.977209438223139E-3</v>
      </c>
      <c r="BC49" s="4">
        <f t="shared" si="3"/>
        <v>1.2793742908520045E-4</v>
      </c>
      <c r="BD49" s="4">
        <f t="shared" si="3"/>
        <v>4.5919447942677468E-3</v>
      </c>
      <c r="BE49" s="4">
        <f t="shared" si="3"/>
        <v>4.6150757155022423E-3</v>
      </c>
      <c r="BF49" s="4">
        <f t="shared" si="3"/>
        <v>4.1407997518453947E-3</v>
      </c>
      <c r="BG49" s="4">
        <f t="shared" si="3"/>
        <v>8.7916559117956396E-4</v>
      </c>
      <c r="BH49" s="4">
        <f t="shared" si="3"/>
        <v>5.1553818016057571E-3</v>
      </c>
      <c r="BI49" s="4">
        <f t="shared" si="3"/>
        <v>1.8784711471809461E-3</v>
      </c>
    </row>
    <row r="50" spans="1:61" x14ac:dyDescent="0.25">
      <c r="A50" s="11">
        <v>-26</v>
      </c>
      <c r="B50" s="4">
        <f t="shared" ref="B50:BI50" si="4">LN(B7/B6)</f>
        <v>-2.7420094196455116E-3</v>
      </c>
      <c r="C50" s="4">
        <f t="shared" si="4"/>
        <v>1.1151744487997568E-2</v>
      </c>
      <c r="D50" s="4">
        <f t="shared" si="4"/>
        <v>-2.2751061674924762E-4</v>
      </c>
      <c r="E50" s="4">
        <f t="shared" si="4"/>
        <v>2.7777768964069808E-3</v>
      </c>
      <c r="F50" s="4">
        <f t="shared" si="4"/>
        <v>-2.6852122807739889E-3</v>
      </c>
      <c r="G50" s="4">
        <f t="shared" si="4"/>
        <v>3.8403652132677582E-3</v>
      </c>
      <c r="H50" s="4">
        <f t="shared" si="4"/>
        <v>2.6759669905984034E-2</v>
      </c>
      <c r="I50" s="4">
        <f t="shared" si="4"/>
        <v>5.4276509352485194E-2</v>
      </c>
      <c r="J50" s="4">
        <f t="shared" si="4"/>
        <v>6.5872952109958223E-3</v>
      </c>
      <c r="K50" s="4">
        <f t="shared" si="4"/>
        <v>-1.5892769369753049E-2</v>
      </c>
      <c r="L50" s="4">
        <f t="shared" si="4"/>
        <v>5.0370921132250085E-2</v>
      </c>
      <c r="M50" s="4">
        <f t="shared" si="4"/>
        <v>2.6348823403717424E-2</v>
      </c>
      <c r="N50" s="4">
        <f t="shared" si="4"/>
        <v>2.950725121199641E-3</v>
      </c>
      <c r="O50" s="4">
        <f t="shared" si="4"/>
        <v>3.420808465935172E-3</v>
      </c>
      <c r="P50" s="4">
        <f t="shared" si="4"/>
        <v>1.0147753912886812E-2</v>
      </c>
      <c r="Q50" s="4">
        <f t="shared" si="4"/>
        <v>-1.9900453218709532E-3</v>
      </c>
      <c r="R50" s="4">
        <f t="shared" si="4"/>
        <v>1.1302412340095823E-2</v>
      </c>
      <c r="S50" s="4">
        <f t="shared" si="4"/>
        <v>-4.7002808070028195E-4</v>
      </c>
      <c r="T50" s="4">
        <f t="shared" si="4"/>
        <v>-3.7383221106047637E-3</v>
      </c>
      <c r="U50" s="4">
        <f t="shared" si="4"/>
        <v>9.852296443012519E-3</v>
      </c>
      <c r="V50" s="4">
        <f t="shared" si="4"/>
        <v>6.9045153465444858E-3</v>
      </c>
      <c r="W50" s="4">
        <f t="shared" si="4"/>
        <v>-1.1474470564767983E-3</v>
      </c>
      <c r="X50" s="4">
        <f t="shared" si="4"/>
        <v>-3.7594029239057013E-3</v>
      </c>
      <c r="Y50" s="4">
        <f t="shared" si="4"/>
        <v>7.2365453391679381E-3</v>
      </c>
      <c r="Z50" s="4">
        <f t="shared" si="4"/>
        <v>6.102475979969736E-3</v>
      </c>
      <c r="AA50" s="4">
        <f t="shared" si="4"/>
        <v>9.231305258197816E-3</v>
      </c>
      <c r="AB50" s="4">
        <f t="shared" si="4"/>
        <v>-4.438819913985456E-3</v>
      </c>
      <c r="AC50" s="4">
        <f t="shared" si="4"/>
        <v>-1.7400387753111759E-3</v>
      </c>
      <c r="AD50" s="4">
        <f t="shared" si="4"/>
        <v>-2.8323723618919007E-3</v>
      </c>
      <c r="AE50" s="4">
        <f t="shared" si="4"/>
        <v>-1.2938421844591792E-3</v>
      </c>
      <c r="AF50" s="4">
        <f t="shared" si="4"/>
        <v>1.0767202164657453E-3</v>
      </c>
      <c r="AG50" s="4">
        <f t="shared" si="4"/>
        <v>8.9616026088802647E-3</v>
      </c>
      <c r="AH50" s="4">
        <f t="shared" si="4"/>
        <v>3.105595211399153E-3</v>
      </c>
      <c r="AI50" s="4">
        <f t="shared" si="4"/>
        <v>-5.8823800228758761E-3</v>
      </c>
      <c r="AJ50" s="4">
        <f t="shared" si="4"/>
        <v>4.0441897809659977E-3</v>
      </c>
      <c r="AK50" s="4">
        <f t="shared" si="4"/>
        <v>3.7176739064523597E-3</v>
      </c>
      <c r="AL50" s="4">
        <f t="shared" si="4"/>
        <v>2.5477697573884186E-3</v>
      </c>
      <c r="AM50" s="4">
        <f t="shared" si="4"/>
        <v>2.4117219301218414E-2</v>
      </c>
      <c r="AN50" s="4">
        <f t="shared" si="4"/>
        <v>5.6305841928264815E-2</v>
      </c>
      <c r="AO50" s="4">
        <f t="shared" si="4"/>
        <v>-1.9945375748054873E-3</v>
      </c>
      <c r="AP50" s="4">
        <f t="shared" si="4"/>
        <v>7.7696832535077446E-3</v>
      </c>
      <c r="AQ50" s="4">
        <f t="shared" si="4"/>
        <v>-9.9452924682175495E-4</v>
      </c>
      <c r="AR50" s="4">
        <f t="shared" si="4"/>
        <v>-4.3138631780571968E-3</v>
      </c>
      <c r="AS50" s="4">
        <f t="shared" si="4"/>
        <v>8.8995560605145616E-3</v>
      </c>
      <c r="AT50" s="4">
        <f t="shared" si="4"/>
        <v>-6.7566968576745655E-4</v>
      </c>
      <c r="AU50" s="4">
        <f t="shared" si="4"/>
        <v>-1.9419744808378983E-3</v>
      </c>
      <c r="AV50" s="4">
        <f t="shared" si="4"/>
        <v>5.8493518687866746E-3</v>
      </c>
      <c r="AW50" s="4">
        <f t="shared" si="4"/>
        <v>-3.6927188546599684E-3</v>
      </c>
      <c r="AX50" s="4">
        <f t="shared" si="4"/>
        <v>1.7999212834899734E-3</v>
      </c>
      <c r="AY50" s="4">
        <f t="shared" si="4"/>
        <v>2.0577104633516096E-3</v>
      </c>
      <c r="AZ50" s="4">
        <f t="shared" si="4"/>
        <v>5.617987112010568E-3</v>
      </c>
      <c r="BA50" s="4">
        <f t="shared" si="4"/>
        <v>4.7561701698445628E-4</v>
      </c>
      <c r="BB50" s="4">
        <f t="shared" si="4"/>
        <v>3.9614538857532088E-3</v>
      </c>
      <c r="BC50" s="4">
        <f t="shared" si="4"/>
        <v>1.2792106319337704E-4</v>
      </c>
      <c r="BD50" s="4">
        <f t="shared" si="4"/>
        <v>4.5709551836936591E-3</v>
      </c>
      <c r="BE50" s="4">
        <f t="shared" si="4"/>
        <v>4.5938745989434742E-3</v>
      </c>
      <c r="BF50" s="4">
        <f t="shared" si="4"/>
        <v>4.1237242113597956E-3</v>
      </c>
      <c r="BG50" s="4">
        <f t="shared" si="4"/>
        <v>8.7839333793409812E-4</v>
      </c>
      <c r="BH50" s="4">
        <f t="shared" si="4"/>
        <v>5.1289400988975761E-3</v>
      </c>
      <c r="BI50" s="4">
        <f t="shared" si="4"/>
        <v>1.8749491083448811E-3</v>
      </c>
    </row>
    <row r="51" spans="1:61" x14ac:dyDescent="0.25">
      <c r="A51" s="11">
        <v>-25</v>
      </c>
      <c r="B51" s="4">
        <f t="shared" ref="B51:BI51" si="5">LN(B8/B7)</f>
        <v>1.1466191505627414E-2</v>
      </c>
      <c r="C51" s="4">
        <f t="shared" si="5"/>
        <v>-1.8076652870607755E-2</v>
      </c>
      <c r="D51" s="4">
        <f t="shared" si="5"/>
        <v>4.7668220170882895E-3</v>
      </c>
      <c r="E51" s="4">
        <f t="shared" si="5"/>
        <v>-3.4734450205881275E-3</v>
      </c>
      <c r="F51" s="4">
        <f t="shared" si="5"/>
        <v>-2.6924420636243191E-3</v>
      </c>
      <c r="G51" s="4">
        <f t="shared" si="5"/>
        <v>6.5493416836183765E-3</v>
      </c>
      <c r="H51" s="4">
        <f t="shared" si="5"/>
        <v>-9.8654518869530167E-2</v>
      </c>
      <c r="I51" s="4">
        <f t="shared" si="5"/>
        <v>-1.5885321229009933E-2</v>
      </c>
      <c r="J51" s="4">
        <f t="shared" si="5"/>
        <v>2.0182103794531146E-3</v>
      </c>
      <c r="K51" s="4">
        <f t="shared" si="5"/>
        <v>-2.3376474203284453E-2</v>
      </c>
      <c r="L51" s="4">
        <f t="shared" si="5"/>
        <v>4.7954902260339778E-2</v>
      </c>
      <c r="M51" s="4">
        <f t="shared" si="5"/>
        <v>3.3704522242295559E-2</v>
      </c>
      <c r="N51" s="4">
        <f t="shared" si="5"/>
        <v>-1.0068174853668732E-2</v>
      </c>
      <c r="O51" s="4">
        <f t="shared" si="5"/>
        <v>-2.2745483287230181E-2</v>
      </c>
      <c r="P51" s="4">
        <f t="shared" si="5"/>
        <v>2.1467743420480717E-2</v>
      </c>
      <c r="Q51" s="4">
        <f t="shared" si="5"/>
        <v>-2.6646705180547858E-2</v>
      </c>
      <c r="R51" s="4">
        <f t="shared" si="5"/>
        <v>1.1176094185592239E-2</v>
      </c>
      <c r="S51" s="4">
        <f t="shared" si="5"/>
        <v>5.1540089365994066E-2</v>
      </c>
      <c r="T51" s="4">
        <f t="shared" si="5"/>
        <v>-1.4054816087349209E-3</v>
      </c>
      <c r="U51" s="4">
        <f t="shared" si="5"/>
        <v>-3.1143285909351399E-2</v>
      </c>
      <c r="V51" s="4">
        <f t="shared" si="5"/>
        <v>-1.5302221807675935E-3</v>
      </c>
      <c r="W51" s="4">
        <f t="shared" si="5"/>
        <v>-1.2709587604949356E-2</v>
      </c>
      <c r="X51" s="4">
        <f t="shared" si="5"/>
        <v>-3.7735893836394912E-3</v>
      </c>
      <c r="Y51" s="4">
        <f t="shared" si="5"/>
        <v>5.0773114483009833E-3</v>
      </c>
      <c r="Z51" s="4">
        <f t="shared" si="5"/>
        <v>9.6015369834328668E-4</v>
      </c>
      <c r="AA51" s="4">
        <f t="shared" si="5"/>
        <v>5.6872769742847898E-3</v>
      </c>
      <c r="AB51" s="4">
        <f t="shared" si="5"/>
        <v>3.3742643032233434E-2</v>
      </c>
      <c r="AC51" s="4">
        <f t="shared" si="5"/>
        <v>1.1428759238844229E-2</v>
      </c>
      <c r="AD51" s="4">
        <f t="shared" si="5"/>
        <v>-2.8404174872727534E-3</v>
      </c>
      <c r="AE51" s="4">
        <f t="shared" si="5"/>
        <v>-9.0036619344138376E-3</v>
      </c>
      <c r="AF51" s="4">
        <f t="shared" si="5"/>
        <v>-1.9560538169893036E-2</v>
      </c>
      <c r="AG51" s="4">
        <f t="shared" si="5"/>
        <v>-2.471472685933335E-2</v>
      </c>
      <c r="AH51" s="4">
        <f t="shared" si="5"/>
        <v>2.5782799474446942E-2</v>
      </c>
      <c r="AI51" s="4">
        <f t="shared" si="5"/>
        <v>-7.8973305648214996E-3</v>
      </c>
      <c r="AJ51" s="4">
        <f t="shared" si="5"/>
        <v>4.027900166162772E-3</v>
      </c>
      <c r="AK51" s="4">
        <f t="shared" si="5"/>
        <v>2.1086578961776365E-2</v>
      </c>
      <c r="AL51" s="4">
        <f t="shared" si="5"/>
        <v>-3.9907958788124261E-2</v>
      </c>
      <c r="AM51" s="4">
        <f t="shared" si="5"/>
        <v>-2.5586551506268124E-2</v>
      </c>
      <c r="AN51" s="4">
        <f t="shared" si="5"/>
        <v>-4.9715593749361638E-2</v>
      </c>
      <c r="AO51" s="4">
        <f t="shared" si="5"/>
        <v>-1.3106335218723083E-2</v>
      </c>
      <c r="AP51" s="4">
        <f t="shared" si="5"/>
        <v>7.7097804027981926E-3</v>
      </c>
      <c r="AQ51" s="4">
        <f t="shared" si="5"/>
        <v>-4.4876265631263838E-3</v>
      </c>
      <c r="AR51" s="4">
        <f t="shared" si="5"/>
        <v>-1.011359905910689E-2</v>
      </c>
      <c r="AS51" s="4">
        <f t="shared" si="5"/>
        <v>-1.6999443531674884E-2</v>
      </c>
      <c r="AT51" s="4">
        <f t="shared" si="5"/>
        <v>9.4181887553595398E-3</v>
      </c>
      <c r="AU51" s="4">
        <f t="shared" si="5"/>
        <v>-9.3742826267767237E-3</v>
      </c>
      <c r="AV51" s="4">
        <f t="shared" si="5"/>
        <v>5.8153358268855778E-3</v>
      </c>
      <c r="AW51" s="4">
        <f t="shared" si="5"/>
        <v>2.7846948600809295E-2</v>
      </c>
      <c r="AX51" s="4">
        <f t="shared" si="5"/>
        <v>-4.9756628415466072E-3</v>
      </c>
      <c r="AY51" s="4">
        <f t="shared" si="5"/>
        <v>-1.8673751532182342E-2</v>
      </c>
      <c r="AZ51" s="4">
        <f t="shared" si="5"/>
        <v>1.003359912935739E-2</v>
      </c>
      <c r="BA51" s="4">
        <f t="shared" si="5"/>
        <v>-1.9991352094082177E-3</v>
      </c>
      <c r="BB51" s="4">
        <f t="shared" si="5"/>
        <v>3.9458226708427718E-3</v>
      </c>
      <c r="BC51" s="4">
        <f t="shared" si="5"/>
        <v>8.4066685411621524E-3</v>
      </c>
      <c r="BD51" s="4">
        <f t="shared" si="5"/>
        <v>-3.9880372912305725E-3</v>
      </c>
      <c r="BE51" s="4">
        <f t="shared" si="5"/>
        <v>-3.1748698314580298E-2</v>
      </c>
      <c r="BF51" s="4">
        <f t="shared" si="5"/>
        <v>7.5162402732691404E-3</v>
      </c>
      <c r="BG51" s="4">
        <f t="shared" si="5"/>
        <v>-1.0834268728990669E-2</v>
      </c>
      <c r="BH51" s="4">
        <f t="shared" si="5"/>
        <v>5.1027682491289464E-3</v>
      </c>
      <c r="BI51" s="4">
        <f t="shared" si="5"/>
        <v>-1.3009207127098911E-2</v>
      </c>
    </row>
    <row r="52" spans="1:61" x14ac:dyDescent="0.25">
      <c r="A52" s="11">
        <v>-24</v>
      </c>
      <c r="B52" s="4">
        <f t="shared" ref="B52:BI52" si="6">LN(B9/B8)</f>
        <v>-8.7241472676437386E-3</v>
      </c>
      <c r="C52" s="4">
        <f t="shared" si="6"/>
        <v>5.8460185347303309E-3</v>
      </c>
      <c r="D52" s="4">
        <f t="shared" si="6"/>
        <v>-2.0401698202734539E-3</v>
      </c>
      <c r="E52" s="4">
        <f t="shared" si="6"/>
        <v>-3.3253879434275123E-2</v>
      </c>
      <c r="F52" s="4">
        <f t="shared" si="6"/>
        <v>2.4692554439500455E-2</v>
      </c>
      <c r="G52" s="4">
        <f t="shared" si="6"/>
        <v>-9.8401682785202449E-3</v>
      </c>
      <c r="H52" s="4">
        <f t="shared" si="6"/>
        <v>-7.9797747751785691E-3</v>
      </c>
      <c r="I52" s="4">
        <f t="shared" si="6"/>
        <v>5.5814825205460952E-2</v>
      </c>
      <c r="J52" s="4">
        <f t="shared" si="6"/>
        <v>8.0321640063470146E-3</v>
      </c>
      <c r="K52" s="4">
        <f t="shared" si="6"/>
        <v>-9.5057206236345507E-3</v>
      </c>
      <c r="L52" s="4">
        <f t="shared" si="6"/>
        <v>-6.5321707947057689E-2</v>
      </c>
      <c r="M52" s="4">
        <f t="shared" si="6"/>
        <v>4.5610069877447456E-3</v>
      </c>
      <c r="N52" s="4">
        <f t="shared" si="6"/>
        <v>1.4478001276528677E-2</v>
      </c>
      <c r="O52" s="4">
        <f t="shared" si="6"/>
        <v>1.2952500029159552E-2</v>
      </c>
      <c r="P52" s="4">
        <f t="shared" si="6"/>
        <v>1.7544309650909525E-2</v>
      </c>
      <c r="Q52" s="4">
        <f t="shared" si="6"/>
        <v>-7.8045387716860976E-3</v>
      </c>
      <c r="R52" s="4">
        <f t="shared" si="6"/>
        <v>4.6815071842923545E-3</v>
      </c>
      <c r="S52" s="4">
        <f t="shared" si="6"/>
        <v>1.9894554953336429E-2</v>
      </c>
      <c r="T52" s="4">
        <f t="shared" si="6"/>
        <v>-1.3451530260725231E-2</v>
      </c>
      <c r="U52" s="4">
        <f t="shared" si="6"/>
        <v>2.578982731818356E-3</v>
      </c>
      <c r="V52" s="4">
        <f t="shared" si="6"/>
        <v>7.6540378784552515E-4</v>
      </c>
      <c r="W52" s="4">
        <f t="shared" si="6"/>
        <v>4.0615083391797938E-3</v>
      </c>
      <c r="X52" s="4">
        <f t="shared" si="6"/>
        <v>2.6734573274399053E-2</v>
      </c>
      <c r="Y52" s="4">
        <f t="shared" si="6"/>
        <v>-9.5543227585213695E-3</v>
      </c>
      <c r="Z52" s="4">
        <f t="shared" si="6"/>
        <v>1.9175461292718545E-3</v>
      </c>
      <c r="AA52" s="4">
        <f t="shared" si="6"/>
        <v>-6.6382849042361169E-3</v>
      </c>
      <c r="AB52" s="4">
        <f t="shared" si="6"/>
        <v>-9.2593254127967123E-3</v>
      </c>
      <c r="AC52" s="4">
        <f t="shared" si="6"/>
        <v>-1.7192416030234886E-2</v>
      </c>
      <c r="AD52" s="4">
        <f t="shared" si="6"/>
        <v>1.4297288655829455E-2</v>
      </c>
      <c r="AE52" s="4">
        <f t="shared" si="6"/>
        <v>-3.6378827775850359E-2</v>
      </c>
      <c r="AF52" s="4">
        <f t="shared" si="6"/>
        <v>1.023550389402671E-2</v>
      </c>
      <c r="AG52" s="4">
        <f t="shared" si="6"/>
        <v>5.4119288513118612E-3</v>
      </c>
      <c r="AH52" s="4">
        <f t="shared" si="6"/>
        <v>-2.7573351217567106E-2</v>
      </c>
      <c r="AI52" s="4">
        <f t="shared" si="6"/>
        <v>0</v>
      </c>
      <c r="AJ52" s="4">
        <f t="shared" si="6"/>
        <v>7.3937066650531106E-3</v>
      </c>
      <c r="AK52" s="4">
        <f t="shared" si="6"/>
        <v>0</v>
      </c>
      <c r="AL52" s="4">
        <f t="shared" si="6"/>
        <v>1.9179407491820163E-2</v>
      </c>
      <c r="AM52" s="4">
        <f t="shared" si="6"/>
        <v>-1.0810925392768393E-2</v>
      </c>
      <c r="AN52" s="4">
        <f t="shared" si="6"/>
        <v>-9.23857337241441E-3</v>
      </c>
      <c r="AO52" s="4">
        <f t="shared" si="6"/>
        <v>-1.8642333053194127E-2</v>
      </c>
      <c r="AP52" s="4">
        <f t="shared" si="6"/>
        <v>7.5722236674136177E-3</v>
      </c>
      <c r="AQ52" s="4">
        <f t="shared" si="6"/>
        <v>-2.2513879924000099E-3</v>
      </c>
      <c r="AR52" s="4">
        <f t="shared" si="6"/>
        <v>1.6799588562275189E-2</v>
      </c>
      <c r="AS52" s="4">
        <f t="shared" si="6"/>
        <v>-2.9717754425401806E-3</v>
      </c>
      <c r="AT52" s="4">
        <f t="shared" si="6"/>
        <v>-1.6200200660711348E-2</v>
      </c>
      <c r="AU52" s="4">
        <f t="shared" si="6"/>
        <v>7.0610286247699706E-4</v>
      </c>
      <c r="AV52" s="4">
        <f t="shared" si="6"/>
        <v>1.4005831388470086E-2</v>
      </c>
      <c r="AW52" s="4">
        <f t="shared" si="6"/>
        <v>3.9544730616852108E-3</v>
      </c>
      <c r="AX52" s="4">
        <f t="shared" si="6"/>
        <v>-6.7457849934002044E-3</v>
      </c>
      <c r="AY52" s="4">
        <f t="shared" si="6"/>
        <v>7.577026719994974E-3</v>
      </c>
      <c r="AZ52" s="4">
        <f t="shared" si="6"/>
        <v>-2.8265963289024011E-2</v>
      </c>
      <c r="BA52" s="4">
        <f t="shared" si="6"/>
        <v>-1.4397023984732258E-2</v>
      </c>
      <c r="BB52" s="4">
        <f t="shared" si="6"/>
        <v>1.3300452443747205E-2</v>
      </c>
      <c r="BC52" s="4">
        <f t="shared" si="6"/>
        <v>-2.0373592634727496E-2</v>
      </c>
      <c r="BD52" s="4">
        <f t="shared" si="6"/>
        <v>-1.231330238917989E-2</v>
      </c>
      <c r="BE52" s="4">
        <f t="shared" si="6"/>
        <v>8.6719816236698367E-3</v>
      </c>
      <c r="BF52" s="4">
        <f t="shared" si="6"/>
        <v>-2.16763749375859E-2</v>
      </c>
      <c r="BG52" s="4">
        <f t="shared" si="6"/>
        <v>6.9954959352118542E-3</v>
      </c>
      <c r="BH52" s="4">
        <f t="shared" si="6"/>
        <v>4.5435909993889476E-3</v>
      </c>
      <c r="BI52" s="4">
        <f t="shared" si="6"/>
        <v>1.469369297957549E-2</v>
      </c>
    </row>
    <row r="53" spans="1:61" x14ac:dyDescent="0.25">
      <c r="A53" s="11">
        <v>-23</v>
      </c>
      <c r="B53" s="4">
        <f t="shared" ref="B53:BI53" si="7">LN(B10/B9)</f>
        <v>2.1669299540502771E-2</v>
      </c>
      <c r="C53" s="4">
        <f t="shared" si="7"/>
        <v>-9.762499973309989E-3</v>
      </c>
      <c r="D53" s="4">
        <f t="shared" si="7"/>
        <v>4.0761211648287386E-3</v>
      </c>
      <c r="E53" s="4">
        <f t="shared" si="7"/>
        <v>-1.4492993780955154E-2</v>
      </c>
      <c r="F53" s="4">
        <f t="shared" si="7"/>
        <v>-1.5907733470269594E-2</v>
      </c>
      <c r="G53" s="4">
        <f t="shared" si="7"/>
        <v>7.3892085251423059E-3</v>
      </c>
      <c r="H53" s="4">
        <f t="shared" si="7"/>
        <v>-6.2355904643152778E-2</v>
      </c>
      <c r="I53" s="4">
        <f t="shared" si="7"/>
        <v>-0.11109120011061085</v>
      </c>
      <c r="J53" s="4">
        <f t="shared" si="7"/>
        <v>-2.9943884234375676E-2</v>
      </c>
      <c r="K53" s="4">
        <f t="shared" si="7"/>
        <v>-1.8313816335178808E-2</v>
      </c>
      <c r="L53" s="4">
        <f t="shared" si="7"/>
        <v>-3.5332395013220823E-2</v>
      </c>
      <c r="M53" s="4">
        <f t="shared" si="7"/>
        <v>-1.3169359537618722E-2</v>
      </c>
      <c r="N53" s="4">
        <f t="shared" si="7"/>
        <v>-6.2643322553977476E-2</v>
      </c>
      <c r="O53" s="4">
        <f t="shared" si="7"/>
        <v>-2.8149249443663732E-2</v>
      </c>
      <c r="P53" s="4">
        <f t="shared" si="7"/>
        <v>3.4191364748279343E-2</v>
      </c>
      <c r="Q53" s="4">
        <f t="shared" si="7"/>
        <v>-6.6197944226368717E-3</v>
      </c>
      <c r="R53" s="4">
        <f t="shared" si="7"/>
        <v>4.1702052705719127E-3</v>
      </c>
      <c r="S53" s="4">
        <f t="shared" si="7"/>
        <v>-8.5724431239973167E-3</v>
      </c>
      <c r="T53" s="4">
        <f t="shared" si="7"/>
        <v>1.7662062797068796E-2</v>
      </c>
      <c r="U53" s="4">
        <f t="shared" si="7"/>
        <v>-4.0071042384980923E-2</v>
      </c>
      <c r="V53" s="4">
        <f t="shared" si="7"/>
        <v>-3.821127636383613E-2</v>
      </c>
      <c r="W53" s="4">
        <f t="shared" si="7"/>
        <v>-2.3188416187490098E-3</v>
      </c>
      <c r="X53" s="4">
        <f t="shared" si="7"/>
        <v>-1.2345835822299379E-2</v>
      </c>
      <c r="Y53" s="4">
        <f t="shared" si="7"/>
        <v>7.0471882079675193E-3</v>
      </c>
      <c r="Z53" s="4">
        <f t="shared" si="7"/>
        <v>1.142869582362285E-2</v>
      </c>
      <c r="AA53" s="4">
        <f t="shared" si="7"/>
        <v>-8.6001633327900014E-3</v>
      </c>
      <c r="AB53" s="4">
        <f t="shared" si="7"/>
        <v>-2.8303776162851822E-2</v>
      </c>
      <c r="AC53" s="4">
        <f t="shared" si="7"/>
        <v>-5.7971498506858279E-3</v>
      </c>
      <c r="AD53" s="4">
        <f t="shared" si="7"/>
        <v>-5.2585246504453591E-4</v>
      </c>
      <c r="AE53" s="4">
        <f t="shared" si="7"/>
        <v>2.1860773731674937E-3</v>
      </c>
      <c r="AF53" s="4">
        <f t="shared" si="7"/>
        <v>1.0937913240371494E-2</v>
      </c>
      <c r="AG53" s="4">
        <f t="shared" si="7"/>
        <v>-1.8460103398603968E-2</v>
      </c>
      <c r="AH53" s="4">
        <f t="shared" si="7"/>
        <v>-1.9179121439453412E-2</v>
      </c>
      <c r="AI53" s="4">
        <f t="shared" si="7"/>
        <v>0</v>
      </c>
      <c r="AJ53" s="4">
        <f t="shared" si="7"/>
        <v>5.9674405263158772E-3</v>
      </c>
      <c r="AK53" s="4">
        <f t="shared" si="7"/>
        <v>-9.3868021611040933E-3</v>
      </c>
      <c r="AL53" s="4">
        <f t="shared" si="7"/>
        <v>-2.166507805473945E-2</v>
      </c>
      <c r="AM53" s="4">
        <f t="shared" si="7"/>
        <v>-3.3440358472081419E-2</v>
      </c>
      <c r="AN53" s="4">
        <f t="shared" si="7"/>
        <v>-1.6038821171144139E-2</v>
      </c>
      <c r="AO53" s="4">
        <f t="shared" si="7"/>
        <v>-1.7627590601930393E-2</v>
      </c>
      <c r="AP53" s="4">
        <f t="shared" si="7"/>
        <v>-7.5722236674135128E-3</v>
      </c>
      <c r="AQ53" s="4">
        <f t="shared" si="7"/>
        <v>-7.5161436477311921E-4</v>
      </c>
      <c r="AR53" s="4">
        <f t="shared" si="7"/>
        <v>-2.7473045682901237E-2</v>
      </c>
      <c r="AS53" s="4">
        <f t="shared" si="7"/>
        <v>-5.9701771840485491E-3</v>
      </c>
      <c r="AT53" s="4">
        <f t="shared" si="7"/>
        <v>-1.9931929104298345E-2</v>
      </c>
      <c r="AU53" s="4">
        <f t="shared" si="7"/>
        <v>5.6312132321970987E-3</v>
      </c>
      <c r="AV53" s="4">
        <f t="shared" si="7"/>
        <v>1.3898684372139934E-3</v>
      </c>
      <c r="AW53" s="4">
        <f t="shared" si="7"/>
        <v>-2.2154336335597245E-2</v>
      </c>
      <c r="AX53" s="4">
        <f t="shared" si="7"/>
        <v>1.366173414257173E-2</v>
      </c>
      <c r="AY53" s="4">
        <f t="shared" si="7"/>
        <v>-1.7213220427253585E-2</v>
      </c>
      <c r="AZ53" s="4">
        <f t="shared" si="7"/>
        <v>-4.7180275308159794E-3</v>
      </c>
      <c r="BA53" s="4">
        <f t="shared" si="7"/>
        <v>2.2369696847865033E-2</v>
      </c>
      <c r="BB53" s="4">
        <f t="shared" si="7"/>
        <v>-1.8151099840641501E-3</v>
      </c>
      <c r="BC53" s="4">
        <f t="shared" si="7"/>
        <v>-1.7630261531982452E-2</v>
      </c>
      <c r="BD53" s="4">
        <f t="shared" si="7"/>
        <v>3.7855319876047211E-3</v>
      </c>
      <c r="BE53" s="4">
        <f t="shared" si="7"/>
        <v>-1.8070881468114152E-2</v>
      </c>
      <c r="BF53" s="4">
        <f t="shared" si="7"/>
        <v>-1.0489579854169323E-2</v>
      </c>
      <c r="BG53" s="4">
        <f t="shared" si="7"/>
        <v>0</v>
      </c>
      <c r="BH53" s="4">
        <f t="shared" si="7"/>
        <v>9.0258152397594445E-3</v>
      </c>
      <c r="BI53" s="4">
        <f t="shared" si="7"/>
        <v>-1.12836604036785E-2</v>
      </c>
    </row>
    <row r="54" spans="1:61" x14ac:dyDescent="0.25">
      <c r="A54" s="11">
        <v>-22</v>
      </c>
      <c r="B54" s="4">
        <f t="shared" ref="B54:BI54" si="8">LN(B11/B10)</f>
        <v>-2.6060081706247944E-2</v>
      </c>
      <c r="C54" s="4">
        <f t="shared" si="8"/>
        <v>7.8176219840766503E-3</v>
      </c>
      <c r="D54" s="4">
        <f t="shared" si="8"/>
        <v>-6.8027733616436385E-3</v>
      </c>
      <c r="E54" s="4">
        <f t="shared" si="8"/>
        <v>0</v>
      </c>
      <c r="F54" s="4">
        <f t="shared" si="8"/>
        <v>-1.458822848655857E-3</v>
      </c>
      <c r="G54" s="4">
        <f t="shared" si="8"/>
        <v>1.6346144931973818E-3</v>
      </c>
      <c r="H54" s="4">
        <f t="shared" si="8"/>
        <v>7.7220756652092654E-3</v>
      </c>
      <c r="I54" s="4">
        <f t="shared" si="8"/>
        <v>2.3040298183211325E-2</v>
      </c>
      <c r="J54" s="4">
        <f t="shared" si="8"/>
        <v>-5.6833329393202094E-3</v>
      </c>
      <c r="K54" s="4">
        <f t="shared" si="8"/>
        <v>-9.7316553808701658E-4</v>
      </c>
      <c r="L54" s="4">
        <f t="shared" si="8"/>
        <v>8.9508454240465728E-3</v>
      </c>
      <c r="M54" s="4">
        <f t="shared" si="8"/>
        <v>4.6003486609811316E-3</v>
      </c>
      <c r="N54" s="4">
        <f t="shared" si="8"/>
        <v>1.27231369863444E-2</v>
      </c>
      <c r="O54" s="4">
        <f t="shared" si="8"/>
        <v>-2.5231234878869937E-2</v>
      </c>
      <c r="P54" s="4">
        <f t="shared" si="8"/>
        <v>1.6792359177230174E-3</v>
      </c>
      <c r="Q54" s="4">
        <f t="shared" si="8"/>
        <v>1.0324270867542751E-2</v>
      </c>
      <c r="R54" s="4">
        <f t="shared" si="8"/>
        <v>-3.6786727588031011E-3</v>
      </c>
      <c r="S54" s="4">
        <f t="shared" si="8"/>
        <v>0</v>
      </c>
      <c r="T54" s="4">
        <f t="shared" si="8"/>
        <v>-3.5075448096773139E-3</v>
      </c>
      <c r="U54" s="4">
        <f t="shared" si="8"/>
        <v>5.2867122294571751E-2</v>
      </c>
      <c r="V54" s="4">
        <f t="shared" si="8"/>
        <v>-1.2800174766961787E-2</v>
      </c>
      <c r="W54" s="4">
        <f t="shared" si="8"/>
        <v>-3.4883756304541201E-3</v>
      </c>
      <c r="X54" s="4">
        <f t="shared" si="8"/>
        <v>-9.987598628348306E-3</v>
      </c>
      <c r="Y54" s="4">
        <f t="shared" si="8"/>
        <v>-1.8649065416757787E-2</v>
      </c>
      <c r="Z54" s="4">
        <f t="shared" si="8"/>
        <v>-1.6229473166979404E-2</v>
      </c>
      <c r="AA54" s="4">
        <f t="shared" si="8"/>
        <v>-2.8831872405499712E-3</v>
      </c>
      <c r="AB54" s="4">
        <f t="shared" si="8"/>
        <v>-1.4458083175229888E-2</v>
      </c>
      <c r="AC54" s="4">
        <f t="shared" si="8"/>
        <v>1.5843840345024364E-3</v>
      </c>
      <c r="AD54" s="4">
        <f t="shared" si="8"/>
        <v>-8.9829518555700413E-3</v>
      </c>
      <c r="AE54" s="4">
        <f t="shared" si="8"/>
        <v>9.933380662004292E-3</v>
      </c>
      <c r="AF54" s="4">
        <f t="shared" si="8"/>
        <v>-6.8728669922019266E-3</v>
      </c>
      <c r="AG54" s="4">
        <f t="shared" si="8"/>
        <v>-3.3654798701608576E-3</v>
      </c>
      <c r="AH54" s="4">
        <f t="shared" si="8"/>
        <v>2.5542686053092994E-3</v>
      </c>
      <c r="AI54" s="4">
        <f t="shared" si="8"/>
        <v>-3.9722149831085719E-3</v>
      </c>
      <c r="AJ54" s="4">
        <f t="shared" si="8"/>
        <v>3.5958930387443973E-2</v>
      </c>
      <c r="AK54" s="4">
        <f t="shared" si="8"/>
        <v>-7.2567547752764479E-3</v>
      </c>
      <c r="AL54" s="4">
        <f t="shared" si="8"/>
        <v>-7.4943951051329354E-3</v>
      </c>
      <c r="AM54" s="4">
        <f t="shared" si="8"/>
        <v>9.7505561733193698E-3</v>
      </c>
      <c r="AN54" s="4">
        <f t="shared" si="8"/>
        <v>-1.0020379285117093E-2</v>
      </c>
      <c r="AO54" s="4">
        <f t="shared" si="8"/>
        <v>1.7627590601930313E-2</v>
      </c>
      <c r="AP54" s="4">
        <f t="shared" si="8"/>
        <v>-2.0396636968683681E-2</v>
      </c>
      <c r="AQ54" s="4">
        <f t="shared" si="8"/>
        <v>1.5025926324763511E-3</v>
      </c>
      <c r="AR54" s="4">
        <f t="shared" si="8"/>
        <v>-1.3330420641011595E-2</v>
      </c>
      <c r="AS54" s="4">
        <f t="shared" si="8"/>
        <v>-7.3455861093454592E-3</v>
      </c>
      <c r="AT54" s="4">
        <f t="shared" si="8"/>
        <v>3.4650201910176328E-3</v>
      </c>
      <c r="AU54" s="4">
        <f t="shared" si="8"/>
        <v>4.6775774107618595E-4</v>
      </c>
      <c r="AV54" s="4">
        <f t="shared" si="8"/>
        <v>-3.8221242178139471E-2</v>
      </c>
      <c r="AW54" s="4">
        <f t="shared" si="8"/>
        <v>-2.6220850194000073E-2</v>
      </c>
      <c r="AX54" s="4">
        <f t="shared" si="8"/>
        <v>-9.7392992253211123E-3</v>
      </c>
      <c r="AY54" s="4">
        <f t="shared" si="8"/>
        <v>-9.3929131610816473E-3</v>
      </c>
      <c r="AZ54" s="4">
        <f t="shared" si="8"/>
        <v>-6.902522889076862E-3</v>
      </c>
      <c r="BA54" s="4">
        <f t="shared" si="8"/>
        <v>1.2961660815368495E-2</v>
      </c>
      <c r="BB54" s="4">
        <f t="shared" si="8"/>
        <v>1.3917774299802064E-2</v>
      </c>
      <c r="BC54" s="4">
        <f t="shared" si="8"/>
        <v>9.4415208734311435E-3</v>
      </c>
      <c r="BD54" s="4">
        <f t="shared" si="8"/>
        <v>-1.5740332882173653E-2</v>
      </c>
      <c r="BE54" s="4">
        <f t="shared" si="8"/>
        <v>-3.9151414897302958E-3</v>
      </c>
      <c r="BF54" s="4">
        <f t="shared" si="8"/>
        <v>-7.0547297967402051E-3</v>
      </c>
      <c r="BG54" s="4">
        <f t="shared" si="8"/>
        <v>-2.6476557879263631E-3</v>
      </c>
      <c r="BH54" s="4">
        <f t="shared" si="8"/>
        <v>1.884875714061289E-2</v>
      </c>
      <c r="BI54" s="4">
        <f t="shared" si="8"/>
        <v>-4.2644422587946327E-3</v>
      </c>
    </row>
    <row r="55" spans="1:61" x14ac:dyDescent="0.25">
      <c r="A55" s="11">
        <v>-21</v>
      </c>
      <c r="B55" s="4">
        <f t="shared" ref="B55:BI55" si="9">LN(B12/B11)</f>
        <v>-1.4678887462531054E-3</v>
      </c>
      <c r="C55" s="4">
        <f t="shared" si="9"/>
        <v>-2.1633810805176215E-4</v>
      </c>
      <c r="D55" s="4">
        <f t="shared" si="9"/>
        <v>4.99320765241927E-3</v>
      </c>
      <c r="E55" s="4">
        <f t="shared" si="9"/>
        <v>-9.7800198177464357E-3</v>
      </c>
      <c r="F55" s="4">
        <f t="shared" si="9"/>
        <v>5.0965270722870019E-3</v>
      </c>
      <c r="G55" s="4">
        <f t="shared" si="9"/>
        <v>-2.8623898113463715E-3</v>
      </c>
      <c r="H55" s="4">
        <f t="shared" si="9"/>
        <v>1.3624705533679053E-2</v>
      </c>
      <c r="I55" s="4">
        <f t="shared" si="9"/>
        <v>-4.7956627904133121E-3</v>
      </c>
      <c r="J55" s="4">
        <f t="shared" si="9"/>
        <v>-3.4601913681380049E-3</v>
      </c>
      <c r="K55" s="4">
        <f t="shared" si="9"/>
        <v>-2.1986120950708465E-2</v>
      </c>
      <c r="L55" s="4">
        <f t="shared" si="9"/>
        <v>2.1548268865627468E-2</v>
      </c>
      <c r="M55" s="4">
        <f t="shared" si="9"/>
        <v>2.3063390891887452E-2</v>
      </c>
      <c r="N55" s="4">
        <f t="shared" si="9"/>
        <v>-3.397674204683412E-3</v>
      </c>
      <c r="O55" s="4">
        <f t="shared" si="9"/>
        <v>3.7194353783582311E-3</v>
      </c>
      <c r="P55" s="4">
        <f t="shared" si="9"/>
        <v>3.0839440885743124E-2</v>
      </c>
      <c r="Q55" s="4">
        <f t="shared" si="9"/>
        <v>-1.4484000015518578E-2</v>
      </c>
      <c r="R55" s="4">
        <f t="shared" si="9"/>
        <v>2.4539515166292752E-3</v>
      </c>
      <c r="S55" s="4">
        <f t="shared" si="9"/>
        <v>-6.8668032022905822E-3</v>
      </c>
      <c r="T55" s="4">
        <f t="shared" si="9"/>
        <v>-7.02987726666229E-4</v>
      </c>
      <c r="U55" s="4">
        <f t="shared" si="9"/>
        <v>-4.8858302184560378E-3</v>
      </c>
      <c r="V55" s="4">
        <f t="shared" si="9"/>
        <v>3.482923815578862E-3</v>
      </c>
      <c r="W55" s="4">
        <f t="shared" si="9"/>
        <v>-7.795790797306041E-3</v>
      </c>
      <c r="X55" s="4">
        <f t="shared" si="9"/>
        <v>6.2715586878468537E-4</v>
      </c>
      <c r="Y55" s="4">
        <f t="shared" si="9"/>
        <v>-1.4468196494978941E-2</v>
      </c>
      <c r="Z55" s="4">
        <f t="shared" si="9"/>
        <v>6.7146535256409033E-3</v>
      </c>
      <c r="AA55" s="4">
        <f t="shared" si="9"/>
        <v>-1.0967856668556047E-2</v>
      </c>
      <c r="AB55" s="4">
        <f t="shared" si="9"/>
        <v>-1.0409973423200533E-2</v>
      </c>
      <c r="AC55" s="4">
        <f t="shared" si="9"/>
        <v>-1.4707455812205759E-2</v>
      </c>
      <c r="AD55" s="4">
        <f t="shared" si="9"/>
        <v>-2.4719103220407886E-2</v>
      </c>
      <c r="AE55" s="4">
        <f t="shared" si="9"/>
        <v>9.4787439545426389E-3</v>
      </c>
      <c r="AF55" s="4">
        <f t="shared" si="9"/>
        <v>2.0263431452324674E-3</v>
      </c>
      <c r="AG55" s="4">
        <f t="shared" si="9"/>
        <v>-5.0182056928899212E-3</v>
      </c>
      <c r="AH55" s="4">
        <f t="shared" si="9"/>
        <v>-8.662300028503064E-3</v>
      </c>
      <c r="AI55" s="4">
        <f t="shared" si="9"/>
        <v>-1.0134098731423404E-2</v>
      </c>
      <c r="AJ55" s="4">
        <f t="shared" si="9"/>
        <v>-1.3781085609009329E-2</v>
      </c>
      <c r="AK55" s="4">
        <f t="shared" si="9"/>
        <v>-1.6902345321369737E-3</v>
      </c>
      <c r="AL55" s="4">
        <f t="shared" si="9"/>
        <v>-4.020101967189476E-3</v>
      </c>
      <c r="AM55" s="4">
        <f t="shared" si="9"/>
        <v>1.9957380848530434E-3</v>
      </c>
      <c r="AN55" s="4">
        <f t="shared" si="9"/>
        <v>2.4820946211633631E-2</v>
      </c>
      <c r="AO55" s="4">
        <f t="shared" si="9"/>
        <v>-1.3532014775687714E-2</v>
      </c>
      <c r="AP55" s="4">
        <f t="shared" si="9"/>
        <v>-2.578412190036385E-2</v>
      </c>
      <c r="AQ55" s="4">
        <f t="shared" si="9"/>
        <v>-1.7532802528111336E-3</v>
      </c>
      <c r="AR55" s="4">
        <f t="shared" si="9"/>
        <v>1.1883447222481204E-2</v>
      </c>
      <c r="AS55" s="4">
        <f t="shared" si="9"/>
        <v>-9.9916563155026238E-3</v>
      </c>
      <c r="AT55" s="4">
        <f t="shared" si="9"/>
        <v>-5.0861343921644667E-3</v>
      </c>
      <c r="AU55" s="4">
        <f t="shared" si="9"/>
        <v>-1.1525451577420768E-2</v>
      </c>
      <c r="AV55" s="4">
        <f t="shared" si="9"/>
        <v>-1.0638383683079159E-2</v>
      </c>
      <c r="AW55" s="4">
        <f t="shared" si="9"/>
        <v>-4.7623549473397928E-5</v>
      </c>
      <c r="AX55" s="4">
        <f t="shared" si="9"/>
        <v>3.3292285984306363E-3</v>
      </c>
      <c r="AY55" s="4">
        <f t="shared" si="9"/>
        <v>-4.5040005949812771E-3</v>
      </c>
      <c r="AZ55" s="4">
        <f t="shared" si="9"/>
        <v>-6.9504990597355105E-3</v>
      </c>
      <c r="BA55" s="4">
        <f t="shared" si="9"/>
        <v>-1.1827811834591358E-2</v>
      </c>
      <c r="BB55" s="4">
        <f t="shared" si="9"/>
        <v>-2.3567058674527207E-2</v>
      </c>
      <c r="BC55" s="4">
        <f t="shared" si="9"/>
        <v>-4.4473603808730493E-3</v>
      </c>
      <c r="BD55" s="4">
        <f t="shared" si="9"/>
        <v>2.5555787313330277E-3</v>
      </c>
      <c r="BE55" s="4">
        <f t="shared" si="9"/>
        <v>-2.4001681981914054E-3</v>
      </c>
      <c r="BF55" s="4">
        <f t="shared" si="9"/>
        <v>-2.126156074988571E-3</v>
      </c>
      <c r="BG55" s="4">
        <f t="shared" si="9"/>
        <v>-7.2569379504399982E-3</v>
      </c>
      <c r="BH55" s="4">
        <f t="shared" si="9"/>
        <v>-3.8598576872162831E-2</v>
      </c>
      <c r="BI55" s="4">
        <f t="shared" si="9"/>
        <v>-3.9012358816042148E-3</v>
      </c>
    </row>
    <row r="56" spans="1:61" x14ac:dyDescent="0.25">
      <c r="A56" s="11">
        <v>-20</v>
      </c>
      <c r="B56" s="4">
        <f t="shared" ref="B56:BI56" si="10">LN(B13/B12)</f>
        <v>-1.4700466115188217E-3</v>
      </c>
      <c r="C56" s="4">
        <f t="shared" si="10"/>
        <v>-2.1638492035629247E-4</v>
      </c>
      <c r="D56" s="4">
        <f t="shared" si="10"/>
        <v>4.9683993514729862E-3</v>
      </c>
      <c r="E56" s="4">
        <f t="shared" si="10"/>
        <v>-9.8766140766762371E-3</v>
      </c>
      <c r="F56" s="4">
        <f t="shared" si="10"/>
        <v>3.1419761864952362E-3</v>
      </c>
      <c r="G56" s="4">
        <f t="shared" si="10"/>
        <v>-2.8706066120913502E-3</v>
      </c>
      <c r="H56" s="4">
        <f t="shared" si="10"/>
        <v>1.3441565368660887E-2</v>
      </c>
      <c r="I56" s="4">
        <f t="shared" si="10"/>
        <v>-4.8187720406874428E-3</v>
      </c>
      <c r="J56" s="4">
        <f t="shared" si="10"/>
        <v>-3.4722058769655079E-3</v>
      </c>
      <c r="K56" s="4">
        <f t="shared" si="10"/>
        <v>-2.2480398059272981E-2</v>
      </c>
      <c r="L56" s="4">
        <f t="shared" si="10"/>
        <v>-8.433370769942385E-3</v>
      </c>
      <c r="M56" s="4">
        <f t="shared" si="10"/>
        <v>2.2543440191210736E-2</v>
      </c>
      <c r="N56" s="4">
        <f t="shared" si="10"/>
        <v>-3.409257763023464E-3</v>
      </c>
      <c r="O56" s="4">
        <f t="shared" si="10"/>
        <v>3.7056524277878939E-3</v>
      </c>
      <c r="P56" s="4">
        <f t="shared" si="10"/>
        <v>2.9916753982612197E-2</v>
      </c>
      <c r="Q56" s="4">
        <f t="shared" si="10"/>
        <v>-1.4696873304839915E-2</v>
      </c>
      <c r="R56" s="4">
        <f t="shared" si="10"/>
        <v>1.1453761334895724E-2</v>
      </c>
      <c r="S56" s="4">
        <f t="shared" si="10"/>
        <v>-6.9142824067178338E-3</v>
      </c>
      <c r="T56" s="4">
        <f t="shared" si="10"/>
        <v>-7.0348226608557747E-4</v>
      </c>
      <c r="U56" s="4">
        <f t="shared" si="10"/>
        <v>-4.9098188075057218E-3</v>
      </c>
      <c r="V56" s="4">
        <f t="shared" si="10"/>
        <v>3.4708351490022812E-3</v>
      </c>
      <c r="W56" s="4">
        <f t="shared" si="10"/>
        <v>-7.8570429732608242E-3</v>
      </c>
      <c r="X56" s="4">
        <f t="shared" si="10"/>
        <v>1.1841833610949244E-2</v>
      </c>
      <c r="Y56" s="4">
        <f t="shared" si="10"/>
        <v>-1.4680602090255184E-2</v>
      </c>
      <c r="Z56" s="4">
        <f t="shared" si="10"/>
        <v>6.6698675091072324E-3</v>
      </c>
      <c r="AA56" s="4">
        <f t="shared" si="10"/>
        <v>-1.10894857920348E-2</v>
      </c>
      <c r="AB56" s="4">
        <f t="shared" si="10"/>
        <v>-1.0519481950049932E-2</v>
      </c>
      <c r="AC56" s="4">
        <f t="shared" si="10"/>
        <v>-1.4926997992028785E-2</v>
      </c>
      <c r="AD56" s="4">
        <f t="shared" si="10"/>
        <v>9.7455993077112252E-3</v>
      </c>
      <c r="AE56" s="4">
        <f t="shared" si="10"/>
        <v>9.3897403498380376E-3</v>
      </c>
      <c r="AF56" s="4">
        <f t="shared" si="10"/>
        <v>2.0222453807678706E-3</v>
      </c>
      <c r="AG56" s="4">
        <f t="shared" si="10"/>
        <v>-5.0435151426698136E-3</v>
      </c>
      <c r="AH56" s="4">
        <f t="shared" si="10"/>
        <v>-8.7379916109111624E-3</v>
      </c>
      <c r="AI56" s="4">
        <f t="shared" si="10"/>
        <v>-1.0237851021504457E-2</v>
      </c>
      <c r="AJ56" s="4">
        <f t="shared" si="10"/>
        <v>-2.9845837149106033E-4</v>
      </c>
      <c r="AK56" s="4">
        <f t="shared" si="10"/>
        <v>-1.6930962625821549E-3</v>
      </c>
      <c r="AL56" s="4">
        <f t="shared" si="10"/>
        <v>-4.0363284410371769E-3</v>
      </c>
      <c r="AM56" s="4">
        <f t="shared" si="10"/>
        <v>1.9917630461689282E-3</v>
      </c>
      <c r="AN56" s="4">
        <f t="shared" si="10"/>
        <v>2.4219758765607353E-2</v>
      </c>
      <c r="AO56" s="4">
        <f t="shared" si="10"/>
        <v>-1.3717645022294946E-2</v>
      </c>
      <c r="AP56" s="4">
        <f t="shared" si="10"/>
        <v>-1.2445441534807565E-3</v>
      </c>
      <c r="AQ56" s="4">
        <f t="shared" si="10"/>
        <v>-1.7563596442826495E-3</v>
      </c>
      <c r="AR56" s="4">
        <f t="shared" si="10"/>
        <v>1.1743887729421112E-2</v>
      </c>
      <c r="AS56" s="4">
        <f t="shared" si="10"/>
        <v>-1.0092497933628099E-2</v>
      </c>
      <c r="AT56" s="4">
        <f t="shared" si="10"/>
        <v>-5.112135456464737E-3</v>
      </c>
      <c r="AU56" s="4">
        <f t="shared" si="10"/>
        <v>-1.1659837980413066E-2</v>
      </c>
      <c r="AV56" s="4">
        <f t="shared" si="10"/>
        <v>8.8731728115400386E-3</v>
      </c>
      <c r="AW56" s="4">
        <f t="shared" si="10"/>
        <v>-4.7625817582422552E-5</v>
      </c>
      <c r="AX56" s="4">
        <f t="shared" si="10"/>
        <v>3.3181816031729425E-3</v>
      </c>
      <c r="AY56" s="4">
        <f t="shared" si="10"/>
        <v>-4.5243784327388637E-3</v>
      </c>
      <c r="AZ56" s="4">
        <f t="shared" si="10"/>
        <v>-6.9991468203448896E-3</v>
      </c>
      <c r="BA56" s="4">
        <f t="shared" si="10"/>
        <v>-1.1969385140019037E-2</v>
      </c>
      <c r="BB56" s="4">
        <f t="shared" si="10"/>
        <v>3.5750123032249966E-3</v>
      </c>
      <c r="BC56" s="4">
        <f t="shared" si="10"/>
        <v>-4.4672277856319231E-3</v>
      </c>
      <c r="BD56" s="4">
        <f t="shared" si="10"/>
        <v>2.5490643930516409E-3</v>
      </c>
      <c r="BE56" s="4">
        <f t="shared" si="10"/>
        <v>-2.4059428685299696E-3</v>
      </c>
      <c r="BF56" s="4">
        <f t="shared" si="10"/>
        <v>-2.1306862482092827E-3</v>
      </c>
      <c r="BG56" s="4">
        <f t="shared" si="10"/>
        <v>-7.3099863019584453E-3</v>
      </c>
      <c r="BH56" s="4">
        <f t="shared" si="10"/>
        <v>4.1244827775259677E-3</v>
      </c>
      <c r="BI56" s="4">
        <f t="shared" si="10"/>
        <v>-3.9165151504918002E-3</v>
      </c>
    </row>
    <row r="57" spans="1:61" x14ac:dyDescent="0.25">
      <c r="A57" s="11">
        <v>-19</v>
      </c>
      <c r="B57" s="4">
        <f t="shared" ref="B57:BI57" si="11">LN(B14/B13)</f>
        <v>-1.4722108304516823E-3</v>
      </c>
      <c r="C57" s="4">
        <f t="shared" si="11"/>
        <v>-2.1643175292075266E-4</v>
      </c>
      <c r="D57" s="4">
        <f t="shared" si="11"/>
        <v>4.9438363478900267E-3</v>
      </c>
      <c r="E57" s="4">
        <f t="shared" si="11"/>
        <v>-9.9751354487268191E-3</v>
      </c>
      <c r="F57" s="4">
        <f t="shared" si="11"/>
        <v>3.1321350845759802E-3</v>
      </c>
      <c r="G57" s="4">
        <f t="shared" si="11"/>
        <v>-2.8788707231159247E-3</v>
      </c>
      <c r="H57" s="4">
        <f t="shared" si="11"/>
        <v>1.326328342880829E-2</v>
      </c>
      <c r="I57" s="4">
        <f t="shared" si="11"/>
        <v>-4.8421050866631222E-3</v>
      </c>
      <c r="J57" s="4">
        <f t="shared" si="11"/>
        <v>-3.4843041103719209E-3</v>
      </c>
      <c r="K57" s="4">
        <f t="shared" si="11"/>
        <v>-2.2997411293164387E-2</v>
      </c>
      <c r="L57" s="4">
        <f t="shared" si="11"/>
        <v>-8.5050978422025816E-3</v>
      </c>
      <c r="M57" s="4">
        <f t="shared" si="11"/>
        <v>2.2046417512005922E-2</v>
      </c>
      <c r="N57" s="4">
        <f t="shared" si="11"/>
        <v>-3.420920574377101E-3</v>
      </c>
      <c r="O57" s="4">
        <f t="shared" si="11"/>
        <v>3.6919712499693617E-3</v>
      </c>
      <c r="P57" s="4">
        <f t="shared" si="11"/>
        <v>2.9047678788839407E-2</v>
      </c>
      <c r="Q57" s="4">
        <f t="shared" si="11"/>
        <v>-1.4916097301901464E-2</v>
      </c>
      <c r="R57" s="4">
        <f t="shared" si="11"/>
        <v>1.1324056888044548E-2</v>
      </c>
      <c r="S57" s="4">
        <f t="shared" si="11"/>
        <v>-6.962422757017808E-3</v>
      </c>
      <c r="T57" s="4">
        <f t="shared" si="11"/>
        <v>-7.0397750179426938E-4</v>
      </c>
      <c r="U57" s="4">
        <f t="shared" si="11"/>
        <v>-4.9340441190237313E-3</v>
      </c>
      <c r="V57" s="4">
        <f t="shared" si="11"/>
        <v>3.4588301078790368E-3</v>
      </c>
      <c r="W57" s="4">
        <f t="shared" si="11"/>
        <v>-7.91926530369985E-3</v>
      </c>
      <c r="X57" s="4">
        <f t="shared" si="11"/>
        <v>1.1703244140571062E-2</v>
      </c>
      <c r="Y57" s="4">
        <f t="shared" si="11"/>
        <v>-1.4899337319831686E-2</v>
      </c>
      <c r="Z57" s="4">
        <f t="shared" si="11"/>
        <v>6.6256749721372533E-3</v>
      </c>
      <c r="AA57" s="4">
        <f t="shared" si="11"/>
        <v>-1.1213842831490087E-2</v>
      </c>
      <c r="AB57" s="4">
        <f t="shared" si="11"/>
        <v>-1.0631318960235022E-2</v>
      </c>
      <c r="AC57" s="4">
        <f t="shared" si="11"/>
        <v>-1.5153193951299267E-2</v>
      </c>
      <c r="AD57" s="4">
        <f t="shared" si="11"/>
        <v>9.6515385430936337E-3</v>
      </c>
      <c r="AE57" s="4">
        <f t="shared" si="11"/>
        <v>9.3023926623156099E-3</v>
      </c>
      <c r="AF57" s="4">
        <f t="shared" si="11"/>
        <v>2.0181641562371953E-3</v>
      </c>
      <c r="AG57" s="4">
        <f t="shared" si="11"/>
        <v>-5.0690811848535279E-3</v>
      </c>
      <c r="AH57" s="4">
        <f t="shared" si="11"/>
        <v>-8.815017655648863E-3</v>
      </c>
      <c r="AI57" s="4">
        <f t="shared" si="11"/>
        <v>-1.0343749724721121E-2</v>
      </c>
      <c r="AJ57" s="4">
        <f t="shared" si="11"/>
        <v>-2.9854747548501646E-4</v>
      </c>
      <c r="AK57" s="4">
        <f t="shared" si="11"/>
        <v>-1.6959676998432567E-3</v>
      </c>
      <c r="AL57" s="4">
        <f t="shared" si="11"/>
        <v>-4.0526864368625052E-3</v>
      </c>
      <c r="AM57" s="4">
        <f t="shared" si="11"/>
        <v>1.9878038106909564E-3</v>
      </c>
      <c r="AN57" s="4">
        <f t="shared" si="11"/>
        <v>2.3647006634397543E-2</v>
      </c>
      <c r="AO57" s="4">
        <f t="shared" si="11"/>
        <v>-1.390843908594286E-2</v>
      </c>
      <c r="AP57" s="4">
        <f t="shared" si="11"/>
        <v>-1.2460949738956027E-3</v>
      </c>
      <c r="AQ57" s="4">
        <f t="shared" si="11"/>
        <v>-1.7594498718217259E-3</v>
      </c>
      <c r="AR57" s="4">
        <f t="shared" si="11"/>
        <v>1.160756820307752E-2</v>
      </c>
      <c r="AS57" s="4">
        <f t="shared" si="11"/>
        <v>-1.0195395827265016E-2</v>
      </c>
      <c r="AT57" s="4">
        <f t="shared" si="11"/>
        <v>-5.138403729861689E-3</v>
      </c>
      <c r="AU57" s="4">
        <f t="shared" si="11"/>
        <v>-1.1797395274712135E-2</v>
      </c>
      <c r="AV57" s="4">
        <f t="shared" si="11"/>
        <v>8.7951315815950181E-3</v>
      </c>
      <c r="AW57" s="4">
        <f t="shared" si="11"/>
        <v>-4.762808590895537E-5</v>
      </c>
      <c r="AX57" s="4">
        <f t="shared" si="11"/>
        <v>3.3072076774661651E-3</v>
      </c>
      <c r="AY57" s="4">
        <f t="shared" si="11"/>
        <v>-4.5449415032874051E-3</v>
      </c>
      <c r="AZ57" s="4">
        <f t="shared" si="11"/>
        <v>-7.0484803721452896E-3</v>
      </c>
      <c r="BA57" s="4">
        <f t="shared" si="11"/>
        <v>-1.2114388675952261E-2</v>
      </c>
      <c r="BB57" s="4">
        <f t="shared" si="11"/>
        <v>3.5622771052311424E-3</v>
      </c>
      <c r="BC57" s="4">
        <f t="shared" si="11"/>
        <v>-4.4872734919386452E-3</v>
      </c>
      <c r="BD57" s="4">
        <f t="shared" si="11"/>
        <v>2.5425831812973558E-3</v>
      </c>
      <c r="BE57" s="4">
        <f t="shared" si="11"/>
        <v>-2.4117453929614046E-3</v>
      </c>
      <c r="BF57" s="4">
        <f t="shared" si="11"/>
        <v>-2.1352357674167487E-3</v>
      </c>
      <c r="BG57" s="4">
        <f t="shared" si="11"/>
        <v>-7.3638159370560587E-3</v>
      </c>
      <c r="BH57" s="4">
        <f t="shared" si="11"/>
        <v>4.1075412703806356E-3</v>
      </c>
      <c r="BI57" s="4">
        <f t="shared" si="11"/>
        <v>-3.9319145732503663E-3</v>
      </c>
    </row>
    <row r="58" spans="1:61" x14ac:dyDescent="0.25">
      <c r="A58" s="11">
        <v>-18</v>
      </c>
      <c r="B58" s="4">
        <f t="shared" ref="B58:BI58" si="12">LN(B15/B14)</f>
        <v>2.7585803457885207E-3</v>
      </c>
      <c r="C58" s="4">
        <f t="shared" si="12"/>
        <v>0</v>
      </c>
      <c r="D58" s="4">
        <f t="shared" si="12"/>
        <v>-3.5595783987083407E-2</v>
      </c>
      <c r="E58" s="4">
        <f t="shared" si="12"/>
        <v>1.6406054904401529E-2</v>
      </c>
      <c r="F58" s="4">
        <f t="shared" si="12"/>
        <v>3.1223554375969446E-3</v>
      </c>
      <c r="G58" s="4">
        <f t="shared" si="12"/>
        <v>1.6340216930901343E-2</v>
      </c>
      <c r="H58" s="4">
        <f t="shared" si="12"/>
        <v>-2.5062096649971614E-2</v>
      </c>
      <c r="I58" s="4">
        <f t="shared" si="12"/>
        <v>5.151480365550317E-2</v>
      </c>
      <c r="J58" s="4">
        <f t="shared" si="12"/>
        <v>-3.1917622940540527E-2</v>
      </c>
      <c r="K58" s="4">
        <f t="shared" si="12"/>
        <v>4.7797538214811558E-2</v>
      </c>
      <c r="L58" s="4">
        <f t="shared" si="12"/>
        <v>-8.5780554869789652E-3</v>
      </c>
      <c r="M58" s="4">
        <f t="shared" si="12"/>
        <v>-4.0486918082763224E-2</v>
      </c>
      <c r="N58" s="4">
        <f t="shared" si="12"/>
        <v>-9.0753051875112744E-3</v>
      </c>
      <c r="O58" s="4">
        <f t="shared" si="12"/>
        <v>1.2555797362078572E-2</v>
      </c>
      <c r="P58" s="4">
        <f t="shared" si="12"/>
        <v>-7.311920063702018E-3</v>
      </c>
      <c r="Q58" s="4">
        <f t="shared" si="12"/>
        <v>5.7796723488934935E-3</v>
      </c>
      <c r="R58" s="4">
        <f t="shared" si="12"/>
        <v>1.1197257171026091E-2</v>
      </c>
      <c r="S58" s="4">
        <f t="shared" si="12"/>
        <v>-2.5725396787058541E-3</v>
      </c>
      <c r="T58" s="4">
        <f t="shared" si="12"/>
        <v>-3.5273405179684107E-3</v>
      </c>
      <c r="U58" s="4">
        <f t="shared" si="12"/>
        <v>-2.5839807659250179E-3</v>
      </c>
      <c r="V58" s="4">
        <f t="shared" si="12"/>
        <v>2.982952720597315E-2</v>
      </c>
      <c r="W58" s="4">
        <f t="shared" si="12"/>
        <v>1.1918952543319029E-3</v>
      </c>
      <c r="X58" s="4">
        <f t="shared" si="12"/>
        <v>1.156786111045819E-2</v>
      </c>
      <c r="Y58" s="4">
        <f t="shared" si="12"/>
        <v>-3.8181068677258539E-2</v>
      </c>
      <c r="Z58" s="4">
        <f t="shared" si="12"/>
        <v>1.3121087962697276E-2</v>
      </c>
      <c r="AA58" s="4">
        <f t="shared" si="12"/>
        <v>1.3834227703822314E-2</v>
      </c>
      <c r="AB58" s="4">
        <f t="shared" si="12"/>
        <v>2.0019720919411069E-3</v>
      </c>
      <c r="AC58" s="4">
        <f t="shared" si="12"/>
        <v>-7.2002697377310174E-3</v>
      </c>
      <c r="AD58" s="4">
        <f t="shared" si="12"/>
        <v>9.5592761119011119E-3</v>
      </c>
      <c r="AE58" s="4">
        <f t="shared" si="12"/>
        <v>-4.5146803545265827E-3</v>
      </c>
      <c r="AF58" s="4">
        <f t="shared" si="12"/>
        <v>1.2422544305661511E-2</v>
      </c>
      <c r="AG58" s="4">
        <f t="shared" si="12"/>
        <v>2.4860743163677541E-3</v>
      </c>
      <c r="AH58" s="4">
        <f t="shared" si="12"/>
        <v>0</v>
      </c>
      <c r="AI58" s="4">
        <f t="shared" si="12"/>
        <v>7.564156261974841E-3</v>
      </c>
      <c r="AJ58" s="4">
        <f t="shared" si="12"/>
        <v>-2.9863663269847067E-4</v>
      </c>
      <c r="AK58" s="4">
        <f t="shared" si="12"/>
        <v>-1.3457467193473812E-2</v>
      </c>
      <c r="AL58" s="4">
        <f t="shared" si="12"/>
        <v>0</v>
      </c>
      <c r="AM58" s="4">
        <f t="shared" si="12"/>
        <v>-1.1412449207963285E-2</v>
      </c>
      <c r="AN58" s="4">
        <f t="shared" si="12"/>
        <v>-6.293681825194597E-2</v>
      </c>
      <c r="AO58" s="4">
        <f t="shared" si="12"/>
        <v>2.1887561022194257E-2</v>
      </c>
      <c r="AP58" s="4">
        <f t="shared" si="12"/>
        <v>-1.2476496640713229E-3</v>
      </c>
      <c r="AQ58" s="4">
        <f t="shared" si="12"/>
        <v>0</v>
      </c>
      <c r="AR58" s="4">
        <f t="shared" si="12"/>
        <v>-4.4683775679530118E-4</v>
      </c>
      <c r="AS58" s="4">
        <f t="shared" si="12"/>
        <v>1.2017259611432244E-2</v>
      </c>
      <c r="AT58" s="4">
        <f t="shared" si="12"/>
        <v>6.6515399042218351E-3</v>
      </c>
      <c r="AU58" s="4">
        <f t="shared" si="12"/>
        <v>-1.1693179002539517E-2</v>
      </c>
      <c r="AV58" s="4">
        <f t="shared" si="12"/>
        <v>8.7184511664131631E-3</v>
      </c>
      <c r="AW58" s="4">
        <f t="shared" si="12"/>
        <v>0</v>
      </c>
      <c r="AX58" s="4">
        <f t="shared" si="12"/>
        <v>2.0250095841771773E-2</v>
      </c>
      <c r="AY58" s="4">
        <f t="shared" si="12"/>
        <v>5.7911956580803592E-3</v>
      </c>
      <c r="AZ58" s="4">
        <f t="shared" si="12"/>
        <v>7.9259947087739913E-3</v>
      </c>
      <c r="BA58" s="4">
        <f t="shared" si="12"/>
        <v>1.2687668397885096E-2</v>
      </c>
      <c r="BB58" s="4">
        <f t="shared" si="12"/>
        <v>3.5496323179708702E-3</v>
      </c>
      <c r="BC58" s="4">
        <f t="shared" si="12"/>
        <v>-1.6403641814336577E-2</v>
      </c>
      <c r="BD58" s="4">
        <f t="shared" si="12"/>
        <v>2.1603467168614304E-2</v>
      </c>
      <c r="BE58" s="4">
        <f t="shared" si="12"/>
        <v>9.8728917253831927E-4</v>
      </c>
      <c r="BF58" s="4">
        <f t="shared" si="12"/>
        <v>6.0380250183227849E-3</v>
      </c>
      <c r="BG58" s="4">
        <f t="shared" si="12"/>
        <v>7.3637848398268547E-3</v>
      </c>
      <c r="BH58" s="4">
        <f t="shared" si="12"/>
        <v>4.0907383701735914E-3</v>
      </c>
      <c r="BI58" s="4">
        <f t="shared" si="12"/>
        <v>-1.1306089465376871E-2</v>
      </c>
    </row>
    <row r="59" spans="1:61" x14ac:dyDescent="0.25">
      <c r="A59" s="11">
        <v>-17</v>
      </c>
      <c r="B59" s="4">
        <f t="shared" ref="B59:BI59" si="13">LN(B16/B15)</f>
        <v>-2.5105857009536225E-2</v>
      </c>
      <c r="C59" s="4">
        <f t="shared" si="13"/>
        <v>-2.6984187803283346E-2</v>
      </c>
      <c r="D59" s="4">
        <f t="shared" si="13"/>
        <v>3.4782113021156131E-3</v>
      </c>
      <c r="E59" s="4">
        <f t="shared" si="13"/>
        <v>2.8437890492620903E-2</v>
      </c>
      <c r="F59" s="4">
        <f t="shared" si="13"/>
        <v>1.7118872055898616E-2</v>
      </c>
      <c r="G59" s="4">
        <f t="shared" si="13"/>
        <v>-7.3200938518095037E-3</v>
      </c>
      <c r="H59" s="4">
        <f t="shared" si="13"/>
        <v>-2.9600488070861922E-2</v>
      </c>
      <c r="I59" s="4">
        <f t="shared" si="13"/>
        <v>-6.6183465805228256E-2</v>
      </c>
      <c r="J59" s="4">
        <f t="shared" si="13"/>
        <v>-9.9372473813203729E-2</v>
      </c>
      <c r="K59" s="4">
        <f t="shared" si="13"/>
        <v>-7.4757199224850515E-3</v>
      </c>
      <c r="L59" s="4">
        <f t="shared" si="13"/>
        <v>1.2839599672374942E-2</v>
      </c>
      <c r="M59" s="4">
        <f t="shared" si="13"/>
        <v>1.7160646592528681E-2</v>
      </c>
      <c r="N59" s="4">
        <f t="shared" si="13"/>
        <v>-2.5148527847939271E-2</v>
      </c>
      <c r="O59" s="4">
        <f t="shared" si="13"/>
        <v>-9.4244996095295935E-2</v>
      </c>
      <c r="P59" s="4">
        <f t="shared" si="13"/>
        <v>1.4951376977870476E-2</v>
      </c>
      <c r="Q59" s="4">
        <f t="shared" si="13"/>
        <v>4.2598737009076348E-3</v>
      </c>
      <c r="R59" s="4">
        <f t="shared" si="13"/>
        <v>2.0865823601891705E-2</v>
      </c>
      <c r="S59" s="4">
        <f t="shared" si="13"/>
        <v>-1.5163197190804287E-2</v>
      </c>
      <c r="T59" s="4">
        <f t="shared" si="13"/>
        <v>-3.5398267051240623E-3</v>
      </c>
      <c r="U59" s="4">
        <f t="shared" si="13"/>
        <v>-2.6213820787528395E-2</v>
      </c>
      <c r="V59" s="4">
        <f t="shared" si="13"/>
        <v>6.9456800977991104E-2</v>
      </c>
      <c r="W59" s="4">
        <f t="shared" si="13"/>
        <v>1.6539065716899774E-2</v>
      </c>
      <c r="X59" s="4">
        <f t="shared" si="13"/>
        <v>-7.2904332626792323E-3</v>
      </c>
      <c r="Y59" s="4">
        <f t="shared" si="13"/>
        <v>-1.4283119530828539E-4</v>
      </c>
      <c r="Z59" s="4">
        <f t="shared" si="13"/>
        <v>2.935990701347008E-2</v>
      </c>
      <c r="AA59" s="4">
        <f t="shared" si="13"/>
        <v>-6.1207501630746446E-2</v>
      </c>
      <c r="AB59" s="4">
        <f t="shared" si="13"/>
        <v>-1.9182834971096237E-2</v>
      </c>
      <c r="AC59" s="4">
        <f t="shared" si="13"/>
        <v>1.1055944940621183E-2</v>
      </c>
      <c r="AD59" s="4">
        <f t="shared" si="13"/>
        <v>-2.1908387934375405E-2</v>
      </c>
      <c r="AE59" s="4">
        <f t="shared" si="13"/>
        <v>-3.9292411712924108E-3</v>
      </c>
      <c r="AF59" s="4">
        <f t="shared" si="13"/>
        <v>-1.5942974793439807E-3</v>
      </c>
      <c r="AG59" s="4">
        <f t="shared" si="13"/>
        <v>-2.2599869803742293E-2</v>
      </c>
      <c r="AH59" s="4">
        <f t="shared" si="13"/>
        <v>-6.7567940733652531E-3</v>
      </c>
      <c r="AI59" s="4">
        <f t="shared" si="13"/>
        <v>1.2347097965702332E-2</v>
      </c>
      <c r="AJ59" s="4">
        <f t="shared" si="13"/>
        <v>2.6845926795057819E-3</v>
      </c>
      <c r="AK59" s="4">
        <f t="shared" si="13"/>
        <v>-2.0202747498665758E-2</v>
      </c>
      <c r="AL59" s="4">
        <f t="shared" si="13"/>
        <v>4.4570242914222791E-3</v>
      </c>
      <c r="AM59" s="4">
        <f t="shared" si="13"/>
        <v>-4.5495733029602387E-2</v>
      </c>
      <c r="AN59" s="4">
        <f t="shared" si="13"/>
        <v>-4.4366006250562091E-2</v>
      </c>
      <c r="AO59" s="4">
        <f t="shared" si="13"/>
        <v>-2.4694276457675798E-3</v>
      </c>
      <c r="AP59" s="4">
        <f t="shared" si="13"/>
        <v>1.2160414469723544E-2</v>
      </c>
      <c r="AQ59" s="4">
        <f t="shared" si="13"/>
        <v>-4.5386175162532745E-3</v>
      </c>
      <c r="AR59" s="4">
        <f t="shared" si="13"/>
        <v>-4.4793079295109752E-3</v>
      </c>
      <c r="AS59" s="4">
        <f t="shared" si="13"/>
        <v>-2.4180758820222272E-2</v>
      </c>
      <c r="AT59" s="4">
        <f t="shared" si="13"/>
        <v>-1.9377010444544911E-2</v>
      </c>
      <c r="AU59" s="4">
        <f t="shared" si="13"/>
        <v>-2.9088489004138338E-2</v>
      </c>
      <c r="AV59" s="4">
        <f t="shared" si="13"/>
        <v>8.4866283269306262E-3</v>
      </c>
      <c r="AW59" s="4">
        <f t="shared" si="13"/>
        <v>-2.1077712245334307E-2</v>
      </c>
      <c r="AX59" s="4">
        <f t="shared" si="13"/>
        <v>-3.5936655913974031E-3</v>
      </c>
      <c r="AY59" s="4">
        <f t="shared" si="13"/>
        <v>-2.3716544757859354E-2</v>
      </c>
      <c r="AZ59" s="4">
        <f t="shared" si="13"/>
        <v>-1.1468953268613734E-2</v>
      </c>
      <c r="BA59" s="4">
        <f t="shared" si="13"/>
        <v>0</v>
      </c>
      <c r="BB59" s="4">
        <f t="shared" si="13"/>
        <v>1.1086881821768261E-2</v>
      </c>
      <c r="BC59" s="4">
        <f t="shared" si="13"/>
        <v>-1.6677293348315702E-2</v>
      </c>
      <c r="BD59" s="4">
        <f t="shared" si="13"/>
        <v>-1.8054683040130297E-2</v>
      </c>
      <c r="BE59" s="4">
        <f t="shared" si="13"/>
        <v>-2.0605545550694587E-2</v>
      </c>
      <c r="BF59" s="4">
        <f t="shared" si="13"/>
        <v>-1.4173995215020004E-3</v>
      </c>
      <c r="BG59" s="4">
        <f t="shared" si="13"/>
        <v>-7.1174904254196472E-3</v>
      </c>
      <c r="BH59" s="4">
        <f t="shared" si="13"/>
        <v>-2.6633301047394783E-4</v>
      </c>
      <c r="BI59" s="4">
        <f t="shared" si="13"/>
        <v>-5.847992386474341E-3</v>
      </c>
    </row>
    <row r="60" spans="1:61" x14ac:dyDescent="0.25">
      <c r="A60" s="11">
        <v>-16</v>
      </c>
      <c r="B60" s="4">
        <f t="shared" ref="B60:BI60" si="14">LN(B17/B16)</f>
        <v>2.8208332377184604E-3</v>
      </c>
      <c r="C60" s="4">
        <f t="shared" si="14"/>
        <v>1.5883840004822677E-2</v>
      </c>
      <c r="D60" s="4">
        <f t="shared" si="14"/>
        <v>-1.7513582960746347E-2</v>
      </c>
      <c r="E60" s="4">
        <f t="shared" si="14"/>
        <v>2.8714996289251828E-3</v>
      </c>
      <c r="F60" s="4">
        <f t="shared" si="14"/>
        <v>7.0691238157581627E-4</v>
      </c>
      <c r="G60" s="4">
        <f t="shared" si="14"/>
        <v>-1.6340247212305564E-3</v>
      </c>
      <c r="H60" s="4">
        <f t="shared" si="14"/>
        <v>-1.0590353995281656E-2</v>
      </c>
      <c r="I60" s="4">
        <f t="shared" si="14"/>
        <v>3.9986512398785264E-2</v>
      </c>
      <c r="J60" s="4">
        <f t="shared" si="14"/>
        <v>-8.6631552903294426E-2</v>
      </c>
      <c r="K60" s="4">
        <f t="shared" si="14"/>
        <v>-3.7721076328695494E-2</v>
      </c>
      <c r="L60" s="4">
        <f t="shared" si="14"/>
        <v>-2.634996026449753E-2</v>
      </c>
      <c r="M60" s="4">
        <f t="shared" si="14"/>
        <v>2.6538237208034686E-2</v>
      </c>
      <c r="N60" s="4">
        <f t="shared" si="14"/>
        <v>-3.2289339019007778E-3</v>
      </c>
      <c r="O60" s="4">
        <f t="shared" si="14"/>
        <v>5.6634599341891467E-2</v>
      </c>
      <c r="P60" s="4">
        <f t="shared" si="14"/>
        <v>-4.2758106430552494E-2</v>
      </c>
      <c r="Q60" s="4">
        <f t="shared" si="14"/>
        <v>-1.7149385857450506E-2</v>
      </c>
      <c r="R60" s="4">
        <f t="shared" si="14"/>
        <v>2.3204121056948838E-4</v>
      </c>
      <c r="S60" s="4">
        <f t="shared" si="14"/>
        <v>-5.1059621839482884E-3</v>
      </c>
      <c r="T60" s="4">
        <f t="shared" si="14"/>
        <v>7.0896848059998703E-4</v>
      </c>
      <c r="U60" s="4">
        <f t="shared" si="14"/>
        <v>9.2532054804831763E-3</v>
      </c>
      <c r="V60" s="4">
        <f t="shared" si="14"/>
        <v>-1.0881500187534173E-2</v>
      </c>
      <c r="W60" s="4">
        <f t="shared" si="14"/>
        <v>4.0923763632845674E-3</v>
      </c>
      <c r="X60" s="4">
        <f t="shared" si="14"/>
        <v>7.8955770027799681E-3</v>
      </c>
      <c r="Y60" s="4">
        <f t="shared" si="14"/>
        <v>2.4434487221695084E-2</v>
      </c>
      <c r="Z60" s="4">
        <f t="shared" si="14"/>
        <v>-9.0456813042693847E-4</v>
      </c>
      <c r="AA60" s="4">
        <f t="shared" si="14"/>
        <v>1.0895081071454258E-2</v>
      </c>
      <c r="AB60" s="4">
        <f t="shared" si="14"/>
        <v>-3.0007441275957468E-2</v>
      </c>
      <c r="AC60" s="4">
        <f t="shared" si="14"/>
        <v>1.3650226053328033E-2</v>
      </c>
      <c r="AD60" s="4">
        <f t="shared" si="14"/>
        <v>2.2964895972840894E-2</v>
      </c>
      <c r="AE60" s="4">
        <f t="shared" si="14"/>
        <v>-2.2975431568909577E-2</v>
      </c>
      <c r="AF60" s="4">
        <f t="shared" si="14"/>
        <v>-1.0828246826317669E-2</v>
      </c>
      <c r="AG60" s="4">
        <f t="shared" si="14"/>
        <v>1.1677608930679021E-2</v>
      </c>
      <c r="AH60" s="4">
        <f t="shared" si="14"/>
        <v>-4.1921161782176898E-2</v>
      </c>
      <c r="AI60" s="4">
        <f t="shared" si="14"/>
        <v>-6.0532719197533844E-3</v>
      </c>
      <c r="AJ60" s="4">
        <f t="shared" si="14"/>
        <v>-1.7125263161548998E-2</v>
      </c>
      <c r="AK60" s="4">
        <f t="shared" si="14"/>
        <v>1.7295318903626351E-2</v>
      </c>
      <c r="AL60" s="4">
        <f t="shared" si="14"/>
        <v>9.4558458118003518E-3</v>
      </c>
      <c r="AM60" s="4">
        <f t="shared" si="14"/>
        <v>1.2005364285754484E-3</v>
      </c>
      <c r="AN60" s="4">
        <f t="shared" si="14"/>
        <v>-6.2793097920975302E-2</v>
      </c>
      <c r="AO60" s="4">
        <f t="shared" si="14"/>
        <v>-1.3831531876559987E-2</v>
      </c>
      <c r="AP60" s="4">
        <f t="shared" si="14"/>
        <v>1.2988780758535217E-2</v>
      </c>
      <c r="AQ60" s="4">
        <f t="shared" si="14"/>
        <v>0</v>
      </c>
      <c r="AR60" s="4">
        <f t="shared" si="14"/>
        <v>-1.8577781834479959E-2</v>
      </c>
      <c r="AS60" s="4">
        <f t="shared" si="14"/>
        <v>1.3889098822565806E-2</v>
      </c>
      <c r="AT60" s="4">
        <f t="shared" si="14"/>
        <v>-5.8980673639232338E-2</v>
      </c>
      <c r="AU60" s="4">
        <f t="shared" si="14"/>
        <v>-4.225253433803508E-2</v>
      </c>
      <c r="AV60" s="4">
        <f t="shared" si="14"/>
        <v>-2.8209050775927971E-3</v>
      </c>
      <c r="AW60" s="4">
        <f t="shared" si="14"/>
        <v>1.7929888461006148E-2</v>
      </c>
      <c r="AX60" s="4">
        <f t="shared" si="14"/>
        <v>9.6944716488251703E-3</v>
      </c>
      <c r="AY60" s="4">
        <f t="shared" si="14"/>
        <v>1.3130774918048628E-2</v>
      </c>
      <c r="AZ60" s="4">
        <f t="shared" si="14"/>
        <v>-3.7979253524611185E-2</v>
      </c>
      <c r="BA60" s="4">
        <f t="shared" si="14"/>
        <v>-5.7471639902993994E-3</v>
      </c>
      <c r="BB60" s="4">
        <f t="shared" si="14"/>
        <v>-4.626076250085793E-3</v>
      </c>
      <c r="BC60" s="4">
        <f t="shared" si="14"/>
        <v>-2.8753232707086434E-3</v>
      </c>
      <c r="BD60" s="4">
        <f t="shared" si="14"/>
        <v>2.0221952653820693E-3</v>
      </c>
      <c r="BE60" s="4">
        <f t="shared" si="14"/>
        <v>1.8629928636515188E-2</v>
      </c>
      <c r="BF60" s="4">
        <f t="shared" si="14"/>
        <v>-4.4226171185825607E-2</v>
      </c>
      <c r="BG60" s="4">
        <f t="shared" si="14"/>
        <v>0</v>
      </c>
      <c r="BH60" s="4">
        <f t="shared" si="14"/>
        <v>-9.0958401379875216E-3</v>
      </c>
      <c r="BI60" s="4">
        <f t="shared" si="14"/>
        <v>1.1661984495028577E-2</v>
      </c>
    </row>
    <row r="61" spans="1:61" x14ac:dyDescent="0.25">
      <c r="A61" s="11">
        <v>-15</v>
      </c>
      <c r="B61" s="4">
        <f>LN(B18/B17)</f>
        <v>5.0576197835692435E-3</v>
      </c>
      <c r="C61" s="4">
        <f t="shared" ref="C61:BI61" si="15">LN(C18/C17)</f>
        <v>2.6230123581542403E-3</v>
      </c>
      <c r="D61" s="4">
        <f t="shared" si="15"/>
        <v>-1.638793674309624E-2</v>
      </c>
      <c r="E61" s="4">
        <f t="shared" si="15"/>
        <v>-2.5409673803373233E-2</v>
      </c>
      <c r="F61" s="4">
        <f t="shared" si="15"/>
        <v>-2.1429336953967572E-2</v>
      </c>
      <c r="G61" s="4">
        <f t="shared" si="15"/>
        <v>-7.3860983578611676E-3</v>
      </c>
      <c r="H61" s="4">
        <f t="shared" si="15"/>
        <v>2.1069800340415102E-2</v>
      </c>
      <c r="I61" s="4">
        <f t="shared" si="15"/>
        <v>-1.8377780921245455E-2</v>
      </c>
      <c r="J61" s="4">
        <f t="shared" si="15"/>
        <v>7.1290650190810226E-2</v>
      </c>
      <c r="K61" s="4">
        <f t="shared" si="15"/>
        <v>-2.3654231479778763E-2</v>
      </c>
      <c r="L61" s="4">
        <f t="shared" si="15"/>
        <v>-2.4994912975965601E-2</v>
      </c>
      <c r="M61" s="4">
        <f t="shared" si="15"/>
        <v>4.9019227548568869E-2</v>
      </c>
      <c r="N61" s="4">
        <f t="shared" si="15"/>
        <v>-7.7923264878041396E-3</v>
      </c>
      <c r="O61" s="4">
        <f t="shared" si="15"/>
        <v>1.6861065569484093E-2</v>
      </c>
      <c r="P61" s="4">
        <f t="shared" si="15"/>
        <v>1.1907246745517487E-3</v>
      </c>
      <c r="Q61" s="4">
        <f t="shared" si="15"/>
        <v>-1.4153780900350956E-2</v>
      </c>
      <c r="R61" s="4">
        <f t="shared" si="15"/>
        <v>-3.0380316213924525E-2</v>
      </c>
      <c r="S61" s="4">
        <f t="shared" si="15"/>
        <v>2.8370722225811256E-2</v>
      </c>
      <c r="T61" s="4">
        <f t="shared" si="15"/>
        <v>1.5471475975357947E-2</v>
      </c>
      <c r="U61" s="4">
        <f t="shared" si="15"/>
        <v>1.1772536225267194E-2</v>
      </c>
      <c r="V61" s="4">
        <f t="shared" si="15"/>
        <v>6.5430985889358868E-3</v>
      </c>
      <c r="W61" s="4">
        <f t="shared" si="15"/>
        <v>-1.2327717024589756E-2</v>
      </c>
      <c r="X61" s="4">
        <f t="shared" si="15"/>
        <v>-1.3398495200010303E-2</v>
      </c>
      <c r="Y61" s="4">
        <f t="shared" si="15"/>
        <v>-1.8877744824032656E-2</v>
      </c>
      <c r="Z61" s="4">
        <f t="shared" si="15"/>
        <v>2.148695019780875E-2</v>
      </c>
      <c r="AA61" s="4">
        <f t="shared" si="15"/>
        <v>9.2450736011749912E-3</v>
      </c>
      <c r="AB61" s="4">
        <f t="shared" si="15"/>
        <v>-1.5881753066117325E-2</v>
      </c>
      <c r="AC61" s="4">
        <f t="shared" si="15"/>
        <v>6.4865752142548505E-3</v>
      </c>
      <c r="AD61" s="4">
        <f t="shared" si="15"/>
        <v>7.8885502329367162E-3</v>
      </c>
      <c r="AE61" s="4">
        <f t="shared" si="15"/>
        <v>1.5482275305035459E-3</v>
      </c>
      <c r="AF61" s="4">
        <f t="shared" si="15"/>
        <v>6.062462181643484E-2</v>
      </c>
      <c r="AG61" s="4">
        <f t="shared" si="15"/>
        <v>-6.2776076702330305E-4</v>
      </c>
      <c r="AH61" s="4">
        <f t="shared" si="15"/>
        <v>-6.6994602867877714E-3</v>
      </c>
      <c r="AI61" s="4">
        <f t="shared" si="15"/>
        <v>1.6178331096058562E-3</v>
      </c>
      <c r="AJ61" s="4">
        <f t="shared" si="15"/>
        <v>-2.0202679008085707E-2</v>
      </c>
      <c r="AK61" s="4">
        <f t="shared" si="15"/>
        <v>4.5190324893808363E-3</v>
      </c>
      <c r="AL61" s="4">
        <f t="shared" si="15"/>
        <v>-1.8186024492861851E-2</v>
      </c>
      <c r="AM61" s="4">
        <f t="shared" si="15"/>
        <v>-1.8771376035041629E-2</v>
      </c>
      <c r="AN61" s="4">
        <f t="shared" si="15"/>
        <v>-6.6224913292399429E-3</v>
      </c>
      <c r="AO61" s="4">
        <f t="shared" si="15"/>
        <v>-4.5591897951328238E-2</v>
      </c>
      <c r="AP61" s="4">
        <f t="shared" si="15"/>
        <v>-2.9261382533105089E-3</v>
      </c>
      <c r="AQ61" s="4">
        <f t="shared" si="15"/>
        <v>-7.5838268716327945E-4</v>
      </c>
      <c r="AR61" s="4">
        <f t="shared" si="15"/>
        <v>-1.6136836475018981E-2</v>
      </c>
      <c r="AS61" s="4">
        <f t="shared" si="15"/>
        <v>-3.4734232543025295E-2</v>
      </c>
      <c r="AT61" s="4">
        <f t="shared" si="15"/>
        <v>5.269089768915553E-3</v>
      </c>
      <c r="AU61" s="4">
        <f t="shared" si="15"/>
        <v>-4.483672679264257E-3</v>
      </c>
      <c r="AV61" s="4">
        <f t="shared" si="15"/>
        <v>-1.7094390007659159E-2</v>
      </c>
      <c r="AW61" s="4">
        <f t="shared" si="15"/>
        <v>-1.4870681718350244E-2</v>
      </c>
      <c r="AX61" s="4">
        <f t="shared" si="15"/>
        <v>2.3218268067503649E-2</v>
      </c>
      <c r="AY61" s="4">
        <f t="shared" si="15"/>
        <v>-8.6192571961112574E-3</v>
      </c>
      <c r="AZ61" s="4">
        <f t="shared" si="15"/>
        <v>2.3014618297822632E-3</v>
      </c>
      <c r="BA61" s="4">
        <f t="shared" si="15"/>
        <v>-1.4221736712008564E-2</v>
      </c>
      <c r="BB61" s="4">
        <f t="shared" si="15"/>
        <v>-1.8196519113373378E-2</v>
      </c>
      <c r="BC61" s="4">
        <f t="shared" si="15"/>
        <v>6.1513264700615066E-3</v>
      </c>
      <c r="BD61" s="4">
        <f t="shared" si="15"/>
        <v>7.5472824102597235E-3</v>
      </c>
      <c r="BE61" s="4">
        <f t="shared" si="15"/>
        <v>-1.6952382980617207E-2</v>
      </c>
      <c r="BF61" s="4">
        <f t="shared" si="15"/>
        <v>1.4815156608801883E-3</v>
      </c>
      <c r="BG61" s="4">
        <f t="shared" si="15"/>
        <v>-9.4036143293053237E-3</v>
      </c>
      <c r="BH61" s="4">
        <f t="shared" si="15"/>
        <v>-7.0118497120962619E-3</v>
      </c>
      <c r="BI61" s="4">
        <f t="shared" si="15"/>
        <v>5.7955543873577074E-4</v>
      </c>
    </row>
    <row r="62" spans="1:61" x14ac:dyDescent="0.25">
      <c r="A62" s="11">
        <v>-14</v>
      </c>
      <c r="B62" s="4">
        <f t="shared" ref="B62:BI62" si="16">LN(B19/B18)</f>
        <v>1.4012791699841471E-4</v>
      </c>
      <c r="C62" s="4">
        <f t="shared" si="16"/>
        <v>-4.3754337710499866E-3</v>
      </c>
      <c r="D62" s="4">
        <f t="shared" si="16"/>
        <v>-4.7905288972800275E-4</v>
      </c>
      <c r="E62" s="4">
        <f t="shared" si="16"/>
        <v>4.6460427390639675E-3</v>
      </c>
      <c r="F62" s="4">
        <f t="shared" si="16"/>
        <v>0</v>
      </c>
      <c r="G62" s="4">
        <f t="shared" si="16"/>
        <v>2.8788707231159187E-3</v>
      </c>
      <c r="H62" s="4">
        <f t="shared" si="16"/>
        <v>-2.0971260105523443E-2</v>
      </c>
      <c r="I62" s="4">
        <f t="shared" si="16"/>
        <v>3.1866600258563173E-2</v>
      </c>
      <c r="J62" s="4">
        <f t="shared" si="16"/>
        <v>1.802390990380625E-2</v>
      </c>
      <c r="K62" s="4">
        <f t="shared" si="16"/>
        <v>1.6005968041514027E-2</v>
      </c>
      <c r="L62" s="4">
        <f t="shared" si="16"/>
        <v>0</v>
      </c>
      <c r="M62" s="4">
        <f t="shared" si="16"/>
        <v>1.7321558118759073E-2</v>
      </c>
      <c r="N62" s="4">
        <f t="shared" si="16"/>
        <v>-6.5402459416875622E-3</v>
      </c>
      <c r="O62" s="4">
        <f t="shared" si="16"/>
        <v>1.1959346289799272E-2</v>
      </c>
      <c r="P62" s="4">
        <f t="shared" si="16"/>
        <v>1.0783878296441916E-2</v>
      </c>
      <c r="Q62" s="4">
        <f t="shared" si="16"/>
        <v>5.1039176371790937E-3</v>
      </c>
      <c r="R62" s="4">
        <f t="shared" si="16"/>
        <v>0</v>
      </c>
      <c r="S62" s="4">
        <f t="shared" si="16"/>
        <v>-4.7629725813299207E-3</v>
      </c>
      <c r="T62" s="4">
        <f t="shared" si="16"/>
        <v>-8.2333827634260472E-3</v>
      </c>
      <c r="U62" s="4">
        <f t="shared" si="16"/>
        <v>4.3336945423610014E-4</v>
      </c>
      <c r="V62" s="4">
        <f t="shared" si="16"/>
        <v>9.8546645372044623E-3</v>
      </c>
      <c r="W62" s="4">
        <f t="shared" si="16"/>
        <v>-6.5185416002419751E-3</v>
      </c>
      <c r="X62" s="4">
        <f t="shared" si="16"/>
        <v>0</v>
      </c>
      <c r="Y62" s="4">
        <f t="shared" si="16"/>
        <v>9.9876272841575731E-3</v>
      </c>
      <c r="Z62" s="4">
        <f t="shared" si="16"/>
        <v>-3.7714964283803235E-3</v>
      </c>
      <c r="AA62" s="4">
        <f t="shared" si="16"/>
        <v>0</v>
      </c>
      <c r="AB62" s="4">
        <f t="shared" si="16"/>
        <v>8.1488603767924973E-3</v>
      </c>
      <c r="AC62" s="4">
        <f t="shared" si="16"/>
        <v>-5.3894377072608425E-4</v>
      </c>
      <c r="AD62" s="4">
        <f t="shared" si="16"/>
        <v>0</v>
      </c>
      <c r="AE62" s="4">
        <f t="shared" si="16"/>
        <v>2.5750644148390804E-3</v>
      </c>
      <c r="AF62" s="4">
        <f t="shared" si="16"/>
        <v>-2.5649681308911976E-3</v>
      </c>
      <c r="AG62" s="4">
        <f t="shared" si="16"/>
        <v>1.98651883251846E-3</v>
      </c>
      <c r="AH62" s="4">
        <f t="shared" si="16"/>
        <v>1.9751091216694116E-3</v>
      </c>
      <c r="AI62" s="4">
        <f t="shared" si="16"/>
        <v>3.9324414442091513E-3</v>
      </c>
      <c r="AJ62" s="4">
        <f t="shared" si="16"/>
        <v>0</v>
      </c>
      <c r="AK62" s="4">
        <f t="shared" si="16"/>
        <v>3.3224467552988831E-3</v>
      </c>
      <c r="AL62" s="4">
        <f t="shared" si="16"/>
        <v>2.799925820707315E-3</v>
      </c>
      <c r="AM62" s="4">
        <f t="shared" si="16"/>
        <v>1.2452694892540295E-2</v>
      </c>
      <c r="AN62" s="4">
        <f t="shared" si="16"/>
        <v>1.1212449528284273E-2</v>
      </c>
      <c r="AO62" s="4">
        <f t="shared" si="16"/>
        <v>-7.217442736973544E-3</v>
      </c>
      <c r="AP62" s="4">
        <f t="shared" si="16"/>
        <v>0</v>
      </c>
      <c r="AQ62" s="4">
        <f t="shared" si="16"/>
        <v>-1.2653472445527591E-3</v>
      </c>
      <c r="AR62" s="4">
        <f t="shared" si="16"/>
        <v>4.2901201855144264E-3</v>
      </c>
      <c r="AS62" s="4">
        <f t="shared" si="16"/>
        <v>6.8785840385537766E-3</v>
      </c>
      <c r="AT62" s="4">
        <f t="shared" si="16"/>
        <v>-1.6279405394107383E-3</v>
      </c>
      <c r="AU62" s="4">
        <f t="shared" si="16"/>
        <v>-1.1788319778191831E-2</v>
      </c>
      <c r="AV62" s="4">
        <f t="shared" si="16"/>
        <v>0</v>
      </c>
      <c r="AW62" s="4">
        <f t="shared" si="16"/>
        <v>-4.8495866009295774E-4</v>
      </c>
      <c r="AX62" s="4">
        <f t="shared" si="16"/>
        <v>3.6817449529934743E-3</v>
      </c>
      <c r="AY62" s="4">
        <f t="shared" si="16"/>
        <v>3.111503114008248E-3</v>
      </c>
      <c r="AZ62" s="4">
        <f t="shared" si="16"/>
        <v>1.5313997047609383E-3</v>
      </c>
      <c r="BA62" s="4">
        <f t="shared" si="16"/>
        <v>4.3751056448009537E-3</v>
      </c>
      <c r="BB62" s="4">
        <f t="shared" si="16"/>
        <v>0</v>
      </c>
      <c r="BC62" s="4">
        <f t="shared" si="16"/>
        <v>-4.0889771128571476E-4</v>
      </c>
      <c r="BD62" s="4">
        <f t="shared" si="16"/>
        <v>5.3116728275657615E-3</v>
      </c>
      <c r="BE62" s="4">
        <f t="shared" si="16"/>
        <v>4.4688767836804623E-4</v>
      </c>
      <c r="BF62" s="4">
        <f t="shared" si="16"/>
        <v>3.9399175567541899E-3</v>
      </c>
      <c r="BG62" s="4">
        <f t="shared" si="16"/>
        <v>8.2841916525694924E-4</v>
      </c>
      <c r="BH62" s="4">
        <f t="shared" si="16"/>
        <v>0</v>
      </c>
      <c r="BI62" s="4">
        <f t="shared" si="16"/>
        <v>-1.6429284489517979E-3</v>
      </c>
    </row>
    <row r="63" spans="1:61" x14ac:dyDescent="0.25">
      <c r="A63" s="11">
        <v>-13</v>
      </c>
      <c r="B63" s="4">
        <f t="shared" ref="B63:BI63" si="17">LN(B20/B19)</f>
        <v>1.4010828391659795E-4</v>
      </c>
      <c r="C63" s="4">
        <f t="shared" si="17"/>
        <v>-4.3946623559428183E-3</v>
      </c>
      <c r="D63" s="4">
        <f t="shared" si="17"/>
        <v>-4.7928249139490083E-4</v>
      </c>
      <c r="E63" s="4">
        <f t="shared" si="17"/>
        <v>4.6245568119958431E-3</v>
      </c>
      <c r="F63" s="4">
        <f t="shared" si="17"/>
        <v>9.8192583210005117E-3</v>
      </c>
      <c r="G63" s="4">
        <f t="shared" si="17"/>
        <v>2.8706066120913927E-3</v>
      </c>
      <c r="H63" s="4">
        <f t="shared" si="17"/>
        <v>-2.1420491623348619E-2</v>
      </c>
      <c r="I63" s="4">
        <f t="shared" si="17"/>
        <v>3.0882402377123804E-2</v>
      </c>
      <c r="J63" s="4">
        <f t="shared" si="17"/>
        <v>1.7704791844730977E-2</v>
      </c>
      <c r="K63" s="4">
        <f t="shared" si="17"/>
        <v>1.575380779880026E-2</v>
      </c>
      <c r="L63" s="4">
        <f t="shared" si="17"/>
        <v>2.0450590527952815E-2</v>
      </c>
      <c r="M63" s="4">
        <f t="shared" si="17"/>
        <v>1.7026623226384555E-2</v>
      </c>
      <c r="N63" s="4">
        <f t="shared" si="17"/>
        <v>-6.5833025137240877E-3</v>
      </c>
      <c r="O63" s="4">
        <f t="shared" si="17"/>
        <v>1.1818008963493689E-2</v>
      </c>
      <c r="P63" s="4">
        <f t="shared" si="17"/>
        <v>1.0668825873583707E-2</v>
      </c>
      <c r="Q63" s="4">
        <f t="shared" si="17"/>
        <v>5.0779998880129251E-3</v>
      </c>
      <c r="R63" s="4">
        <f t="shared" si="17"/>
        <v>2.0824221619832276E-2</v>
      </c>
      <c r="S63" s="4">
        <f t="shared" si="17"/>
        <v>-4.785767102115453E-3</v>
      </c>
      <c r="T63" s="4">
        <f t="shared" si="17"/>
        <v>-8.3017345105785827E-3</v>
      </c>
      <c r="U63" s="4">
        <f t="shared" si="17"/>
        <v>4.3318172650461828E-4</v>
      </c>
      <c r="V63" s="4">
        <f t="shared" si="17"/>
        <v>9.7584970517002913E-3</v>
      </c>
      <c r="W63" s="4">
        <f t="shared" si="17"/>
        <v>-6.5613119374996519E-3</v>
      </c>
      <c r="X63" s="4">
        <f t="shared" si="17"/>
        <v>7.5333757476115527E-3</v>
      </c>
      <c r="Y63" s="4">
        <f t="shared" si="17"/>
        <v>9.8888602211037041E-3</v>
      </c>
      <c r="Z63" s="4">
        <f t="shared" si="17"/>
        <v>-3.7857744802999443E-3</v>
      </c>
      <c r="AA63" s="4">
        <f t="shared" si="17"/>
        <v>0</v>
      </c>
      <c r="AB63" s="4">
        <f t="shared" si="17"/>
        <v>8.0829928352158936E-3</v>
      </c>
      <c r="AC63" s="4">
        <f t="shared" si="17"/>
        <v>-5.3923438774439527E-4</v>
      </c>
      <c r="AD63" s="4">
        <f t="shared" si="17"/>
        <v>1.094046379180732E-2</v>
      </c>
      <c r="AE63" s="4">
        <f t="shared" si="17"/>
        <v>2.5684504857467851E-3</v>
      </c>
      <c r="AF63" s="4">
        <f t="shared" si="17"/>
        <v>-2.5715641145172595E-3</v>
      </c>
      <c r="AG63" s="4">
        <f t="shared" si="17"/>
        <v>1.9825803979299996E-3</v>
      </c>
      <c r="AH63" s="4">
        <f t="shared" si="17"/>
        <v>1.9712157541915062E-3</v>
      </c>
      <c r="AI63" s="4">
        <f t="shared" si="17"/>
        <v>3.9170379022512858E-3</v>
      </c>
      <c r="AJ63" s="4">
        <f t="shared" si="17"/>
        <v>4.3196422308769342E-3</v>
      </c>
      <c r="AK63" s="4">
        <f t="shared" si="17"/>
        <v>3.3114446466900745E-3</v>
      </c>
      <c r="AL63" s="4">
        <f t="shared" si="17"/>
        <v>2.7921081199950115E-3</v>
      </c>
      <c r="AM63" s="4">
        <f t="shared" si="17"/>
        <v>1.2299530635317859E-2</v>
      </c>
      <c r="AN63" s="4">
        <f t="shared" si="17"/>
        <v>1.1088123218271441E-2</v>
      </c>
      <c r="AO63" s="4">
        <f t="shared" si="17"/>
        <v>-7.2699131482509361E-3</v>
      </c>
      <c r="AP63" s="4">
        <f t="shared" si="17"/>
        <v>8.5106916415307061E-3</v>
      </c>
      <c r="AQ63" s="4">
        <f t="shared" si="17"/>
        <v>-1.2669503769278207E-3</v>
      </c>
      <c r="AR63" s="4">
        <f t="shared" si="17"/>
        <v>4.2717936493634626E-3</v>
      </c>
      <c r="AS63" s="4">
        <f t="shared" si="17"/>
        <v>6.8315921736518707E-3</v>
      </c>
      <c r="AT63" s="4">
        <f t="shared" si="17"/>
        <v>-1.6305950517841758E-3</v>
      </c>
      <c r="AU63" s="4">
        <f t="shared" si="17"/>
        <v>-1.1928943628188087E-2</v>
      </c>
      <c r="AV63" s="4">
        <f t="shared" si="17"/>
        <v>1.2532874158780922E-2</v>
      </c>
      <c r="AW63" s="4">
        <f t="shared" si="17"/>
        <v>-4.8519395910836378E-4</v>
      </c>
      <c r="AX63" s="4">
        <f t="shared" si="17"/>
        <v>3.6682394158398051E-3</v>
      </c>
      <c r="AY63" s="4">
        <f t="shared" si="17"/>
        <v>3.1018516850719021E-3</v>
      </c>
      <c r="AZ63" s="4">
        <f t="shared" si="17"/>
        <v>1.5290581051732484E-3</v>
      </c>
      <c r="BA63" s="4">
        <f t="shared" si="17"/>
        <v>4.3560474467626547E-3</v>
      </c>
      <c r="BB63" s="4">
        <f t="shared" si="17"/>
        <v>1.1562848736060437E-2</v>
      </c>
      <c r="BC63" s="4">
        <f t="shared" si="17"/>
        <v>-4.0906497702093215E-4</v>
      </c>
      <c r="BD63" s="4">
        <f t="shared" si="17"/>
        <v>5.2836079650726434E-3</v>
      </c>
      <c r="BE63" s="4">
        <f t="shared" si="17"/>
        <v>4.4668805897517266E-4</v>
      </c>
      <c r="BF63" s="4">
        <f t="shared" si="17"/>
        <v>3.9244555056837964E-3</v>
      </c>
      <c r="BG63" s="4">
        <f t="shared" si="17"/>
        <v>8.2773345495997528E-4</v>
      </c>
      <c r="BH63" s="4">
        <f t="shared" si="17"/>
        <v>5.3083946691511842E-3</v>
      </c>
      <c r="BI63" s="4">
        <f t="shared" si="17"/>
        <v>-1.6456321053633042E-3</v>
      </c>
    </row>
    <row r="64" spans="1:61" x14ac:dyDescent="0.25">
      <c r="A64" s="11">
        <v>-12</v>
      </c>
      <c r="B64" s="4">
        <f t="shared" ref="B64:BI64" si="18">LN(B21/B20)</f>
        <v>1.4008865633522428E-4</v>
      </c>
      <c r="C64" s="4">
        <f t="shared" si="18"/>
        <v>-4.4140606936680024E-3</v>
      </c>
      <c r="D64" s="4">
        <f t="shared" si="18"/>
        <v>-4.7951231325548516E-4</v>
      </c>
      <c r="E64" s="4">
        <f t="shared" si="18"/>
        <v>4.6032686966223551E-3</v>
      </c>
      <c r="F64" s="4">
        <f t="shared" si="18"/>
        <v>9.723777280323264E-3</v>
      </c>
      <c r="G64" s="4">
        <f t="shared" si="18"/>
        <v>2.862389811346316E-3</v>
      </c>
      <c r="H64" s="4">
        <f t="shared" si="18"/>
        <v>-2.1889391471105898E-2</v>
      </c>
      <c r="I64" s="4">
        <f t="shared" si="18"/>
        <v>2.9957181322086975E-2</v>
      </c>
      <c r="J64" s="4">
        <f t="shared" si="18"/>
        <v>1.7396777612591736E-2</v>
      </c>
      <c r="K64" s="4">
        <f t="shared" si="18"/>
        <v>1.5509469620405503E-2</v>
      </c>
      <c r="L64" s="4">
        <f t="shared" si="18"/>
        <v>2.0040731731514778E-2</v>
      </c>
      <c r="M64" s="4">
        <f t="shared" si="18"/>
        <v>1.674156415008168E-2</v>
      </c>
      <c r="N64" s="4">
        <f t="shared" si="18"/>
        <v>-6.6269297556531791E-3</v>
      </c>
      <c r="O64" s="4">
        <f t="shared" si="18"/>
        <v>1.1679973346012352E-2</v>
      </c>
      <c r="P64" s="4">
        <f t="shared" si="18"/>
        <v>1.0556202529920514E-2</v>
      </c>
      <c r="Q64" s="4">
        <f t="shared" si="18"/>
        <v>5.0523440307389143E-3</v>
      </c>
      <c r="R64" s="4">
        <f t="shared" si="18"/>
        <v>2.0399404853985937E-2</v>
      </c>
      <c r="S64" s="4">
        <f t="shared" si="18"/>
        <v>-4.8087808514516656E-3</v>
      </c>
      <c r="T64" s="4">
        <f t="shared" si="18"/>
        <v>-8.3712306474125458E-3</v>
      </c>
      <c r="U64" s="4">
        <f t="shared" si="18"/>
        <v>4.3299416134467674E-4</v>
      </c>
      <c r="V64" s="4">
        <f t="shared" si="18"/>
        <v>9.6641883569455068E-3</v>
      </c>
      <c r="W64" s="4">
        <f t="shared" si="18"/>
        <v>-6.6046472448047762E-3</v>
      </c>
      <c r="X64" s="4">
        <f t="shared" si="18"/>
        <v>7.4770480706151908E-3</v>
      </c>
      <c r="Y64" s="4">
        <f t="shared" si="18"/>
        <v>9.7920274490071266E-3</v>
      </c>
      <c r="Z64" s="4">
        <f t="shared" si="18"/>
        <v>-3.8001610502728959E-3</v>
      </c>
      <c r="AA64" s="4">
        <f t="shared" si="18"/>
        <v>0</v>
      </c>
      <c r="AB64" s="4">
        <f t="shared" si="18"/>
        <v>8.0181815809073406E-3</v>
      </c>
      <c r="AC64" s="4">
        <f t="shared" si="18"/>
        <v>-5.3952531835628557E-4</v>
      </c>
      <c r="AD64" s="4">
        <f t="shared" si="18"/>
        <v>1.0822064221849401E-2</v>
      </c>
      <c r="AE64" s="4">
        <f t="shared" si="18"/>
        <v>2.5618704447533318E-3</v>
      </c>
      <c r="AF64" s="4">
        <f t="shared" si="18"/>
        <v>-2.5781941096326769E-3</v>
      </c>
      <c r="AG64" s="4">
        <f t="shared" si="18"/>
        <v>1.9786575489767707E-3</v>
      </c>
      <c r="AH64" s="4">
        <f t="shared" si="18"/>
        <v>1.9673377058586844E-3</v>
      </c>
      <c r="AI64" s="4">
        <f t="shared" si="18"/>
        <v>3.9017545622814826E-3</v>
      </c>
      <c r="AJ64" s="4">
        <f t="shared" si="18"/>
        <v>4.3010631481086971E-3</v>
      </c>
      <c r="AK64" s="4">
        <f t="shared" si="18"/>
        <v>3.300515163466218E-3</v>
      </c>
      <c r="AL64" s="4">
        <f t="shared" si="18"/>
        <v>2.7843339535183376E-3</v>
      </c>
      <c r="AM64" s="4">
        <f t="shared" si="18"/>
        <v>1.2150088389899541E-2</v>
      </c>
      <c r="AN64" s="4">
        <f t="shared" si="18"/>
        <v>1.0966523818713594E-2</v>
      </c>
      <c r="AO64" s="4">
        <f t="shared" si="18"/>
        <v>-7.3231520639222862E-3</v>
      </c>
      <c r="AP64" s="4">
        <f t="shared" si="18"/>
        <v>8.4388705863178374E-3</v>
      </c>
      <c r="AQ64" s="4">
        <f t="shared" si="18"/>
        <v>-1.2685575766429021E-3</v>
      </c>
      <c r="AR64" s="4">
        <f t="shared" si="18"/>
        <v>4.2536230220380266E-3</v>
      </c>
      <c r="AS64" s="4">
        <f t="shared" si="18"/>
        <v>6.7852380156714744E-3</v>
      </c>
      <c r="AT64" s="4">
        <f t="shared" si="18"/>
        <v>-1.6332582351718311E-3</v>
      </c>
      <c r="AU64" s="4">
        <f t="shared" si="18"/>
        <v>-1.20729630522958E-2</v>
      </c>
      <c r="AV64" s="4">
        <f t="shared" si="18"/>
        <v>1.2377743452303545E-2</v>
      </c>
      <c r="AW64" s="4">
        <f t="shared" si="18"/>
        <v>-4.8542948656726077E-4</v>
      </c>
      <c r="AX64" s="4">
        <f t="shared" si="18"/>
        <v>3.654832599860203E-3</v>
      </c>
      <c r="AY64" s="4">
        <f t="shared" si="18"/>
        <v>3.0922599456817451E-3</v>
      </c>
      <c r="AZ64" s="4">
        <f t="shared" si="18"/>
        <v>1.5267236555392622E-3</v>
      </c>
      <c r="BA64" s="4">
        <f t="shared" si="18"/>
        <v>4.3371545659447201E-3</v>
      </c>
      <c r="BB64" s="4">
        <f t="shared" si="18"/>
        <v>1.1430676101572295E-2</v>
      </c>
      <c r="BC64" s="4">
        <f t="shared" si="18"/>
        <v>-4.0923237965313249E-4</v>
      </c>
      <c r="BD64" s="4">
        <f t="shared" si="18"/>
        <v>5.2558381126935269E-3</v>
      </c>
      <c r="BE64" s="4">
        <f t="shared" si="18"/>
        <v>4.4648861784102621E-4</v>
      </c>
      <c r="BF64" s="4">
        <f t="shared" si="18"/>
        <v>3.9091143407741988E-3</v>
      </c>
      <c r="BG64" s="4">
        <f t="shared" si="18"/>
        <v>8.2704887889731586E-4</v>
      </c>
      <c r="BH64" s="4">
        <f t="shared" si="18"/>
        <v>5.280364345732487E-3</v>
      </c>
      <c r="BI64" s="4">
        <f t="shared" si="18"/>
        <v>-1.6483446748911208E-3</v>
      </c>
    </row>
    <row r="65" spans="1:62" x14ac:dyDescent="0.25">
      <c r="A65" s="11">
        <v>-11</v>
      </c>
      <c r="B65" s="4">
        <f t="shared" ref="B65:BI65" si="19">LN(B22/B21)</f>
        <v>1.4006903425540406E-4</v>
      </c>
      <c r="C65" s="4">
        <f t="shared" si="19"/>
        <v>-1.6728393112071697E-2</v>
      </c>
      <c r="D65" s="4">
        <f t="shared" si="19"/>
        <v>7.1685169224796905E-3</v>
      </c>
      <c r="E65" s="4">
        <f t="shared" si="19"/>
        <v>-1.4513430548200709E-3</v>
      </c>
      <c r="F65" s="4">
        <f t="shared" si="19"/>
        <v>9.6301352591573394E-3</v>
      </c>
      <c r="G65" s="4">
        <f t="shared" si="19"/>
        <v>-1.1705641378483168E-2</v>
      </c>
      <c r="H65" s="4">
        <f t="shared" si="19"/>
        <v>-2.2379280296301998E-2</v>
      </c>
      <c r="I65" s="4">
        <f t="shared" si="19"/>
        <v>-2.8695080729594356E-3</v>
      </c>
      <c r="J65" s="4">
        <f t="shared" si="19"/>
        <v>-2.946114023687409E-2</v>
      </c>
      <c r="K65" s="4">
        <f t="shared" si="19"/>
        <v>3.5452861939615694E-3</v>
      </c>
      <c r="L65" s="4">
        <f t="shared" si="19"/>
        <v>1.9646978977076495E-2</v>
      </c>
      <c r="M65" s="4">
        <f t="shared" si="19"/>
        <v>-1.167327293371267E-2</v>
      </c>
      <c r="N65" s="4">
        <f t="shared" si="19"/>
        <v>-6.6711390886549848E-3</v>
      </c>
      <c r="O65" s="4">
        <f t="shared" si="19"/>
        <v>-6.4538505503564852E-2</v>
      </c>
      <c r="P65" s="4">
        <f t="shared" si="19"/>
        <v>-5.3929019218158653E-3</v>
      </c>
      <c r="Q65" s="4">
        <f t="shared" si="19"/>
        <v>4.0631953454296557E-2</v>
      </c>
      <c r="R65" s="4">
        <f t="shared" si="19"/>
        <v>1.9991574766951598E-2</v>
      </c>
      <c r="S65" s="4">
        <f t="shared" si="19"/>
        <v>-1.9771268167383938E-2</v>
      </c>
      <c r="T65" s="4">
        <f t="shared" si="19"/>
        <v>-8.441900156906124E-3</v>
      </c>
      <c r="U65" s="4">
        <f t="shared" si="19"/>
        <v>3.8885337396923746E-3</v>
      </c>
      <c r="V65" s="4">
        <f t="shared" si="19"/>
        <v>2.7075586605281528E-2</v>
      </c>
      <c r="W65" s="4">
        <f t="shared" si="19"/>
        <v>3.6668803637087126E-2</v>
      </c>
      <c r="X65" s="4">
        <f t="shared" si="19"/>
        <v>7.421556479451653E-3</v>
      </c>
      <c r="Y65" s="4">
        <f t="shared" si="19"/>
        <v>-2.2792255611528492E-2</v>
      </c>
      <c r="Z65" s="4">
        <f t="shared" si="19"/>
        <v>-3.8146573801810814E-3</v>
      </c>
      <c r="AA65" s="4">
        <f t="shared" si="19"/>
        <v>1.6227520768582835E-2</v>
      </c>
      <c r="AB65" s="4">
        <f t="shared" si="19"/>
        <v>-8.8935816891199029E-3</v>
      </c>
      <c r="AC65" s="4">
        <f t="shared" si="19"/>
        <v>-1.6203246822686416E-3</v>
      </c>
      <c r="AD65" s="4">
        <f t="shared" si="19"/>
        <v>1.0706199920051099E-2</v>
      </c>
      <c r="AE65" s="4">
        <f t="shared" si="19"/>
        <v>-1.173578301543813E-2</v>
      </c>
      <c r="AF65" s="4">
        <f t="shared" si="19"/>
        <v>-2.5848583799832157E-3</v>
      </c>
      <c r="AG65" s="4">
        <f t="shared" si="19"/>
        <v>2.2223056974949057E-2</v>
      </c>
      <c r="AH65" s="4">
        <f t="shared" si="19"/>
        <v>2.4845974668319323E-2</v>
      </c>
      <c r="AI65" s="4">
        <f t="shared" si="19"/>
        <v>-3.1339758524261692E-2</v>
      </c>
      <c r="AJ65" s="4">
        <f t="shared" si="19"/>
        <v>4.2826432009860811E-3</v>
      </c>
      <c r="AK65" s="4">
        <f t="shared" si="19"/>
        <v>-1.5262566035014927E-2</v>
      </c>
      <c r="AL65" s="4">
        <f t="shared" si="19"/>
        <v>2.7766029586441341E-3</v>
      </c>
      <c r="AM65" s="4">
        <f t="shared" si="19"/>
        <v>-1.4738030550047907E-3</v>
      </c>
      <c r="AN65" s="4">
        <f t="shared" si="19"/>
        <v>-3.2187756659752234E-3</v>
      </c>
      <c r="AO65" s="4">
        <f t="shared" si="19"/>
        <v>-2.4431874484401369E-2</v>
      </c>
      <c r="AP65" s="4">
        <f t="shared" si="19"/>
        <v>8.368251578628862E-3</v>
      </c>
      <c r="AQ65" s="4">
        <f t="shared" si="19"/>
        <v>-6.8781434575753498E-3</v>
      </c>
      <c r="AR65" s="4">
        <f t="shared" si="19"/>
        <v>4.2356063224215368E-3</v>
      </c>
      <c r="AS65" s="4">
        <f t="shared" si="19"/>
        <v>3.2011003567844191E-2</v>
      </c>
      <c r="AT65" s="4">
        <f t="shared" si="19"/>
        <v>6.7669544913588767E-3</v>
      </c>
      <c r="AU65" s="4">
        <f t="shared" si="19"/>
        <v>1.9534023422624877E-2</v>
      </c>
      <c r="AV65" s="4">
        <f t="shared" si="19"/>
        <v>1.2226406224185265E-2</v>
      </c>
      <c r="AW65" s="4">
        <f t="shared" si="19"/>
        <v>-1.0617010360587563E-2</v>
      </c>
      <c r="AX65" s="4">
        <f t="shared" si="19"/>
        <v>3.6415234265664664E-3</v>
      </c>
      <c r="AY65" s="4">
        <f t="shared" si="19"/>
        <v>1.3628818323452623E-2</v>
      </c>
      <c r="AZ65" s="4">
        <f t="shared" si="19"/>
        <v>1.8141069612082557E-2</v>
      </c>
      <c r="BA65" s="4">
        <f t="shared" si="19"/>
        <v>3.7932658571070636E-2</v>
      </c>
      <c r="BB65" s="4">
        <f t="shared" si="19"/>
        <v>1.1301491027464795E-2</v>
      </c>
      <c r="BC65" s="4">
        <f t="shared" si="19"/>
        <v>-3.6908039330960122E-3</v>
      </c>
      <c r="BD65" s="4">
        <f t="shared" si="19"/>
        <v>5.2283586431438409E-3</v>
      </c>
      <c r="BE65" s="4">
        <f t="shared" si="19"/>
        <v>3.6809904089772409E-2</v>
      </c>
      <c r="BF65" s="4">
        <f t="shared" si="19"/>
        <v>2.0634205204167314E-2</v>
      </c>
      <c r="BG65" s="4">
        <f t="shared" si="19"/>
        <v>5.4415474128927154E-3</v>
      </c>
      <c r="BH65" s="4">
        <f t="shared" si="19"/>
        <v>5.252628489429317E-3</v>
      </c>
      <c r="BI65" s="4">
        <f t="shared" si="19"/>
        <v>-2.1857599281459544E-3</v>
      </c>
    </row>
    <row r="66" spans="1:62" x14ac:dyDescent="0.25">
      <c r="A66" s="11">
        <v>-10</v>
      </c>
      <c r="B66" s="4">
        <f t="shared" ref="B66:BI66" si="20">LN(B23/B22)</f>
        <v>-5.6180136750746705E-3</v>
      </c>
      <c r="C66" s="4">
        <f t="shared" si="20"/>
        <v>-2.9444054518079174E-2</v>
      </c>
      <c r="D66" s="4">
        <f t="shared" si="20"/>
        <v>3.1637071743535396E-2</v>
      </c>
      <c r="E66" s="4">
        <f t="shared" si="20"/>
        <v>2.1762600004144742E-3</v>
      </c>
      <c r="F66" s="4">
        <f t="shared" si="20"/>
        <v>7.0103253071975122E-4</v>
      </c>
      <c r="G66" s="4">
        <f t="shared" si="20"/>
        <v>-1.1844287967684773E-2</v>
      </c>
      <c r="H66" s="4">
        <f t="shared" si="20"/>
        <v>2.4949334714055211E-2</v>
      </c>
      <c r="I66" s="4">
        <f t="shared" si="20"/>
        <v>-2.8860707519191516E-2</v>
      </c>
      <c r="J66" s="4">
        <f t="shared" si="20"/>
        <v>1.2356791133937652E-2</v>
      </c>
      <c r="K66" s="4">
        <f t="shared" si="20"/>
        <v>-2.7679927567284164E-2</v>
      </c>
      <c r="L66" s="4">
        <f t="shared" si="20"/>
        <v>4.0977653970014287E-2</v>
      </c>
      <c r="M66" s="4">
        <f t="shared" si="20"/>
        <v>-1.1811149287125511E-2</v>
      </c>
      <c r="N66" s="4">
        <f t="shared" si="20"/>
        <v>1.9553313648976743E-2</v>
      </c>
      <c r="O66" s="4">
        <f t="shared" si="20"/>
        <v>-4.1067819526533593E-3</v>
      </c>
      <c r="P66" s="4">
        <f t="shared" si="20"/>
        <v>5.8145010425905301E-2</v>
      </c>
      <c r="Q66" s="4">
        <f t="shared" si="20"/>
        <v>1.6862412228635566E-2</v>
      </c>
      <c r="R66" s="4">
        <f t="shared" si="20"/>
        <v>3.013078242113856E-2</v>
      </c>
      <c r="S66" s="4">
        <f t="shared" si="20"/>
        <v>-2.0170069268669981E-2</v>
      </c>
      <c r="T66" s="4">
        <f t="shared" si="20"/>
        <v>-4.3384015985981298E-3</v>
      </c>
      <c r="U66" s="4">
        <f t="shared" si="20"/>
        <v>-3.8885337396924805E-3</v>
      </c>
      <c r="V66" s="4">
        <f t="shared" si="20"/>
        <v>1.3689256073417405E-3</v>
      </c>
      <c r="W66" s="4">
        <f t="shared" si="20"/>
        <v>8.0972102326193028E-3</v>
      </c>
      <c r="X66" s="4">
        <f t="shared" si="20"/>
        <v>7.7635504899234925E-3</v>
      </c>
      <c r="Y66" s="4">
        <f t="shared" si="20"/>
        <v>-2.3323883066883825E-2</v>
      </c>
      <c r="Z66" s="4">
        <f t="shared" si="20"/>
        <v>-5.4516962676552184E-2</v>
      </c>
      <c r="AA66" s="4">
        <f t="shared" si="20"/>
        <v>-3.0227030748426801E-3</v>
      </c>
      <c r="AB66" s="4">
        <f t="shared" si="20"/>
        <v>1.3051607666398539E-2</v>
      </c>
      <c r="AC66" s="4">
        <f t="shared" si="20"/>
        <v>3.0345671525122232E-2</v>
      </c>
      <c r="AD66" s="4">
        <f t="shared" si="20"/>
        <v>1.159580963682948E-2</v>
      </c>
      <c r="AE66" s="4">
        <f t="shared" si="20"/>
        <v>-1.1875148803611769E-2</v>
      </c>
      <c r="AF66" s="4">
        <f t="shared" si="20"/>
        <v>-2.3667413242755994E-2</v>
      </c>
      <c r="AG66" s="4">
        <f t="shared" si="20"/>
        <v>-2.2847485884869616E-2</v>
      </c>
      <c r="AH66" s="4">
        <f t="shared" si="20"/>
        <v>2.1620402164720831E-2</v>
      </c>
      <c r="AI66" s="4">
        <f t="shared" si="20"/>
        <v>1.9790531311098359E-2</v>
      </c>
      <c r="AJ66" s="4">
        <f t="shared" si="20"/>
        <v>-5.9701109261650134E-3</v>
      </c>
      <c r="AK66" s="4">
        <f t="shared" si="20"/>
        <v>-1.54991271499085E-2</v>
      </c>
      <c r="AL66" s="4">
        <f t="shared" si="20"/>
        <v>-6.8798164632257897E-3</v>
      </c>
      <c r="AM66" s="4">
        <f t="shared" si="20"/>
        <v>-1.6057478132493211E-2</v>
      </c>
      <c r="AN66" s="4">
        <f t="shared" si="20"/>
        <v>1.2813264580804274E-2</v>
      </c>
      <c r="AO66" s="4">
        <f t="shared" si="20"/>
        <v>1.3948074052706729E-2</v>
      </c>
      <c r="AP66" s="4">
        <f t="shared" si="20"/>
        <v>1.1599198314369669E-2</v>
      </c>
      <c r="AQ66" s="4">
        <f t="shared" si="20"/>
        <v>-6.9257801561328864E-3</v>
      </c>
      <c r="AR66" s="4">
        <f t="shared" si="20"/>
        <v>-6.1877235665537197E-3</v>
      </c>
      <c r="AS66" s="4">
        <f t="shared" si="20"/>
        <v>-2.034635281650367E-3</v>
      </c>
      <c r="AT66" s="4">
        <f t="shared" si="20"/>
        <v>1.3028301606936863E-2</v>
      </c>
      <c r="AU66" s="4">
        <f t="shared" si="20"/>
        <v>2.8864710548288736E-2</v>
      </c>
      <c r="AV66" s="4">
        <f t="shared" si="20"/>
        <v>6.4398067330736705E-3</v>
      </c>
      <c r="AW66" s="4">
        <f t="shared" si="20"/>
        <v>-1.0730941964285669E-2</v>
      </c>
      <c r="AX66" s="4">
        <f t="shared" si="20"/>
        <v>-3.5769521271105643E-2</v>
      </c>
      <c r="AY66" s="4">
        <f t="shared" si="20"/>
        <v>-2.1896167283288467E-2</v>
      </c>
      <c r="AZ66" s="4">
        <f t="shared" si="20"/>
        <v>0</v>
      </c>
      <c r="BA66" s="4">
        <f t="shared" si="20"/>
        <v>-9.489330300080874E-3</v>
      </c>
      <c r="BB66" s="4">
        <f t="shared" si="20"/>
        <v>1.0590067972028631E-2</v>
      </c>
      <c r="BC66" s="4">
        <f t="shared" si="20"/>
        <v>-3.7044764449028333E-3</v>
      </c>
      <c r="BD66" s="4">
        <f t="shared" si="20"/>
        <v>-2.1079477548475726E-2</v>
      </c>
      <c r="BE66" s="4">
        <f t="shared" si="20"/>
        <v>-9.4018849693898801E-3</v>
      </c>
      <c r="BF66" s="4">
        <f t="shared" si="20"/>
        <v>-1.0754862903956126E-3</v>
      </c>
      <c r="BG66" s="4">
        <f t="shared" si="20"/>
        <v>-1.4159960343447081E-2</v>
      </c>
      <c r="BH66" s="4">
        <f t="shared" si="20"/>
        <v>1.3310060889423253E-3</v>
      </c>
      <c r="BI66" s="4">
        <f t="shared" si="20"/>
        <v>-2.1905479419686322E-3</v>
      </c>
    </row>
    <row r="67" spans="1:62" x14ac:dyDescent="0.25">
      <c r="A67" s="11">
        <v>-9</v>
      </c>
      <c r="B67" s="4">
        <f t="shared" ref="B67:BI67" si="21">LN(B24/B23)</f>
        <v>1.6887527833150727E-3</v>
      </c>
      <c r="C67" s="4">
        <f t="shared" si="21"/>
        <v>2.0825923899399118E-3</v>
      </c>
      <c r="D67" s="4">
        <f t="shared" si="21"/>
        <v>-1.0434850754831028E-2</v>
      </c>
      <c r="E67" s="4">
        <f t="shared" si="21"/>
        <v>-6.5431096278839359E-3</v>
      </c>
      <c r="F67" s="4">
        <f t="shared" si="21"/>
        <v>-7.010325307198359E-4</v>
      </c>
      <c r="G67" s="4">
        <f t="shared" si="21"/>
        <v>-2.9270405195370122E-2</v>
      </c>
      <c r="H67" s="4">
        <f t="shared" si="21"/>
        <v>1.6091617124415099E-2</v>
      </c>
      <c r="I67" s="4">
        <f t="shared" si="21"/>
        <v>-1.1302947776883161E-2</v>
      </c>
      <c r="J67" s="4">
        <f t="shared" si="21"/>
        <v>-4.2407130300313962E-2</v>
      </c>
      <c r="K67" s="4">
        <f t="shared" si="21"/>
        <v>-1.8358784138825284E-2</v>
      </c>
      <c r="L67" s="4">
        <f t="shared" si="21"/>
        <v>1.7584866216408583E-2</v>
      </c>
      <c r="M67" s="4">
        <f t="shared" si="21"/>
        <v>-2.0000743008244681E-2</v>
      </c>
      <c r="N67" s="4">
        <f t="shared" si="21"/>
        <v>-2.3000246478956975E-3</v>
      </c>
      <c r="O67" s="4">
        <f t="shared" si="21"/>
        <v>-6.0539872408421512E-3</v>
      </c>
      <c r="P67" s="4">
        <f t="shared" si="21"/>
        <v>1.554910467919818E-2</v>
      </c>
      <c r="Q67" s="4">
        <f t="shared" si="21"/>
        <v>-3.8819630441612823E-3</v>
      </c>
      <c r="R67" s="4">
        <f t="shared" si="21"/>
        <v>-7.0083444081259607E-3</v>
      </c>
      <c r="S67" s="4">
        <f t="shared" si="21"/>
        <v>-3.9533178249790926E-2</v>
      </c>
      <c r="T67" s="4">
        <f t="shared" si="21"/>
        <v>3.9081350042471062E-2</v>
      </c>
      <c r="U67" s="4">
        <f t="shared" si="21"/>
        <v>-2.6007817000573675E-3</v>
      </c>
      <c r="V67" s="4">
        <f t="shared" si="21"/>
        <v>-1.5162247739677523E-2</v>
      </c>
      <c r="W67" s="4">
        <f t="shared" si="21"/>
        <v>-2.5672355054126836E-2</v>
      </c>
      <c r="X67" s="4">
        <f t="shared" si="21"/>
        <v>-1.0164512027461756E-2</v>
      </c>
      <c r="Y67" s="4">
        <f t="shared" si="21"/>
        <v>-2.5342825303732597E-2</v>
      </c>
      <c r="Z67" s="4">
        <f t="shared" si="21"/>
        <v>7.9385029254565712E-2</v>
      </c>
      <c r="AA67" s="4">
        <f t="shared" si="21"/>
        <v>-1.6277047934774393E-2</v>
      </c>
      <c r="AB67" s="4">
        <f t="shared" si="21"/>
        <v>-3.5906724291858962E-2</v>
      </c>
      <c r="AC67" s="4">
        <f t="shared" si="21"/>
        <v>2.1271910271093639E-2</v>
      </c>
      <c r="AD67" s="4">
        <f t="shared" si="21"/>
        <v>-1.6679704752977729E-2</v>
      </c>
      <c r="AE67" s="4">
        <f t="shared" si="21"/>
        <v>5.1736225164441896E-3</v>
      </c>
      <c r="AF67" s="4">
        <f t="shared" si="21"/>
        <v>1.6741691695901232E-2</v>
      </c>
      <c r="AG67" s="4">
        <f t="shared" si="21"/>
        <v>-5.9514829676656283E-3</v>
      </c>
      <c r="AH67" s="4">
        <f t="shared" si="21"/>
        <v>-9.8040089106985941E-3</v>
      </c>
      <c r="AI67" s="4">
        <f t="shared" si="21"/>
        <v>1.7522350692202492E-2</v>
      </c>
      <c r="AJ67" s="4">
        <f t="shared" si="21"/>
        <v>-2.000533318963486E-2</v>
      </c>
      <c r="AK67" s="4">
        <f t="shared" si="21"/>
        <v>-2.7673105745223196E-2</v>
      </c>
      <c r="AL67" s="4">
        <f t="shared" si="21"/>
        <v>4.6612236570230628E-2</v>
      </c>
      <c r="AM67" s="4">
        <f t="shared" si="21"/>
        <v>-5.7117406911565052E-3</v>
      </c>
      <c r="AN67" s="4">
        <f t="shared" si="21"/>
        <v>-3.5039709119879074E-2</v>
      </c>
      <c r="AO67" s="4">
        <f t="shared" si="21"/>
        <v>-3.1816721631272943E-2</v>
      </c>
      <c r="AP67" s="4">
        <f t="shared" si="21"/>
        <v>3.4693602331598329E-2</v>
      </c>
      <c r="AQ67" s="4">
        <f t="shared" si="21"/>
        <v>0</v>
      </c>
      <c r="AR67" s="4">
        <f t="shared" si="21"/>
        <v>2.2728251077556091E-2</v>
      </c>
      <c r="AS67" s="4">
        <f t="shared" si="21"/>
        <v>-7.4957529036389636E-3</v>
      </c>
      <c r="AT67" s="4">
        <f t="shared" si="21"/>
        <v>-3.2321512894439491E-2</v>
      </c>
      <c r="AU67" s="4">
        <f t="shared" si="21"/>
        <v>-3.614532651726108E-2</v>
      </c>
      <c r="AV67" s="4">
        <f t="shared" si="21"/>
        <v>-1.431567306485378E-2</v>
      </c>
      <c r="AW67" s="4">
        <f t="shared" si="21"/>
        <v>-5.2219213935006505E-3</v>
      </c>
      <c r="AX67" s="4">
        <f t="shared" si="21"/>
        <v>4.1407852361287294E-2</v>
      </c>
      <c r="AY67" s="4">
        <f t="shared" si="21"/>
        <v>-2.5575033450174915E-2</v>
      </c>
      <c r="AZ67" s="4">
        <f t="shared" si="21"/>
        <v>-1.85988507489241E-2</v>
      </c>
      <c r="BA67" s="4">
        <f t="shared" si="21"/>
        <v>3.0799579123139608E-3</v>
      </c>
      <c r="BB67" s="4">
        <f t="shared" si="21"/>
        <v>-1.8223673191306765E-2</v>
      </c>
      <c r="BC67" s="4">
        <f t="shared" si="21"/>
        <v>-1.2030882346903801E-2</v>
      </c>
      <c r="BD67" s="4">
        <f t="shared" si="21"/>
        <v>2.5242534197846452E-2</v>
      </c>
      <c r="BE67" s="4">
        <f t="shared" si="21"/>
        <v>-7.1919636446460483E-3</v>
      </c>
      <c r="BF67" s="4">
        <f t="shared" si="21"/>
        <v>-2.1022881546282492E-2</v>
      </c>
      <c r="BG67" s="4">
        <f t="shared" si="21"/>
        <v>-1.436334823193621E-2</v>
      </c>
      <c r="BH67" s="4">
        <f t="shared" si="21"/>
        <v>-1.8639252968060301E-3</v>
      </c>
      <c r="BI67" s="4">
        <f t="shared" si="21"/>
        <v>-3.2215757508890961E-3</v>
      </c>
    </row>
    <row r="68" spans="1:62" x14ac:dyDescent="0.25">
      <c r="A68" s="11">
        <v>-8</v>
      </c>
      <c r="B68" s="4">
        <f t="shared" ref="B68:BI68" si="22">LN(B25/B24)</f>
        <v>-7.9052527265261099E-3</v>
      </c>
      <c r="C68" s="4">
        <f t="shared" si="22"/>
        <v>2.7700822210781797E-3</v>
      </c>
      <c r="D68" s="4">
        <f t="shared" si="22"/>
        <v>-2.0488173918016734E-2</v>
      </c>
      <c r="E68" s="4">
        <f t="shared" si="22"/>
        <v>5.8181926822896083E-3</v>
      </c>
      <c r="F68" s="4">
        <f t="shared" si="22"/>
        <v>6.2915377521171817E-3</v>
      </c>
      <c r="G68" s="4">
        <f t="shared" si="22"/>
        <v>1.2406615416558998E-2</v>
      </c>
      <c r="H68" s="4">
        <f t="shared" si="22"/>
        <v>-3.0355486852772081E-3</v>
      </c>
      <c r="I68" s="4">
        <f t="shared" si="22"/>
        <v>4.7321882152618587E-2</v>
      </c>
      <c r="J68" s="4">
        <f t="shared" si="22"/>
        <v>-2.2833385301749956E-2</v>
      </c>
      <c r="K68" s="4">
        <f t="shared" si="22"/>
        <v>-5.3077870530358253E-3</v>
      </c>
      <c r="L68" s="4">
        <f t="shared" si="22"/>
        <v>-3.4534453450853951E-2</v>
      </c>
      <c r="M68" s="4">
        <f t="shared" si="22"/>
        <v>1.3544248434485333E-2</v>
      </c>
      <c r="N68" s="4">
        <f t="shared" si="22"/>
        <v>-1.324522675002068E-2</v>
      </c>
      <c r="O68" s="4">
        <f t="shared" si="22"/>
        <v>4.7698688512560775E-2</v>
      </c>
      <c r="P68" s="4">
        <f t="shared" si="22"/>
        <v>-2.4333911991796648E-2</v>
      </c>
      <c r="Q68" s="4">
        <f t="shared" si="22"/>
        <v>-3.0765252865473103E-2</v>
      </c>
      <c r="R68" s="4">
        <f t="shared" si="22"/>
        <v>6.0753864383372332E-2</v>
      </c>
      <c r="S68" s="4">
        <f t="shared" si="22"/>
        <v>1.174761042761608E-2</v>
      </c>
      <c r="T68" s="4">
        <f t="shared" si="22"/>
        <v>-3.4904049397684908E-3</v>
      </c>
      <c r="U68" s="4">
        <f t="shared" si="22"/>
        <v>5.8422756242283609E-3</v>
      </c>
      <c r="V68" s="4">
        <f t="shared" si="22"/>
        <v>-2.3183335455657279E-2</v>
      </c>
      <c r="W68" s="4">
        <f t="shared" si="22"/>
        <v>-5.3333459753626168E-3</v>
      </c>
      <c r="X68" s="4">
        <f t="shared" si="22"/>
        <v>2.140390866315358E-2</v>
      </c>
      <c r="Y68" s="4">
        <f t="shared" si="22"/>
        <v>1.8501392881613734E-3</v>
      </c>
      <c r="Z68" s="4">
        <f t="shared" si="22"/>
        <v>-8.7757794135900761E-4</v>
      </c>
      <c r="AA68" s="4">
        <f t="shared" si="22"/>
        <v>-5.1298336637371625E-4</v>
      </c>
      <c r="AB68" s="4">
        <f t="shared" si="22"/>
        <v>1.069528911674795E-2</v>
      </c>
      <c r="AC68" s="4">
        <f t="shared" si="22"/>
        <v>2.0512514704448359E-3</v>
      </c>
      <c r="AD68" s="4">
        <f t="shared" si="22"/>
        <v>-4.0858232042667057E-3</v>
      </c>
      <c r="AE68" s="4">
        <f t="shared" si="22"/>
        <v>3.7459453328927352E-3</v>
      </c>
      <c r="AF68" s="4">
        <f t="shared" si="22"/>
        <v>2.3139466416217396E-3</v>
      </c>
      <c r="AG68" s="4">
        <f t="shared" si="22"/>
        <v>3.6098322569398301E-2</v>
      </c>
      <c r="AH68" s="4">
        <f t="shared" si="22"/>
        <v>5.6679360130982778E-3</v>
      </c>
      <c r="AI68" s="4">
        <f t="shared" si="22"/>
        <v>9.8766234959120989E-3</v>
      </c>
      <c r="AJ68" s="4">
        <f t="shared" si="22"/>
        <v>-4.2383353379513138E-3</v>
      </c>
      <c r="AK68" s="4">
        <f t="shared" si="22"/>
        <v>3.651252069601852E-2</v>
      </c>
      <c r="AL68" s="4">
        <f t="shared" si="22"/>
        <v>-9.73711957849706E-3</v>
      </c>
      <c r="AM68" s="4">
        <f t="shared" si="22"/>
        <v>3.0287350923501873E-2</v>
      </c>
      <c r="AN68" s="4">
        <f t="shared" si="22"/>
        <v>-4.0360101193019478E-2</v>
      </c>
      <c r="AO68" s="4">
        <f t="shared" si="22"/>
        <v>-9.3298746730586992E-4</v>
      </c>
      <c r="AP68" s="4">
        <f t="shared" si="22"/>
        <v>3.9884956006957885E-2</v>
      </c>
      <c r="AQ68" s="4">
        <f t="shared" si="22"/>
        <v>0</v>
      </c>
      <c r="AR68" s="4">
        <f t="shared" si="22"/>
        <v>-6.0859076415793753E-3</v>
      </c>
      <c r="AS68" s="4">
        <f t="shared" si="22"/>
        <v>4.4361467311586755E-3</v>
      </c>
      <c r="AT68" s="4">
        <f t="shared" si="22"/>
        <v>2.4152094336285786E-2</v>
      </c>
      <c r="AU68" s="4">
        <f t="shared" si="22"/>
        <v>1.1570162559828519E-2</v>
      </c>
      <c r="AV68" s="4">
        <f t="shared" si="22"/>
        <v>-1.5467864402327622E-2</v>
      </c>
      <c r="AW68" s="4">
        <f t="shared" si="22"/>
        <v>-4.1972596942101738E-3</v>
      </c>
      <c r="AX68" s="4">
        <f t="shared" si="22"/>
        <v>-1.1308633306819176E-2</v>
      </c>
      <c r="AY68" s="4">
        <f t="shared" si="22"/>
        <v>1.4794213863860373E-2</v>
      </c>
      <c r="AZ68" s="4">
        <f t="shared" si="22"/>
        <v>-9.6619566978683232E-3</v>
      </c>
      <c r="BA68" s="4">
        <f t="shared" si="22"/>
        <v>5.0195393209489609E-3</v>
      </c>
      <c r="BB68" s="4">
        <f t="shared" si="22"/>
        <v>-3.5824809200201819E-3</v>
      </c>
      <c r="BC68" s="4">
        <f t="shared" si="22"/>
        <v>3.0012589951021962E-2</v>
      </c>
      <c r="BD68" s="4">
        <f t="shared" si="22"/>
        <v>-9.0831345896049461E-3</v>
      </c>
      <c r="BE68" s="4">
        <f t="shared" si="22"/>
        <v>3.6024473510202948E-3</v>
      </c>
      <c r="BF68" s="4">
        <f t="shared" si="22"/>
        <v>-7.3529322823840193E-3</v>
      </c>
      <c r="BG68" s="4">
        <f t="shared" si="22"/>
        <v>-2.5389354405390229E-4</v>
      </c>
      <c r="BH68" s="4">
        <f t="shared" si="22"/>
        <v>7.9639188226006928E-3</v>
      </c>
      <c r="BI68" s="4">
        <f t="shared" si="22"/>
        <v>2.3439219147422178E-3</v>
      </c>
    </row>
    <row r="69" spans="1:62" x14ac:dyDescent="0.25">
      <c r="A69" s="11">
        <v>-7</v>
      </c>
      <c r="B69" s="4">
        <f t="shared" ref="B69:BI69" si="23">LN(B26/B25)</f>
        <v>-3.2175684484192176E-3</v>
      </c>
      <c r="C69" s="4">
        <f t="shared" si="23"/>
        <v>-3.0012746589427276E-3</v>
      </c>
      <c r="D69" s="4">
        <f t="shared" si="23"/>
        <v>4.7572560080368412E-4</v>
      </c>
      <c r="E69" s="4">
        <f t="shared" si="23"/>
        <v>2.4169737596203204E-4</v>
      </c>
      <c r="F69" s="4">
        <f t="shared" si="23"/>
        <v>0</v>
      </c>
      <c r="G69" s="4">
        <f t="shared" si="23"/>
        <v>-3.6916160657216764E-3</v>
      </c>
      <c r="H69" s="4">
        <f t="shared" si="23"/>
        <v>1.7810981987263212E-2</v>
      </c>
      <c r="I69" s="4">
        <f t="shared" si="23"/>
        <v>4.2270312521961388E-2</v>
      </c>
      <c r="J69" s="4">
        <f t="shared" si="23"/>
        <v>5.8091195490590965E-3</v>
      </c>
      <c r="K69" s="4">
        <f t="shared" si="23"/>
        <v>-1.0521722114302641E-2</v>
      </c>
      <c r="L69" s="4">
        <f t="shared" si="23"/>
        <v>-1.2422531319476038E-2</v>
      </c>
      <c r="M69" s="4">
        <f t="shared" si="23"/>
        <v>-1.9949953856283017E-3</v>
      </c>
      <c r="N69" s="4">
        <f t="shared" si="23"/>
        <v>9.5101967184806867E-3</v>
      </c>
      <c r="O69" s="4">
        <f t="shared" si="23"/>
        <v>5.7727844088810015E-3</v>
      </c>
      <c r="P69" s="4">
        <f t="shared" si="23"/>
        <v>4.8899852941869095E-3</v>
      </c>
      <c r="Q69" s="4">
        <f t="shared" si="23"/>
        <v>-9.1189061315692481E-3</v>
      </c>
      <c r="R69" s="4">
        <f t="shared" si="23"/>
        <v>-3.1071534551031276E-3</v>
      </c>
      <c r="S69" s="4">
        <f t="shared" si="23"/>
        <v>-7.5711831359868897E-3</v>
      </c>
      <c r="T69" s="4">
        <f t="shared" si="23"/>
        <v>-8.6621166684337416E-3</v>
      </c>
      <c r="U69" s="4">
        <f t="shared" si="23"/>
        <v>-1.5113896863887246E-3</v>
      </c>
      <c r="V69" s="4">
        <f t="shared" si="23"/>
        <v>3.5473609387982347E-3</v>
      </c>
      <c r="W69" s="4">
        <f t="shared" si="23"/>
        <v>3.9603960913641817E-4</v>
      </c>
      <c r="X69" s="4">
        <f t="shared" si="23"/>
        <v>2.350177344953673E-3</v>
      </c>
      <c r="Y69" s="4">
        <f t="shared" si="23"/>
        <v>1.8467225931647112E-3</v>
      </c>
      <c r="Z69" s="4">
        <f t="shared" si="23"/>
        <v>3.2140276023781261E-3</v>
      </c>
      <c r="AA69" s="4">
        <f t="shared" si="23"/>
        <v>8.5477399109779126E-4</v>
      </c>
      <c r="AB69" s="4">
        <f t="shared" si="23"/>
        <v>7.0671672230908089E-3</v>
      </c>
      <c r="AC69" s="4">
        <f t="shared" si="23"/>
        <v>1.3651931508930782E-3</v>
      </c>
      <c r="AD69" s="4">
        <f t="shared" si="23"/>
        <v>-2.0683261242618645E-2</v>
      </c>
      <c r="AE69" s="4">
        <f t="shared" si="23"/>
        <v>-7.924556185731766E-3</v>
      </c>
      <c r="AF69" s="4">
        <f t="shared" si="23"/>
        <v>-1.1562844119752962E-3</v>
      </c>
      <c r="AG69" s="4">
        <f t="shared" si="23"/>
        <v>-2.5284463533591941E-3</v>
      </c>
      <c r="AH69" s="4">
        <f t="shared" si="23"/>
        <v>7.2581960995277157E-3</v>
      </c>
      <c r="AI69" s="4">
        <f t="shared" si="23"/>
        <v>-2.9527630644538053E-3</v>
      </c>
      <c r="AJ69" s="4">
        <f t="shared" si="23"/>
        <v>-8.5307995690233496E-3</v>
      </c>
      <c r="AK69" s="4">
        <f t="shared" si="23"/>
        <v>5.4177185266648569E-3</v>
      </c>
      <c r="AL69" s="4">
        <f t="shared" si="23"/>
        <v>-3.9215698032777991E-3</v>
      </c>
      <c r="AM69" s="4">
        <f t="shared" si="23"/>
        <v>2.4344036469732041E-3</v>
      </c>
      <c r="AN69" s="4">
        <f t="shared" si="23"/>
        <v>6.0141293728074707E-3</v>
      </c>
      <c r="AO69" s="4">
        <f t="shared" si="23"/>
        <v>-5.1868625167895825E-4</v>
      </c>
      <c r="AP69" s="4">
        <f t="shared" si="23"/>
        <v>3.9405529159035335E-2</v>
      </c>
      <c r="AQ69" s="4">
        <f t="shared" si="23"/>
        <v>-7.7249220553445486E-4</v>
      </c>
      <c r="AR69" s="4">
        <f t="shared" si="23"/>
        <v>-2.8679345965737526E-3</v>
      </c>
      <c r="AS69" s="4">
        <f t="shared" si="23"/>
        <v>6.8992943480137275E-3</v>
      </c>
      <c r="AT69" s="4">
        <f t="shared" si="23"/>
        <v>-2.7380143417631703E-3</v>
      </c>
      <c r="AU69" s="4">
        <f t="shared" si="23"/>
        <v>-9.857614266520905E-3</v>
      </c>
      <c r="AV69" s="4">
        <f t="shared" si="23"/>
        <v>-3.3120302492686666E-3</v>
      </c>
      <c r="AW69" s="4">
        <f t="shared" si="23"/>
        <v>4.0050979786726657E-4</v>
      </c>
      <c r="AX69" s="4">
        <f t="shared" si="23"/>
        <v>-2.6436429243116236E-3</v>
      </c>
      <c r="AY69" s="4">
        <f t="shared" si="23"/>
        <v>-5.0242589792617821E-3</v>
      </c>
      <c r="AZ69" s="4">
        <f t="shared" si="23"/>
        <v>4.152262286759926E-3</v>
      </c>
      <c r="BA69" s="4">
        <f t="shared" si="23"/>
        <v>-6.1384105775394984E-3</v>
      </c>
      <c r="BB69" s="4">
        <f t="shared" si="23"/>
        <v>-2.5633436234002587E-4</v>
      </c>
      <c r="BC69" s="4">
        <f t="shared" si="23"/>
        <v>-5.4149260349442077E-3</v>
      </c>
      <c r="BD69" s="4">
        <f t="shared" si="23"/>
        <v>1.6439633525578993E-4</v>
      </c>
      <c r="BE69" s="4">
        <f t="shared" si="23"/>
        <v>-6.5595553854420219E-3</v>
      </c>
      <c r="BF69" s="4">
        <f t="shared" si="23"/>
        <v>2.5796842842484243E-3</v>
      </c>
      <c r="BG69" s="4">
        <f t="shared" si="23"/>
        <v>5.9218897715298223E-4</v>
      </c>
      <c r="BH69" s="4">
        <f t="shared" si="23"/>
        <v>3.9583512317102089E-3</v>
      </c>
      <c r="BI69" s="4">
        <f t="shared" si="23"/>
        <v>7.80125194374545E-4</v>
      </c>
    </row>
    <row r="70" spans="1:62" x14ac:dyDescent="0.25">
      <c r="A70" s="11">
        <v>-6</v>
      </c>
      <c r="B70" s="4">
        <f t="shared" ref="B70:BI70" si="24">LN(B27/B26)</f>
        <v>-3.2279546223545033E-3</v>
      </c>
      <c r="C70" s="4">
        <f t="shared" si="24"/>
        <v>-3.0103094311597755E-3</v>
      </c>
      <c r="D70" s="4">
        <f t="shared" si="24"/>
        <v>4.75499393564737E-4</v>
      </c>
      <c r="E70" s="4">
        <f t="shared" si="24"/>
        <v>2.4163897245992914E-4</v>
      </c>
      <c r="F70" s="4">
        <f t="shared" si="24"/>
        <v>0</v>
      </c>
      <c r="G70" s="4">
        <f t="shared" si="24"/>
        <v>-3.7052946064105802E-3</v>
      </c>
      <c r="H70" s="4">
        <f t="shared" si="24"/>
        <v>1.749929427668076E-2</v>
      </c>
      <c r="I70" s="4">
        <f t="shared" si="24"/>
        <v>4.0555762834971226E-2</v>
      </c>
      <c r="J70" s="4">
        <f t="shared" si="24"/>
        <v>5.7755684874459569E-3</v>
      </c>
      <c r="K70" s="4">
        <f t="shared" si="24"/>
        <v>-1.0633607015563512E-2</v>
      </c>
      <c r="L70" s="4">
        <f t="shared" si="24"/>
        <v>0</v>
      </c>
      <c r="M70" s="4">
        <f t="shared" si="24"/>
        <v>-1.9989833495118185E-3</v>
      </c>
      <c r="N70" s="4">
        <f t="shared" si="24"/>
        <v>9.4206042499700594E-3</v>
      </c>
      <c r="O70" s="4">
        <f t="shared" si="24"/>
        <v>5.7396505521736512E-3</v>
      </c>
      <c r="P70" s="4">
        <f t="shared" si="24"/>
        <v>4.8661896511753367E-3</v>
      </c>
      <c r="Q70" s="4">
        <f t="shared" si="24"/>
        <v>-9.2028264287967662E-3</v>
      </c>
      <c r="R70" s="4">
        <f t="shared" si="24"/>
        <v>0</v>
      </c>
      <c r="S70" s="4">
        <f t="shared" si="24"/>
        <v>-7.6289435427029616E-3</v>
      </c>
      <c r="T70" s="4">
        <f t="shared" si="24"/>
        <v>-8.7378050324330887E-3</v>
      </c>
      <c r="U70" s="4">
        <f t="shared" si="24"/>
        <v>-1.5136774433013578E-3</v>
      </c>
      <c r="V70" s="4">
        <f t="shared" si="24"/>
        <v>3.5348216374930293E-3</v>
      </c>
      <c r="W70" s="4">
        <f t="shared" si="24"/>
        <v>3.9588282385562344E-4</v>
      </c>
      <c r="X70" s="4">
        <f t="shared" si="24"/>
        <v>0</v>
      </c>
      <c r="Y70" s="4">
        <f t="shared" si="24"/>
        <v>1.8433184942893146E-3</v>
      </c>
      <c r="Z70" s="4">
        <f t="shared" si="24"/>
        <v>3.203730714595033E-3</v>
      </c>
      <c r="AA70" s="4">
        <f t="shared" si="24"/>
        <v>8.5404397648021035E-4</v>
      </c>
      <c r="AB70" s="4">
        <f t="shared" si="24"/>
        <v>7.0175726586447764E-3</v>
      </c>
      <c r="AC70" s="4">
        <f t="shared" si="24"/>
        <v>1.3633319391808969E-3</v>
      </c>
      <c r="AD70" s="4">
        <f t="shared" si="24"/>
        <v>0</v>
      </c>
      <c r="AE70" s="4">
        <f t="shared" si="24"/>
        <v>-7.9878567391754706E-3</v>
      </c>
      <c r="AF70" s="4">
        <f t="shared" si="24"/>
        <v>-1.1576229534927963E-3</v>
      </c>
      <c r="AG70" s="4">
        <f t="shared" si="24"/>
        <v>-2.5348556031885112E-3</v>
      </c>
      <c r="AH70" s="4">
        <f t="shared" si="24"/>
        <v>7.2058940792729502E-3</v>
      </c>
      <c r="AI70" s="4">
        <f t="shared" si="24"/>
        <v>-2.9615077013722076E-3</v>
      </c>
      <c r="AJ70" s="4">
        <f t="shared" si="24"/>
        <v>0</v>
      </c>
      <c r="AK70" s="4">
        <f t="shared" si="24"/>
        <v>5.3885249442213274E-3</v>
      </c>
      <c r="AL70" s="4">
        <f t="shared" si="24"/>
        <v>-3.9370090790517634E-3</v>
      </c>
      <c r="AM70" s="4">
        <f t="shared" si="24"/>
        <v>2.4284917149744933E-3</v>
      </c>
      <c r="AN70" s="4">
        <f t="shared" si="24"/>
        <v>5.9781757427554332E-3</v>
      </c>
      <c r="AO70" s="4">
        <f t="shared" si="24"/>
        <v>-5.1895542672984935E-4</v>
      </c>
      <c r="AP70" s="4">
        <f t="shared" si="24"/>
        <v>0</v>
      </c>
      <c r="AQ70" s="4">
        <f t="shared" si="24"/>
        <v>-7.7308941110850956E-4</v>
      </c>
      <c r="AR70" s="4">
        <f t="shared" si="24"/>
        <v>-2.8761833078585312E-3</v>
      </c>
      <c r="AS70" s="4">
        <f t="shared" si="24"/>
        <v>6.8520200585144072E-3</v>
      </c>
      <c r="AT70" s="4">
        <f t="shared" si="24"/>
        <v>-2.7455316515099344E-3</v>
      </c>
      <c r="AU70" s="4">
        <f t="shared" si="24"/>
        <v>-9.9557550622798065E-3</v>
      </c>
      <c r="AV70" s="4">
        <f t="shared" si="24"/>
        <v>0</v>
      </c>
      <c r="AW70" s="4">
        <f t="shared" si="24"/>
        <v>4.0034945398642754E-4</v>
      </c>
      <c r="AX70" s="4">
        <f t="shared" si="24"/>
        <v>-2.6506503013174515E-3</v>
      </c>
      <c r="AY70" s="4">
        <f t="shared" si="24"/>
        <v>-5.0496296801634307E-3</v>
      </c>
      <c r="AZ70" s="4">
        <f t="shared" si="24"/>
        <v>4.1350922744936769E-3</v>
      </c>
      <c r="BA70" s="4">
        <f t="shared" si="24"/>
        <v>-6.1763235068662504E-3</v>
      </c>
      <c r="BB70" s="4">
        <f t="shared" si="24"/>
        <v>0</v>
      </c>
      <c r="BC70" s="4">
        <f t="shared" si="24"/>
        <v>-5.4444071694990338E-3</v>
      </c>
      <c r="BD70" s="4">
        <f t="shared" si="24"/>
        <v>1.6436931354518893E-4</v>
      </c>
      <c r="BE70" s="4">
        <f t="shared" si="24"/>
        <v>-6.6028674162885619E-3</v>
      </c>
      <c r="BF70" s="4">
        <f t="shared" si="24"/>
        <v>2.5730466326161347E-3</v>
      </c>
      <c r="BG70" s="4">
        <f t="shared" si="24"/>
        <v>5.9183849691116935E-4</v>
      </c>
      <c r="BH70" s="4">
        <f t="shared" si="24"/>
        <v>0</v>
      </c>
      <c r="BI70" s="4">
        <f t="shared" si="24"/>
        <v>7.7951707343560934E-4</v>
      </c>
    </row>
    <row r="71" spans="1:62" x14ac:dyDescent="0.25">
      <c r="A71" s="11">
        <v>-5</v>
      </c>
      <c r="B71" s="4">
        <f t="shared" ref="B71:BI71" si="25">LN(B28/B27)</f>
        <v>-3.2384080657428507E-3</v>
      </c>
      <c r="C71" s="4">
        <f t="shared" si="25"/>
        <v>-3.0193987626091945E-3</v>
      </c>
      <c r="D71" s="4">
        <f t="shared" si="25"/>
        <v>4.7527340135002978E-4</v>
      </c>
      <c r="E71" s="4">
        <f t="shared" si="25"/>
        <v>2.4158059717235342E-4</v>
      </c>
      <c r="F71" s="4">
        <f t="shared" si="25"/>
        <v>0</v>
      </c>
      <c r="G71" s="4">
        <f t="shared" si="25"/>
        <v>-3.7190748903673716E-3</v>
      </c>
      <c r="H71" s="4">
        <f t="shared" si="25"/>
        <v>1.7198328123694873E-2</v>
      </c>
      <c r="I71" s="4">
        <f t="shared" si="25"/>
        <v>3.8974897901884083E-2</v>
      </c>
      <c r="J71" s="4">
        <f t="shared" si="25"/>
        <v>5.7424027553865074E-3</v>
      </c>
      <c r="K71" s="4">
        <f t="shared" si="25"/>
        <v>-1.0747897017188457E-2</v>
      </c>
      <c r="L71" s="4">
        <f t="shared" si="25"/>
        <v>0</v>
      </c>
      <c r="M71" s="4">
        <f t="shared" si="25"/>
        <v>-2.0029872890879792E-3</v>
      </c>
      <c r="N71" s="4">
        <f t="shared" si="25"/>
        <v>9.3326840824836024E-3</v>
      </c>
      <c r="O71" s="4">
        <f t="shared" si="25"/>
        <v>5.7068948804165145E-3</v>
      </c>
      <c r="P71" s="4">
        <f t="shared" si="25"/>
        <v>4.8426244757904221E-3</v>
      </c>
      <c r="Q71" s="4">
        <f t="shared" si="25"/>
        <v>-9.2883057028819421E-3</v>
      </c>
      <c r="R71" s="4">
        <f t="shared" si="25"/>
        <v>0</v>
      </c>
      <c r="S71" s="4">
        <f t="shared" si="25"/>
        <v>-7.6875920349515885E-3</v>
      </c>
      <c r="T71" s="4">
        <f t="shared" si="25"/>
        <v>-8.814827773280411E-3</v>
      </c>
      <c r="U71" s="4">
        <f t="shared" si="25"/>
        <v>-1.5159721365665328E-3</v>
      </c>
      <c r="V71" s="4">
        <f t="shared" si="25"/>
        <v>3.5223706725056947E-3</v>
      </c>
      <c r="W71" s="4">
        <f t="shared" si="25"/>
        <v>3.9572616266402445E-4</v>
      </c>
      <c r="X71" s="4">
        <f t="shared" si="25"/>
        <v>0</v>
      </c>
      <c r="Y71" s="4">
        <f t="shared" si="25"/>
        <v>1.8399269220072951E-3</v>
      </c>
      <c r="Z71" s="4">
        <f t="shared" si="25"/>
        <v>3.1934995931405595E-3</v>
      </c>
      <c r="AA71" s="4">
        <f t="shared" si="25"/>
        <v>8.53315207722715E-4</v>
      </c>
      <c r="AB71" s="4">
        <f t="shared" si="25"/>
        <v>6.9686693160967437E-3</v>
      </c>
      <c r="AC71" s="4">
        <f t="shared" si="25"/>
        <v>1.361475795457647E-3</v>
      </c>
      <c r="AD71" s="4">
        <f t="shared" si="25"/>
        <v>0</v>
      </c>
      <c r="AE71" s="4">
        <f t="shared" si="25"/>
        <v>-8.0521767179860832E-3</v>
      </c>
      <c r="AF71" s="4">
        <f t="shared" si="25"/>
        <v>-1.1589645976635796E-3</v>
      </c>
      <c r="AG71" s="4">
        <f t="shared" si="25"/>
        <v>-2.5412974286715311E-3</v>
      </c>
      <c r="AH71" s="4">
        <f t="shared" si="25"/>
        <v>7.1543404383867188E-3</v>
      </c>
      <c r="AI71" s="4">
        <f t="shared" si="25"/>
        <v>-2.9703042868412391E-3</v>
      </c>
      <c r="AJ71" s="4">
        <f t="shared" si="25"/>
        <v>0</v>
      </c>
      <c r="AK71" s="4">
        <f t="shared" si="25"/>
        <v>5.3596442977297916E-3</v>
      </c>
      <c r="AL71" s="4">
        <f t="shared" si="25"/>
        <v>-3.9525704048007553E-3</v>
      </c>
      <c r="AM71" s="4">
        <f t="shared" si="25"/>
        <v>2.4226084275949687E-3</v>
      </c>
      <c r="AN71" s="4">
        <f t="shared" si="25"/>
        <v>5.94264943488171E-3</v>
      </c>
      <c r="AO71" s="4">
        <f t="shared" si="25"/>
        <v>-5.1922488130438981E-4</v>
      </c>
      <c r="AP71" s="4">
        <f t="shared" si="25"/>
        <v>0</v>
      </c>
      <c r="AQ71" s="4">
        <f t="shared" si="25"/>
        <v>-7.7368754078361755E-4</v>
      </c>
      <c r="AR71" s="4">
        <f t="shared" si="25"/>
        <v>-2.884479605686923E-3</v>
      </c>
      <c r="AS71" s="4">
        <f t="shared" si="25"/>
        <v>6.8053892139144853E-3</v>
      </c>
      <c r="AT71" s="4">
        <f t="shared" si="25"/>
        <v>-2.7530903529746557E-3</v>
      </c>
      <c r="AU71" s="4">
        <f t="shared" si="25"/>
        <v>-1.0055869672915047E-2</v>
      </c>
      <c r="AV71" s="4">
        <f t="shared" si="25"/>
        <v>0</v>
      </c>
      <c r="AW71" s="4">
        <f t="shared" si="25"/>
        <v>4.0018923844266683E-4</v>
      </c>
      <c r="AX71" s="4">
        <f t="shared" si="25"/>
        <v>-2.6576949253054884E-3</v>
      </c>
      <c r="AY71" s="4">
        <f t="shared" si="25"/>
        <v>-5.075257907863135E-3</v>
      </c>
      <c r="AZ71" s="4">
        <f t="shared" si="25"/>
        <v>4.1180636770322635E-3</v>
      </c>
      <c r="BA71" s="4">
        <f t="shared" si="25"/>
        <v>-6.2147076747410468E-3</v>
      </c>
      <c r="BB71" s="4">
        <f t="shared" si="25"/>
        <v>0</v>
      </c>
      <c r="BC71" s="4">
        <f t="shared" si="25"/>
        <v>-5.4742110775551902E-3</v>
      </c>
      <c r="BD71" s="4">
        <f t="shared" si="25"/>
        <v>1.6434230071396043E-4</v>
      </c>
      <c r="BE71" s="4">
        <f t="shared" si="25"/>
        <v>-6.6467552202639571E-3</v>
      </c>
      <c r="BF71" s="4">
        <f t="shared" si="25"/>
        <v>2.5664430513310998E-3</v>
      </c>
      <c r="BG71" s="4">
        <f t="shared" si="25"/>
        <v>5.9148843127674884E-4</v>
      </c>
      <c r="BH71" s="4">
        <f t="shared" si="25"/>
        <v>0</v>
      </c>
      <c r="BI71" s="4">
        <f t="shared" si="25"/>
        <v>7.7890989984192856E-4</v>
      </c>
    </row>
    <row r="72" spans="1:62" x14ac:dyDescent="0.25">
      <c r="A72" s="11">
        <v>-4</v>
      </c>
      <c r="B72" s="4">
        <f t="shared" ref="B72:BI72" si="26">LN(B29/B28)</f>
        <v>1.0250676924591343E-2</v>
      </c>
      <c r="C72" s="4">
        <f t="shared" si="26"/>
        <v>-4.8968054792416131E-3</v>
      </c>
      <c r="D72" s="4">
        <f t="shared" si="26"/>
        <v>4.9769493570463435E-3</v>
      </c>
      <c r="E72" s="4">
        <f t="shared" si="26"/>
        <v>1.4481902728132813E-3</v>
      </c>
      <c r="F72" s="4">
        <f t="shared" si="26"/>
        <v>0</v>
      </c>
      <c r="G72" s="4">
        <f t="shared" si="26"/>
        <v>1.2889662754728244E-3</v>
      </c>
      <c r="H72" s="4">
        <f t="shared" si="26"/>
        <v>-5.3725424126926422E-2</v>
      </c>
      <c r="I72" s="4">
        <f t="shared" si="26"/>
        <v>-4.5569776371340688E-3</v>
      </c>
      <c r="J72" s="4">
        <f t="shared" si="26"/>
        <v>2.5440505582622744E-2</v>
      </c>
      <c r="K72" s="4">
        <f t="shared" si="26"/>
        <v>8.2079592866226292E-3</v>
      </c>
      <c r="L72" s="4">
        <f t="shared" si="26"/>
        <v>0</v>
      </c>
      <c r="M72" s="4">
        <f t="shared" si="26"/>
        <v>-0.141367296064009</v>
      </c>
      <c r="N72" s="4">
        <f t="shared" si="26"/>
        <v>-1.4360539753639946E-2</v>
      </c>
      <c r="O72" s="4">
        <f t="shared" si="26"/>
        <v>-3.108842418470926E-3</v>
      </c>
      <c r="P72" s="4">
        <f t="shared" si="26"/>
        <v>-4.445176257083381E-2</v>
      </c>
      <c r="Q72" s="4">
        <f t="shared" si="26"/>
        <v>2.1893912501727755E-2</v>
      </c>
      <c r="R72" s="4">
        <f t="shared" si="26"/>
        <v>0</v>
      </c>
      <c r="S72" s="4">
        <f t="shared" si="26"/>
        <v>-2.9558756658901147E-2</v>
      </c>
      <c r="T72" s="4">
        <f t="shared" si="26"/>
        <v>3.5957345672965949E-2</v>
      </c>
      <c r="U72" s="4">
        <f t="shared" si="26"/>
        <v>3.7017627944164709E-2</v>
      </c>
      <c r="V72" s="4">
        <f t="shared" si="26"/>
        <v>1.3966707481708102E-2</v>
      </c>
      <c r="W72" s="4">
        <f t="shared" si="26"/>
        <v>-1.7820022535687523E-3</v>
      </c>
      <c r="X72" s="4">
        <f t="shared" si="26"/>
        <v>0</v>
      </c>
      <c r="Y72" s="4">
        <f t="shared" si="26"/>
        <v>0</v>
      </c>
      <c r="Z72" s="4">
        <f t="shared" si="26"/>
        <v>-3.4501431717665738E-2</v>
      </c>
      <c r="AA72" s="4">
        <f t="shared" si="26"/>
        <v>-1.18404873301526E-2</v>
      </c>
      <c r="AB72" s="4">
        <f t="shared" si="26"/>
        <v>6.4538536038728236E-2</v>
      </c>
      <c r="AC72" s="4">
        <f t="shared" si="26"/>
        <v>6.6107692656523602E-3</v>
      </c>
      <c r="AD72" s="4">
        <f t="shared" si="26"/>
        <v>0</v>
      </c>
      <c r="AE72" s="4">
        <f t="shared" si="26"/>
        <v>-1.9659047702807221E-2</v>
      </c>
      <c r="AF72" s="4">
        <f t="shared" si="26"/>
        <v>-1.5190200702955363E-2</v>
      </c>
      <c r="AG72" s="4">
        <f t="shared" si="26"/>
        <v>-1.2288988302171556E-2</v>
      </c>
      <c r="AH72" s="4">
        <f t="shared" si="26"/>
        <v>4.435554961210382E-2</v>
      </c>
      <c r="AI72" s="4">
        <f t="shared" si="26"/>
        <v>1.4764047928819654E-2</v>
      </c>
      <c r="AJ72" s="4">
        <f t="shared" si="26"/>
        <v>0</v>
      </c>
      <c r="AK72" s="4">
        <f t="shared" si="26"/>
        <v>-3.8559871081689889E-3</v>
      </c>
      <c r="AL72" s="4">
        <f t="shared" si="26"/>
        <v>1.0342327169178636E-2</v>
      </c>
      <c r="AM72" s="4">
        <f t="shared" si="26"/>
        <v>-2.0238263902444448E-2</v>
      </c>
      <c r="AN72" s="4">
        <f t="shared" si="26"/>
        <v>7.0115947376954924E-2</v>
      </c>
      <c r="AO72" s="4">
        <f t="shared" si="26"/>
        <v>2.6446794507474468E-2</v>
      </c>
      <c r="AP72" s="4">
        <f t="shared" si="26"/>
        <v>0</v>
      </c>
      <c r="AQ72" s="4">
        <f t="shared" si="26"/>
        <v>-1.7174525813506956E-2</v>
      </c>
      <c r="AR72" s="4">
        <f t="shared" si="26"/>
        <v>3.8694024768122313E-3</v>
      </c>
      <c r="AS72" s="4">
        <f t="shared" si="26"/>
        <v>7.6424876876577588E-3</v>
      </c>
      <c r="AT72" s="4">
        <f t="shared" si="26"/>
        <v>2.4142290980633644E-2</v>
      </c>
      <c r="AU72" s="4">
        <f t="shared" si="26"/>
        <v>1.8028345994621893E-2</v>
      </c>
      <c r="AV72" s="4">
        <f t="shared" si="26"/>
        <v>0</v>
      </c>
      <c r="AW72" s="4">
        <f t="shared" si="26"/>
        <v>-1.2835184808056179E-2</v>
      </c>
      <c r="AX72" s="4">
        <f t="shared" si="26"/>
        <v>-2.5501528624039239E-2</v>
      </c>
      <c r="AY72" s="4">
        <f t="shared" si="26"/>
        <v>-3.2000081560322547E-3</v>
      </c>
      <c r="AZ72" s="4">
        <f t="shared" si="26"/>
        <v>5.5076075985313819E-2</v>
      </c>
      <c r="BA72" s="4">
        <f t="shared" si="26"/>
        <v>-3.4062692072268333E-3</v>
      </c>
      <c r="BB72" s="4">
        <f t="shared" si="26"/>
        <v>0</v>
      </c>
      <c r="BC72" s="4">
        <f t="shared" si="26"/>
        <v>-3.5194253278594899E-2</v>
      </c>
      <c r="BD72" s="4">
        <f t="shared" si="26"/>
        <v>-6.1812535018832939E-3</v>
      </c>
      <c r="BE72" s="4">
        <f t="shared" si="26"/>
        <v>-6.3556172196152731E-3</v>
      </c>
      <c r="BF72" s="4">
        <f t="shared" si="26"/>
        <v>3.737412769925879E-2</v>
      </c>
      <c r="BG72" s="4">
        <f t="shared" si="26"/>
        <v>4.0465369183465211E-3</v>
      </c>
      <c r="BH72" s="4">
        <f t="shared" si="26"/>
        <v>0</v>
      </c>
      <c r="BI72" s="4">
        <f t="shared" si="26"/>
        <v>-1.9160543152142183E-2</v>
      </c>
    </row>
    <row r="73" spans="1:62" x14ac:dyDescent="0.25">
      <c r="A73" s="11">
        <v>-3</v>
      </c>
      <c r="B73" s="4">
        <f t="shared" ref="B73:BI73" si="27">LN(B30/B29)</f>
        <v>-1.0823263790535323E-2</v>
      </c>
      <c r="C73" s="4">
        <f t="shared" si="27"/>
        <v>4.8968054792415585E-3</v>
      </c>
      <c r="D73" s="4">
        <f t="shared" si="27"/>
        <v>0</v>
      </c>
      <c r="E73" s="4">
        <f t="shared" si="27"/>
        <v>-5.0779721447579557E-3</v>
      </c>
      <c r="F73" s="4">
        <f t="shared" si="27"/>
        <v>1.0398680637644573E-2</v>
      </c>
      <c r="G73" s="4">
        <f t="shared" si="27"/>
        <v>-2.5218807402515087E-2</v>
      </c>
      <c r="H73" s="4">
        <f t="shared" si="27"/>
        <v>-8.5094691334103634E-2</v>
      </c>
      <c r="I73" s="4">
        <f t="shared" si="27"/>
        <v>1.9349779646896666E-2</v>
      </c>
      <c r="J73" s="4">
        <f t="shared" si="27"/>
        <v>-2.1155123939643396E-2</v>
      </c>
      <c r="K73" s="4">
        <f t="shared" si="27"/>
        <v>2.6352681958238432E-2</v>
      </c>
      <c r="L73" s="4">
        <f t="shared" si="27"/>
        <v>-3.9220676473496946E-2</v>
      </c>
      <c r="M73" s="4">
        <f t="shared" si="27"/>
        <v>-2.3120824021009216E-3</v>
      </c>
      <c r="N73" s="4">
        <f t="shared" si="27"/>
        <v>-3.6226157527735319E-3</v>
      </c>
      <c r="O73" s="4">
        <f t="shared" si="27"/>
        <v>-5.2029254513344799E-3</v>
      </c>
      <c r="P73" s="4">
        <f t="shared" si="27"/>
        <v>1.7646457905087367E-2</v>
      </c>
      <c r="Q73" s="4">
        <f t="shared" si="27"/>
        <v>2.7226876623217138E-2</v>
      </c>
      <c r="R73" s="4">
        <f t="shared" si="27"/>
        <v>-7.2879508750072911E-3</v>
      </c>
      <c r="S73" s="4">
        <f t="shared" si="27"/>
        <v>3.2255474697956655E-3</v>
      </c>
      <c r="T73" s="4">
        <f t="shared" si="27"/>
        <v>-1.324522675002068E-2</v>
      </c>
      <c r="U73" s="4">
        <f t="shared" si="27"/>
        <v>-2.0253856904497686E-2</v>
      </c>
      <c r="V73" s="4">
        <f t="shared" si="27"/>
        <v>8.2873402485702866E-3</v>
      </c>
      <c r="W73" s="4">
        <f t="shared" si="27"/>
        <v>1.1883542693787133E-3</v>
      </c>
      <c r="X73" s="4">
        <f t="shared" si="27"/>
        <v>1.1730206623633479E-3</v>
      </c>
      <c r="Y73" s="4">
        <f t="shared" si="27"/>
        <v>-1.4563233611470557E-2</v>
      </c>
      <c r="Z73" s="4">
        <f t="shared" si="27"/>
        <v>-4.5106075573499308E-3</v>
      </c>
      <c r="AA73" s="4">
        <f t="shared" si="27"/>
        <v>-2.6766258212571864E-2</v>
      </c>
      <c r="AB73" s="4">
        <f t="shared" si="27"/>
        <v>-1.8729000007433976E-2</v>
      </c>
      <c r="AC73" s="4">
        <f t="shared" si="27"/>
        <v>-5.3082162594450553E-2</v>
      </c>
      <c r="AD73" s="4">
        <f t="shared" si="27"/>
        <v>9.8779548719046366E-3</v>
      </c>
      <c r="AE73" s="4">
        <f t="shared" si="27"/>
        <v>-3.0967744606050693E-3</v>
      </c>
      <c r="AF73" s="4">
        <f t="shared" si="27"/>
        <v>-8.2759333575288252E-3</v>
      </c>
      <c r="AG73" s="4">
        <f t="shared" si="27"/>
        <v>-9.0047837626551896E-3</v>
      </c>
      <c r="AH73" s="4">
        <f t="shared" si="27"/>
        <v>-2.4721783208595432E-3</v>
      </c>
      <c r="AI73" s="4">
        <f t="shared" si="27"/>
        <v>1.2621556404378819E-2</v>
      </c>
      <c r="AJ73" s="4">
        <f t="shared" si="27"/>
        <v>-7.6445956626169844E-3</v>
      </c>
      <c r="AK73" s="4">
        <f t="shared" si="27"/>
        <v>-3.6391512809803517E-2</v>
      </c>
      <c r="AL73" s="4">
        <f t="shared" si="27"/>
        <v>-4.0291337628209044E-2</v>
      </c>
      <c r="AM73" s="4">
        <f t="shared" si="27"/>
        <v>-1.1858727956755111E-3</v>
      </c>
      <c r="AN73" s="4">
        <f t="shared" si="27"/>
        <v>-1.9037201576640642E-2</v>
      </c>
      <c r="AO73" s="4">
        <f t="shared" si="27"/>
        <v>-1.3751194767283951E-2</v>
      </c>
      <c r="AP73" s="4">
        <f t="shared" si="27"/>
        <v>2.4477477627843042E-2</v>
      </c>
      <c r="AQ73" s="4">
        <f t="shared" si="27"/>
        <v>-1.9881370855405207E-2</v>
      </c>
      <c r="AR73" s="4">
        <f t="shared" si="27"/>
        <v>-2.0466215627555043E-3</v>
      </c>
      <c r="AS73" s="4">
        <f t="shared" si="27"/>
        <v>-1.6352768347402364E-2</v>
      </c>
      <c r="AT73" s="4">
        <f t="shared" si="27"/>
        <v>1.7461322010546742E-2</v>
      </c>
      <c r="AU73" s="4">
        <f t="shared" si="27"/>
        <v>7.5513464162376724E-3</v>
      </c>
      <c r="AV73" s="4">
        <f t="shared" si="27"/>
        <v>-3.3248033755740675E-2</v>
      </c>
      <c r="AW73" s="4">
        <f t="shared" si="27"/>
        <v>2.6396171092169771E-2</v>
      </c>
      <c r="AX73" s="4">
        <f t="shared" si="27"/>
        <v>-9.7067461951100345E-3</v>
      </c>
      <c r="AY73" s="4">
        <f t="shared" si="27"/>
        <v>-1.7241789896117382E-2</v>
      </c>
      <c r="AZ73" s="4">
        <f t="shared" si="27"/>
        <v>9.4624886990301305E-3</v>
      </c>
      <c r="BA73" s="4">
        <f t="shared" si="27"/>
        <v>3.7118866165527502E-2</v>
      </c>
      <c r="BB73" s="4">
        <f t="shared" si="27"/>
        <v>8.680170709959991E-3</v>
      </c>
      <c r="BC73" s="4">
        <f t="shared" si="27"/>
        <v>-5.1304446638884152E-3</v>
      </c>
      <c r="BD73" s="4">
        <f t="shared" si="27"/>
        <v>-1.9281941271111897E-2</v>
      </c>
      <c r="BE73" s="4">
        <f t="shared" si="27"/>
        <v>2.3462924148530831E-3</v>
      </c>
      <c r="BF73" s="4">
        <f t="shared" si="27"/>
        <v>1.4706149845117627E-2</v>
      </c>
      <c r="BG73" s="4">
        <f t="shared" si="27"/>
        <v>1.2291680687490604E-2</v>
      </c>
      <c r="BH73" s="4">
        <f t="shared" si="27"/>
        <v>5.2660498848190772E-4</v>
      </c>
      <c r="BI73" s="4">
        <f t="shared" si="27"/>
        <v>2.9718384413750867E-3</v>
      </c>
    </row>
    <row r="74" spans="1:62" x14ac:dyDescent="0.25">
      <c r="A74" s="11">
        <v>-2</v>
      </c>
      <c r="B74" s="4">
        <f t="shared" ref="B74:BI74" si="28">LN(B31/B30)</f>
        <v>-8.594408306156579E-4</v>
      </c>
      <c r="C74" s="4">
        <f t="shared" si="28"/>
        <v>1.1793412910520235E-2</v>
      </c>
      <c r="D74" s="4">
        <f t="shared" si="28"/>
        <v>8.4746187147802677E-3</v>
      </c>
      <c r="E74" s="4">
        <f t="shared" si="28"/>
        <v>8.6894019631902318E-3</v>
      </c>
      <c r="F74" s="4">
        <f t="shared" si="28"/>
        <v>-4.8392554920488563E-3</v>
      </c>
      <c r="G74" s="4">
        <f t="shared" si="28"/>
        <v>-6.6269128465345868E-3</v>
      </c>
      <c r="H74" s="4">
        <f t="shared" si="28"/>
        <v>1.4586011368064448E-2</v>
      </c>
      <c r="I74" s="4">
        <f t="shared" si="28"/>
        <v>-1.2018160071240661E-2</v>
      </c>
      <c r="J74" s="4">
        <f t="shared" si="28"/>
        <v>-4.2853816429793369E-3</v>
      </c>
      <c r="K74" s="4">
        <f t="shared" si="28"/>
        <v>-4.4499999664079991E-2</v>
      </c>
      <c r="L74" s="4">
        <f t="shared" si="28"/>
        <v>-1.5011605101234852E-3</v>
      </c>
      <c r="M74" s="4">
        <f t="shared" si="28"/>
        <v>-7.1351832624653083E-2</v>
      </c>
      <c r="N74" s="4">
        <f t="shared" si="28"/>
        <v>2.4121097172805216E-2</v>
      </c>
      <c r="O74" s="4">
        <f t="shared" si="28"/>
        <v>1.3471737957660586E-2</v>
      </c>
      <c r="P74" s="4">
        <f t="shared" si="28"/>
        <v>-6.3469026511540384E-3</v>
      </c>
      <c r="Q74" s="4">
        <f t="shared" si="28"/>
        <v>-2.2144237939938208E-2</v>
      </c>
      <c r="R74" s="4">
        <f t="shared" si="28"/>
        <v>-1.5798117384374567E-2</v>
      </c>
      <c r="S74" s="4">
        <f t="shared" si="28"/>
        <v>-2.0606477297970067E-2</v>
      </c>
      <c r="T74" s="4">
        <f t="shared" si="28"/>
        <v>-8.8106296821549197E-3</v>
      </c>
      <c r="U74" s="4">
        <f t="shared" si="28"/>
        <v>9.5450931503857812E-3</v>
      </c>
      <c r="V74" s="4">
        <f t="shared" si="28"/>
        <v>4.1180566089175476E-3</v>
      </c>
      <c r="W74" s="4">
        <f t="shared" si="28"/>
        <v>-5.9400061146597574E-4</v>
      </c>
      <c r="X74" s="4">
        <f t="shared" si="28"/>
        <v>-3.5231980073170167E-3</v>
      </c>
      <c r="Y74" s="4">
        <f t="shared" si="28"/>
        <v>-6.8778414489196804E-2</v>
      </c>
      <c r="Z74" s="4">
        <f t="shared" si="28"/>
        <v>8.1045018119390994E-3</v>
      </c>
      <c r="AA74" s="4">
        <f t="shared" si="28"/>
        <v>8.4746591825066043E-3</v>
      </c>
      <c r="AB74" s="4">
        <f t="shared" si="28"/>
        <v>3.7113663767015803E-2</v>
      </c>
      <c r="AC74" s="4">
        <f t="shared" si="28"/>
        <v>8.5151703002468576E-3</v>
      </c>
      <c r="AD74" s="4">
        <f t="shared" si="28"/>
        <v>2.5833132016488511E-3</v>
      </c>
      <c r="AE74" s="4">
        <f t="shared" si="28"/>
        <v>2.6419102154956079E-2</v>
      </c>
      <c r="AF74" s="4">
        <f t="shared" si="28"/>
        <v>-5.9377152915254621E-4</v>
      </c>
      <c r="AG74" s="4">
        <f t="shared" si="28"/>
        <v>3.0412353196859858E-2</v>
      </c>
      <c r="AH74" s="4">
        <f t="shared" si="28"/>
        <v>-4.6075242742468553E-3</v>
      </c>
      <c r="AI74" s="4">
        <f t="shared" si="28"/>
        <v>-6.7764497725458948E-3</v>
      </c>
      <c r="AJ74" s="4">
        <f t="shared" si="28"/>
        <v>-1.6929062100447968E-2</v>
      </c>
      <c r="AK74" s="4">
        <f t="shared" si="28"/>
        <v>-1.0404544725731765E-2</v>
      </c>
      <c r="AL74" s="4">
        <f t="shared" si="28"/>
        <v>-9.8422155023976752E-3</v>
      </c>
      <c r="AM74" s="4">
        <f t="shared" si="28"/>
        <v>2.8656945599606066E-2</v>
      </c>
      <c r="AN74" s="4">
        <f t="shared" si="28"/>
        <v>-1.7626761313254219E-2</v>
      </c>
      <c r="AO74" s="4">
        <f t="shared" si="28"/>
        <v>-4.2425841040675892E-2</v>
      </c>
      <c r="AP74" s="4">
        <f t="shared" si="28"/>
        <v>-7.7075797407257021E-2</v>
      </c>
      <c r="AQ74" s="4">
        <f t="shared" si="28"/>
        <v>2.3810664013790922E-2</v>
      </c>
      <c r="AR74" s="4">
        <f t="shared" si="28"/>
        <v>-1.1907639138091817E-2</v>
      </c>
      <c r="AS74" s="4">
        <f t="shared" si="28"/>
        <v>0</v>
      </c>
      <c r="AT74" s="4">
        <f t="shared" si="28"/>
        <v>4.3181369507895584E-3</v>
      </c>
      <c r="AU74" s="4">
        <f t="shared" si="28"/>
        <v>1.8789347312083658E-3</v>
      </c>
      <c r="AV74" s="4">
        <f t="shared" si="28"/>
        <v>3.9119257367484089E-3</v>
      </c>
      <c r="AW74" s="4">
        <f t="shared" si="28"/>
        <v>2.1814868248909741E-2</v>
      </c>
      <c r="AX74" s="4">
        <f t="shared" si="28"/>
        <v>-8.6248884958227377E-3</v>
      </c>
      <c r="AY74" s="4">
        <f t="shared" si="28"/>
        <v>2.2569439505422891E-2</v>
      </c>
      <c r="AZ74" s="4">
        <f t="shared" si="28"/>
        <v>-1.0327103984888173E-2</v>
      </c>
      <c r="BA74" s="4">
        <f t="shared" si="28"/>
        <v>-1.7689775391060408E-2</v>
      </c>
      <c r="BB74" s="4">
        <f t="shared" si="28"/>
        <v>-3.3100238847007298E-3</v>
      </c>
      <c r="BC74" s="4">
        <f t="shared" si="28"/>
        <v>-7.7453187090628199E-3</v>
      </c>
      <c r="BD74" s="4">
        <f t="shared" si="28"/>
        <v>1.8945572742852267E-3</v>
      </c>
      <c r="BE74" s="4">
        <f t="shared" si="28"/>
        <v>2.4472112572717284E-2</v>
      </c>
      <c r="BF74" s="4">
        <f t="shared" si="28"/>
        <v>1.106128427787979E-2</v>
      </c>
      <c r="BG74" s="4">
        <f t="shared" si="28"/>
        <v>-1.0274488088140453E-2</v>
      </c>
      <c r="BH74" s="4">
        <f t="shared" si="28"/>
        <v>2.6314834504699612E-4</v>
      </c>
      <c r="BI74" s="4">
        <f t="shared" si="28"/>
        <v>1.0625855556833508E-2</v>
      </c>
    </row>
    <row r="75" spans="1:62" x14ac:dyDescent="0.25">
      <c r="A75" s="11">
        <v>-1</v>
      </c>
      <c r="B75" s="4">
        <f t="shared" ref="B75:BI75" si="29">LN(B32/B31)</f>
        <v>-8.6018010455924732E-4</v>
      </c>
      <c r="C75" s="4">
        <f t="shared" si="29"/>
        <v>3.4423572998972113E-3</v>
      </c>
      <c r="D75" s="4">
        <f t="shared" si="29"/>
        <v>-2.8169005279480475E-3</v>
      </c>
      <c r="E75" s="4">
        <f t="shared" si="29"/>
        <v>-8.6894019631901485E-3</v>
      </c>
      <c r="F75" s="4">
        <f t="shared" si="29"/>
        <v>-2.0301709185802378E-2</v>
      </c>
      <c r="G75" s="4">
        <f t="shared" si="29"/>
        <v>0</v>
      </c>
      <c r="H75" s="4">
        <f t="shared" si="29"/>
        <v>1.437631461536266E-2</v>
      </c>
      <c r="I75" s="4">
        <f t="shared" si="29"/>
        <v>-3.2512794392929235E-2</v>
      </c>
      <c r="J75" s="4">
        <f t="shared" si="29"/>
        <v>-6.1537716732493744E-3</v>
      </c>
      <c r="K75" s="4">
        <f t="shared" si="29"/>
        <v>-7.7995547749009813E-3</v>
      </c>
      <c r="L75" s="4">
        <f t="shared" si="29"/>
        <v>3.0088613654844689E-2</v>
      </c>
      <c r="M75" s="4">
        <f t="shared" si="29"/>
        <v>6.9034281471649583E-2</v>
      </c>
      <c r="N75" s="4">
        <f t="shared" si="29"/>
        <v>2.3552947343745637E-2</v>
      </c>
      <c r="O75" s="4">
        <f t="shared" si="29"/>
        <v>-2.5278250733716683E-2</v>
      </c>
      <c r="P75" s="4">
        <f t="shared" si="29"/>
        <v>-1.1299555253933394E-2</v>
      </c>
      <c r="Q75" s="4">
        <f t="shared" si="29"/>
        <v>-8.2723854047574309E-3</v>
      </c>
      <c r="R75" s="4">
        <f t="shared" si="29"/>
        <v>0</v>
      </c>
      <c r="S75" s="4">
        <f t="shared" si="29"/>
        <v>-1.3712922751600852E-2</v>
      </c>
      <c r="T75" s="4">
        <f t="shared" si="29"/>
        <v>-8.8889474172460393E-3</v>
      </c>
      <c r="U75" s="4">
        <f t="shared" si="29"/>
        <v>3.7926720557389759E-3</v>
      </c>
      <c r="V75" s="4">
        <f t="shared" si="29"/>
        <v>2.1010600062356399E-2</v>
      </c>
      <c r="W75" s="4">
        <f t="shared" si="29"/>
        <v>-9.5523114400119808E-3</v>
      </c>
      <c r="X75" s="4">
        <f t="shared" si="29"/>
        <v>-5.8840837237544483E-4</v>
      </c>
      <c r="Y75" s="4">
        <f t="shared" si="29"/>
        <v>-2.6317308317373417E-2</v>
      </c>
      <c r="Z75" s="4">
        <f t="shared" si="29"/>
        <v>8.0393465594171855E-3</v>
      </c>
      <c r="AA75" s="4">
        <f t="shared" si="29"/>
        <v>-1.9169948299254495E-2</v>
      </c>
      <c r="AB75" s="4">
        <f t="shared" si="29"/>
        <v>-4.8053911339971181E-3</v>
      </c>
      <c r="AC75" s="4">
        <f t="shared" si="29"/>
        <v>-1.2263566694660218E-2</v>
      </c>
      <c r="AD75" s="4">
        <f t="shared" si="29"/>
        <v>-1.2461268073553326E-2</v>
      </c>
      <c r="AE75" s="4">
        <f t="shared" si="29"/>
        <v>-1.0066375218645967E-2</v>
      </c>
      <c r="AF75" s="4">
        <f t="shared" si="29"/>
        <v>-5.9412430325104192E-4</v>
      </c>
      <c r="AG75" s="4">
        <f t="shared" si="29"/>
        <v>-2.2025894839558868E-2</v>
      </c>
      <c r="AH75" s="4">
        <f t="shared" si="29"/>
        <v>4.9610766413227649E-3</v>
      </c>
      <c r="AI75" s="4">
        <f t="shared" si="29"/>
        <v>-1.8627929780594979E-2</v>
      </c>
      <c r="AJ75" s="4">
        <f t="shared" si="29"/>
        <v>9.7088141269609032E-3</v>
      </c>
      <c r="AK75" s="4">
        <f t="shared" si="29"/>
        <v>2.0371404641123945E-2</v>
      </c>
      <c r="AL75" s="4">
        <f t="shared" si="29"/>
        <v>-9.9400483984350158E-3</v>
      </c>
      <c r="AM75" s="4">
        <f t="shared" si="29"/>
        <v>-2.1562641735876079E-2</v>
      </c>
      <c r="AN75" s="4">
        <f t="shared" si="29"/>
        <v>1.3833901505076277E-2</v>
      </c>
      <c r="AO75" s="4">
        <f t="shared" si="29"/>
        <v>-2.0104450294670645E-2</v>
      </c>
      <c r="AP75" s="4">
        <f t="shared" si="29"/>
        <v>1.3629535559221119E-2</v>
      </c>
      <c r="AQ75" s="4">
        <f t="shared" si="29"/>
        <v>1.0144457956935402E-2</v>
      </c>
      <c r="AR75" s="4">
        <f t="shared" si="29"/>
        <v>-1.2051141498298964E-2</v>
      </c>
      <c r="AS75" s="4">
        <f t="shared" si="29"/>
        <v>5.3691354320849899E-3</v>
      </c>
      <c r="AT75" s="4">
        <f t="shared" si="29"/>
        <v>-2.1567033716901143E-3</v>
      </c>
      <c r="AU75" s="4">
        <f t="shared" si="29"/>
        <v>1.8860940984106681E-2</v>
      </c>
      <c r="AV75" s="4">
        <f t="shared" si="29"/>
        <v>-3.911925736748382E-3</v>
      </c>
      <c r="AW75" s="4">
        <f t="shared" si="29"/>
        <v>-4.3541875049669864E-3</v>
      </c>
      <c r="AX75" s="4">
        <f t="shared" si="29"/>
        <v>-8.6999248467456314E-3</v>
      </c>
      <c r="AY75" s="4">
        <f t="shared" si="29"/>
        <v>-5.3276496093054553E-3</v>
      </c>
      <c r="AZ75" s="4">
        <f t="shared" si="29"/>
        <v>3.4542314543842931E-3</v>
      </c>
      <c r="BA75" s="4">
        <f t="shared" si="29"/>
        <v>-1.9539348389176411E-3</v>
      </c>
      <c r="BB75" s="4">
        <f t="shared" si="29"/>
        <v>-1.9833244578389479E-2</v>
      </c>
      <c r="BC75" s="4">
        <f t="shared" si="29"/>
        <v>1.8404127819620565E-2</v>
      </c>
      <c r="BD75" s="4">
        <f t="shared" si="29"/>
        <v>1.8909747133196689E-3</v>
      </c>
      <c r="BE75" s="4">
        <f t="shared" si="29"/>
        <v>-4.2560570969808692E-3</v>
      </c>
      <c r="BF75" s="4">
        <f t="shared" si="29"/>
        <v>-2.4005346017354774E-2</v>
      </c>
      <c r="BG75" s="4">
        <f t="shared" si="29"/>
        <v>-5.0505350036855745E-3</v>
      </c>
      <c r="BH75" s="4">
        <f t="shared" si="29"/>
        <v>6.29597234977402E-3</v>
      </c>
      <c r="BI75" s="4">
        <f t="shared" si="29"/>
        <v>-1.7631909381392958E-3</v>
      </c>
    </row>
    <row r="76" spans="1:62" s="9" customFormat="1" x14ac:dyDescent="0.25">
      <c r="A76" s="7">
        <v>0</v>
      </c>
      <c r="B76" s="8">
        <f t="shared" ref="B76:BI76" si="30">LN(B33/B32)</f>
        <v>-9.5668512186659947E-4</v>
      </c>
      <c r="C76" s="8">
        <f t="shared" si="30"/>
        <v>9.1595979260153816E-4</v>
      </c>
      <c r="D76" s="8">
        <f t="shared" si="30"/>
        <v>5.1582602158949829E-3</v>
      </c>
      <c r="E76" s="8">
        <f t="shared" si="30"/>
        <v>5.0779951470338643E-3</v>
      </c>
      <c r="F76" s="8">
        <f t="shared" si="30"/>
        <v>1.5438854963127302E-2</v>
      </c>
      <c r="G76" s="8">
        <f t="shared" si="30"/>
        <v>2.8034033528006575E-3</v>
      </c>
      <c r="H76" s="8">
        <f t="shared" si="30"/>
        <v>-2.8005316927393289E-2</v>
      </c>
      <c r="I76" s="8">
        <f t="shared" si="30"/>
        <v>2.2046783402437993E-2</v>
      </c>
      <c r="J76" s="8">
        <f t="shared" si="30"/>
        <v>9.012732295472661E-3</v>
      </c>
      <c r="K76" s="8">
        <f t="shared" si="30"/>
        <v>7.7994842107659054E-3</v>
      </c>
      <c r="L76" s="8">
        <f t="shared" si="30"/>
        <v>-1.4684514117470886E-2</v>
      </c>
      <c r="M76" s="8">
        <f t="shared" si="30"/>
        <v>1.2680282430093955E-2</v>
      </c>
      <c r="N76" s="8">
        <f t="shared" si="30"/>
        <v>-1.3087251800483745E-2</v>
      </c>
      <c r="O76" s="8">
        <f t="shared" si="30"/>
        <v>9.7177444549521146E-3</v>
      </c>
      <c r="P76" s="8">
        <f t="shared" si="30"/>
        <v>9.9253204100015254E-3</v>
      </c>
      <c r="Q76" s="8">
        <f t="shared" si="30"/>
        <v>5.8754850561336686E-3</v>
      </c>
      <c r="R76" s="8">
        <f t="shared" si="30"/>
        <v>5.2938187807636218E-3</v>
      </c>
      <c r="S76" s="8">
        <f t="shared" si="30"/>
        <v>1.6734810070766635E-2</v>
      </c>
      <c r="T76" s="8">
        <f t="shared" si="30"/>
        <v>-1.1911853701555633E-3</v>
      </c>
      <c r="U76" s="8">
        <f t="shared" si="30"/>
        <v>7.3337154254697525E-3</v>
      </c>
      <c r="V76" s="8">
        <f t="shared" si="30"/>
        <v>-3.3590894870339284E-3</v>
      </c>
      <c r="W76" s="8">
        <f t="shared" si="30"/>
        <v>-6.0006002400604848E-4</v>
      </c>
      <c r="X76" s="8">
        <f t="shared" si="30"/>
        <v>5.2832526765831432E-3</v>
      </c>
      <c r="Y76" s="8">
        <f t="shared" si="30"/>
        <v>8.5106896679072903E-3</v>
      </c>
      <c r="Z76" s="8">
        <f t="shared" si="30"/>
        <v>6.5031266724242601E-3</v>
      </c>
      <c r="AA76" s="8">
        <f t="shared" si="30"/>
        <v>2.4255410550573741E-2</v>
      </c>
      <c r="AB76" s="8">
        <f t="shared" si="30"/>
        <v>-9.6806174247278196E-3</v>
      </c>
      <c r="AC76" s="8">
        <f t="shared" si="30"/>
        <v>1.0723970998763822E-3</v>
      </c>
      <c r="AD76" s="8">
        <f t="shared" si="30"/>
        <v>1.4523093012658483E-2</v>
      </c>
      <c r="AE76" s="8">
        <f t="shared" si="30"/>
        <v>5.1257389499125092E-3</v>
      </c>
      <c r="AF76" s="8">
        <f t="shared" si="30"/>
        <v>5.2813463403814651E-4</v>
      </c>
      <c r="AG76" s="8">
        <f t="shared" si="30"/>
        <v>7.0889349378440627E-3</v>
      </c>
      <c r="AH76" s="8">
        <f t="shared" si="30"/>
        <v>-2.4774505238800348E-3</v>
      </c>
      <c r="AI76" s="8">
        <f t="shared" si="30"/>
        <v>1.8126244063762986E-3</v>
      </c>
      <c r="AJ76" s="8">
        <f t="shared" si="30"/>
        <v>4.8192864359489218E-3</v>
      </c>
      <c r="AK76" s="8">
        <f t="shared" si="30"/>
        <v>9.3227985351201827E-3</v>
      </c>
      <c r="AL76" s="8">
        <f t="shared" si="30"/>
        <v>-7.5203895110120683E-3</v>
      </c>
      <c r="AM76" s="8">
        <f t="shared" si="30"/>
        <v>-9.8181307243264875E-5</v>
      </c>
      <c r="AN76" s="8">
        <f t="shared" si="30"/>
        <v>5.2478158353588631E-3</v>
      </c>
      <c r="AO76" s="8">
        <f t="shared" si="30"/>
        <v>-4.1575408302531531E-3</v>
      </c>
      <c r="AP76" s="8">
        <f t="shared" si="30"/>
        <v>-5.2538848083492195E-3</v>
      </c>
      <c r="AQ76" s="8">
        <f t="shared" si="30"/>
        <v>2.5846338412100663E-3</v>
      </c>
      <c r="AR76" s="8">
        <f t="shared" si="30"/>
        <v>-1.1490346052057931E-2</v>
      </c>
      <c r="AS76" s="8">
        <f t="shared" si="30"/>
        <v>3.4523268278839419E-3</v>
      </c>
      <c r="AT76" s="8">
        <f t="shared" si="30"/>
        <v>5.9794483773953295E-3</v>
      </c>
      <c r="AU76" s="8">
        <f t="shared" si="30"/>
        <v>-8.7756454470557129E-4</v>
      </c>
      <c r="AV76" s="8">
        <f t="shared" si="30"/>
        <v>2.4467836286464588E-3</v>
      </c>
      <c r="AW76" s="8">
        <f t="shared" si="30"/>
        <v>1.8891206190984407E-3</v>
      </c>
      <c r="AX76" s="8">
        <f t="shared" si="30"/>
        <v>-3.6744760913099733E-3</v>
      </c>
      <c r="AY76" s="8">
        <f t="shared" si="30"/>
        <v>1.5548012863596588E-2</v>
      </c>
      <c r="AZ76" s="8">
        <f t="shared" si="30"/>
        <v>-7.1866540176183295E-4</v>
      </c>
      <c r="BA76" s="8">
        <f t="shared" si="30"/>
        <v>-2.2377787818419312E-3</v>
      </c>
      <c r="BB76" s="8">
        <f t="shared" si="30"/>
        <v>-6.001310878121331E-3</v>
      </c>
      <c r="BC76" s="8">
        <f t="shared" si="30"/>
        <v>1.0826122719200654E-2</v>
      </c>
      <c r="BD76" s="8">
        <f t="shared" si="30"/>
        <v>1.6778591055318761E-3</v>
      </c>
      <c r="BE76" s="8">
        <f t="shared" si="30"/>
        <v>2.0757153501216744E-3</v>
      </c>
      <c r="BF76" s="8">
        <f t="shared" si="30"/>
        <v>0</v>
      </c>
      <c r="BG76" s="8">
        <f t="shared" si="30"/>
        <v>1.1807321099214728E-3</v>
      </c>
      <c r="BH76" s="8">
        <f t="shared" si="30"/>
        <v>6.7761092175786979E-3</v>
      </c>
      <c r="BI76" s="8">
        <f t="shared" si="30"/>
        <v>9.7561749453637762E-3</v>
      </c>
      <c r="BJ76" s="26"/>
    </row>
    <row r="77" spans="1:62" x14ac:dyDescent="0.25">
      <c r="A77" s="11">
        <v>1</v>
      </c>
      <c r="B77" s="4">
        <f t="shared" ref="B77:BI77" si="31">LN(B34/B33)</f>
        <v>-9.5760124480028593E-4</v>
      </c>
      <c r="C77" s="4">
        <f t="shared" si="31"/>
        <v>9.1512157797210179E-4</v>
      </c>
      <c r="D77" s="4">
        <f t="shared" si="31"/>
        <v>5.1317890541941096E-3</v>
      </c>
      <c r="E77" s="4">
        <f t="shared" si="31"/>
        <v>5.0523393375452698E-3</v>
      </c>
      <c r="F77" s="4">
        <f t="shared" si="31"/>
        <v>2.0869608636215945E-3</v>
      </c>
      <c r="G77" s="4">
        <f t="shared" si="31"/>
        <v>2.7955662478942956E-3</v>
      </c>
      <c r="H77" s="4">
        <f t="shared" si="31"/>
        <v>-2.8812267879058041E-2</v>
      </c>
      <c r="I77" s="4">
        <f t="shared" si="31"/>
        <v>2.1571189218057348E-2</v>
      </c>
      <c r="J77" s="4">
        <f t="shared" si="31"/>
        <v>8.9322279758513104E-3</v>
      </c>
      <c r="K77" s="4">
        <f t="shared" si="31"/>
        <v>7.7391227415153033E-3</v>
      </c>
      <c r="L77" s="4">
        <f t="shared" si="31"/>
        <v>1.3140593390409856E-3</v>
      </c>
      <c r="M77" s="4">
        <f t="shared" si="31"/>
        <v>1.252150412056628E-2</v>
      </c>
      <c r="N77" s="4">
        <f t="shared" si="31"/>
        <v>-1.3260801762115722E-2</v>
      </c>
      <c r="O77" s="4">
        <f t="shared" si="31"/>
        <v>9.6242180345949366E-3</v>
      </c>
      <c r="P77" s="4">
        <f t="shared" si="31"/>
        <v>9.8277757934242139E-3</v>
      </c>
      <c r="Q77" s="4">
        <f t="shared" si="31"/>
        <v>5.8411652786750558E-3</v>
      </c>
      <c r="R77" s="4">
        <f t="shared" si="31"/>
        <v>2.039460068557764E-3</v>
      </c>
      <c r="S77" s="4">
        <f t="shared" si="31"/>
        <v>1.6459359493241149E-2</v>
      </c>
      <c r="T77" s="4">
        <f t="shared" si="31"/>
        <v>-1.1926059851254701E-3</v>
      </c>
      <c r="U77" s="4">
        <f t="shared" si="31"/>
        <v>7.280323368124883E-3</v>
      </c>
      <c r="V77" s="4">
        <f t="shared" si="31"/>
        <v>-3.3704110099056928E-3</v>
      </c>
      <c r="W77" s="4">
        <f t="shared" si="31"/>
        <v>-6.0042031224381181E-4</v>
      </c>
      <c r="X77" s="4">
        <f t="shared" si="31"/>
        <v>4.2843298250638453E-3</v>
      </c>
      <c r="Y77" s="4">
        <f t="shared" si="31"/>
        <v>8.438868645865483E-3</v>
      </c>
      <c r="Z77" s="4">
        <f t="shared" si="31"/>
        <v>6.4611091142895037E-3</v>
      </c>
      <c r="AA77" s="4">
        <f t="shared" si="31"/>
        <v>2.3680990899663825E-2</v>
      </c>
      <c r="AB77" s="4">
        <f t="shared" si="31"/>
        <v>-9.7752486130278336E-3</v>
      </c>
      <c r="AC77" s="4">
        <f t="shared" si="31"/>
        <v>1.0712482962029666E-3</v>
      </c>
      <c r="AD77" s="4">
        <f t="shared" si="31"/>
        <v>1.5436229157847923E-3</v>
      </c>
      <c r="AE77" s="4">
        <f t="shared" si="31"/>
        <v>5.0995996762877817E-3</v>
      </c>
      <c r="AF77" s="4">
        <f t="shared" si="31"/>
        <v>5.278558550730636E-4</v>
      </c>
      <c r="AG77" s="4">
        <f t="shared" si="31"/>
        <v>7.0390354659075702E-3</v>
      </c>
      <c r="AH77" s="4">
        <f t="shared" si="31"/>
        <v>-2.4836035319062409E-3</v>
      </c>
      <c r="AI77" s="4">
        <f t="shared" si="31"/>
        <v>1.8093447430493305E-3</v>
      </c>
      <c r="AJ77" s="4">
        <f t="shared" si="31"/>
        <v>-1.6038495819777408E-3</v>
      </c>
      <c r="AK77" s="4">
        <f t="shared" si="31"/>
        <v>9.2366861530514786E-3</v>
      </c>
      <c r="AL77" s="4">
        <f t="shared" si="31"/>
        <v>-7.577374590006002E-3</v>
      </c>
      <c r="AM77" s="4">
        <f t="shared" si="31"/>
        <v>-9.8190947758815175E-5</v>
      </c>
      <c r="AN77" s="4">
        <f t="shared" si="31"/>
        <v>5.2204199702261629E-3</v>
      </c>
      <c r="AO77" s="4">
        <f t="shared" si="31"/>
        <v>-4.174898164940731E-3</v>
      </c>
      <c r="AP77" s="4">
        <f t="shared" si="31"/>
        <v>-1.1849282705586217E-2</v>
      </c>
      <c r="AQ77" s="4">
        <f t="shared" si="31"/>
        <v>2.5779707271350325E-3</v>
      </c>
      <c r="AR77" s="4">
        <f t="shared" si="31"/>
        <v>-1.1623910290362742E-2</v>
      </c>
      <c r="AS77" s="4">
        <f t="shared" si="31"/>
        <v>3.4404492608444402E-3</v>
      </c>
      <c r="AT77" s="4">
        <f t="shared" si="31"/>
        <v>5.9439069871404611E-3</v>
      </c>
      <c r="AU77" s="4">
        <f t="shared" si="31"/>
        <v>-8.78335340708231E-4</v>
      </c>
      <c r="AV77" s="4">
        <f t="shared" si="31"/>
        <v>-2.4467836286464948E-3</v>
      </c>
      <c r="AW77" s="4">
        <f t="shared" si="31"/>
        <v>1.885558570468431E-3</v>
      </c>
      <c r="AX77" s="4">
        <f t="shared" si="31"/>
        <v>-3.6880276761339153E-3</v>
      </c>
      <c r="AY77" s="4">
        <f t="shared" si="31"/>
        <v>1.530996855364199E-2</v>
      </c>
      <c r="AZ77" s="4">
        <f t="shared" si="31"/>
        <v>-7.191822531868845E-4</v>
      </c>
      <c r="BA77" s="4">
        <f t="shared" si="31"/>
        <v>-2.2427976689738992E-3</v>
      </c>
      <c r="BB77" s="4">
        <f t="shared" si="31"/>
        <v>-2.8829620406266173E-3</v>
      </c>
      <c r="BC77" s="4">
        <f t="shared" si="31"/>
        <v>1.0710171962827626E-2</v>
      </c>
      <c r="BD77" s="4">
        <f t="shared" si="31"/>
        <v>1.6750486093122239E-3</v>
      </c>
      <c r="BE77" s="4">
        <f t="shared" si="31"/>
        <v>2.0714156792591603E-3</v>
      </c>
      <c r="BF77" s="4">
        <f t="shared" si="31"/>
        <v>0</v>
      </c>
      <c r="BG77" s="4">
        <f t="shared" si="31"/>
        <v>1.1793396255954831E-3</v>
      </c>
      <c r="BH77" s="4">
        <f t="shared" si="31"/>
        <v>2.680399092576348E-3</v>
      </c>
      <c r="BI77" s="4">
        <f t="shared" si="31"/>
        <v>9.6619109117360089E-3</v>
      </c>
    </row>
    <row r="78" spans="1:62" x14ac:dyDescent="0.25">
      <c r="A78" s="11">
        <v>2</v>
      </c>
      <c r="B78" s="4">
        <f t="shared" ref="B78:BI78" si="32">LN(B35/B34)</f>
        <v>-9.5851912397375749E-4</v>
      </c>
      <c r="C78" s="4">
        <f t="shared" si="32"/>
        <v>9.1428489608056111E-4</v>
      </c>
      <c r="D78" s="4">
        <f t="shared" si="32"/>
        <v>5.1055881953674777E-3</v>
      </c>
      <c r="E78" s="4">
        <f t="shared" si="32"/>
        <v>5.0269414696563208E-3</v>
      </c>
      <c r="F78" s="4">
        <f t="shared" si="32"/>
        <v>2.0826145270387546E-3</v>
      </c>
      <c r="G78" s="4">
        <f t="shared" si="32"/>
        <v>2.7877728391768842E-3</v>
      </c>
      <c r="H78" s="4">
        <f t="shared" si="32"/>
        <v>-2.9667105354374331E-2</v>
      </c>
      <c r="I78" s="4">
        <f t="shared" si="32"/>
        <v>2.1115681565980052E-2</v>
      </c>
      <c r="J78" s="4">
        <f t="shared" si="32"/>
        <v>8.8531491085922284E-3</v>
      </c>
      <c r="K78" s="4">
        <f t="shared" si="32"/>
        <v>7.6796883960341565E-3</v>
      </c>
      <c r="L78" s="4">
        <f t="shared" si="32"/>
        <v>1.3123348529239384E-3</v>
      </c>
      <c r="M78" s="4">
        <f t="shared" si="32"/>
        <v>1.2366653025552135E-2</v>
      </c>
      <c r="N78" s="4">
        <f t="shared" si="32"/>
        <v>-1.3439016543023171E-2</v>
      </c>
      <c r="O78" s="4">
        <f t="shared" si="32"/>
        <v>9.5324747181042471E-3</v>
      </c>
      <c r="P78" s="4">
        <f t="shared" si="32"/>
        <v>9.7321298410329195E-3</v>
      </c>
      <c r="Q78" s="4">
        <f t="shared" si="32"/>
        <v>5.8072441101284155E-3</v>
      </c>
      <c r="R78" s="4">
        <f t="shared" si="32"/>
        <v>2.0353091354144213E-3</v>
      </c>
      <c r="S78" s="4">
        <f t="shared" si="32"/>
        <v>1.6192829964029848E-2</v>
      </c>
      <c r="T78" s="4">
        <f t="shared" si="32"/>
        <v>-1.1940299926030211E-3</v>
      </c>
      <c r="U78" s="4">
        <f t="shared" si="32"/>
        <v>7.2277031214539244E-3</v>
      </c>
      <c r="V78" s="4">
        <f t="shared" si="32"/>
        <v>-3.3818091073809682E-3</v>
      </c>
      <c r="W78" s="4">
        <f t="shared" si="32"/>
        <v>-6.0078103339033064E-4</v>
      </c>
      <c r="X78" s="4">
        <f t="shared" si="32"/>
        <v>4.266052620748602E-3</v>
      </c>
      <c r="Y78" s="4">
        <f t="shared" si="32"/>
        <v>8.3682496705172402E-3</v>
      </c>
      <c r="Z78" s="4">
        <f t="shared" si="32"/>
        <v>6.4196310343346968E-3</v>
      </c>
      <c r="AA78" s="4">
        <f t="shared" si="32"/>
        <v>2.3133149976617955E-2</v>
      </c>
      <c r="AB78" s="4">
        <f t="shared" si="32"/>
        <v>-9.871748181753591E-3</v>
      </c>
      <c r="AC78" s="4">
        <f t="shared" si="32"/>
        <v>1.0701019512016107E-3</v>
      </c>
      <c r="AD78" s="4">
        <f t="shared" si="32"/>
        <v>1.541243816042452E-3</v>
      </c>
      <c r="AE78" s="4">
        <f t="shared" si="32"/>
        <v>5.0737256508126133E-3</v>
      </c>
      <c r="AF78" s="4">
        <f t="shared" si="32"/>
        <v>5.2757737027038466E-4</v>
      </c>
      <c r="AG78" s="4">
        <f t="shared" si="32"/>
        <v>6.9898335777189829E-3</v>
      </c>
      <c r="AH78" s="4">
        <f t="shared" si="32"/>
        <v>-2.4897871793230948E-3</v>
      </c>
      <c r="AI78" s="4">
        <f t="shared" si="32"/>
        <v>1.806076926366948E-3</v>
      </c>
      <c r="AJ78" s="4">
        <f t="shared" si="32"/>
        <v>-1.6064260482769126E-3</v>
      </c>
      <c r="AK78" s="4">
        <f t="shared" si="32"/>
        <v>9.1521500201664132E-3</v>
      </c>
      <c r="AL78" s="4">
        <f t="shared" si="32"/>
        <v>-7.6352298657131777E-3</v>
      </c>
      <c r="AM78" s="4">
        <f t="shared" si="32"/>
        <v>-9.8200590166353207E-5</v>
      </c>
      <c r="AN78" s="4">
        <f t="shared" si="32"/>
        <v>5.1933086567541517E-3</v>
      </c>
      <c r="AO78" s="4">
        <f t="shared" si="32"/>
        <v>-4.1924010378697092E-3</v>
      </c>
      <c r="AP78" s="4">
        <f t="shared" si="32"/>
        <v>-1.1991373563418914E-2</v>
      </c>
      <c r="AQ78" s="4">
        <f t="shared" si="32"/>
        <v>2.5713418793787027E-3</v>
      </c>
      <c r="AR78" s="4">
        <f t="shared" si="32"/>
        <v>-1.1760616195322496E-2</v>
      </c>
      <c r="AS78" s="4">
        <f t="shared" si="32"/>
        <v>3.4286531420805256E-3</v>
      </c>
      <c r="AT78" s="4">
        <f t="shared" si="32"/>
        <v>5.9087856122639051E-3</v>
      </c>
      <c r="AU78" s="4">
        <f t="shared" si="32"/>
        <v>-8.7910749193516368E-4</v>
      </c>
      <c r="AV78" s="4">
        <f t="shared" si="32"/>
        <v>-2.4527850659920628E-3</v>
      </c>
      <c r="AW78" s="4">
        <f t="shared" si="32"/>
        <v>1.8820099294668488E-3</v>
      </c>
      <c r="AX78" s="4">
        <f t="shared" si="32"/>
        <v>-3.7016795884331098E-3</v>
      </c>
      <c r="AY78" s="4">
        <f t="shared" si="32"/>
        <v>1.5079103511646142E-2</v>
      </c>
      <c r="AZ78" s="4">
        <f t="shared" si="32"/>
        <v>-7.1969984856809434E-4</v>
      </c>
      <c r="BA78" s="4">
        <f t="shared" si="32"/>
        <v>-2.24783911942912E-3</v>
      </c>
      <c r="BB78" s="4">
        <f t="shared" si="32"/>
        <v>-2.8912975474943807E-3</v>
      </c>
      <c r="BC78" s="4">
        <f t="shared" si="32"/>
        <v>1.0596678638990954E-2</v>
      </c>
      <c r="BD78" s="4">
        <f t="shared" si="32"/>
        <v>1.6722475127901545E-3</v>
      </c>
      <c r="BE78" s="4">
        <f t="shared" si="32"/>
        <v>2.0671337844023387E-3</v>
      </c>
      <c r="BF78" s="4">
        <f t="shared" si="32"/>
        <v>0</v>
      </c>
      <c r="BG78" s="4">
        <f t="shared" si="32"/>
        <v>1.1779504218278763E-3</v>
      </c>
      <c r="BH78" s="4">
        <f t="shared" si="32"/>
        <v>2.6732337549668032E-3</v>
      </c>
      <c r="BI78" s="4">
        <f t="shared" si="32"/>
        <v>9.5694510161526518E-3</v>
      </c>
    </row>
    <row r="79" spans="1:62" x14ac:dyDescent="0.25">
      <c r="A79" s="11">
        <v>3</v>
      </c>
      <c r="B79" s="4">
        <f t="shared" ref="B79:BI79" si="33">LN(B36/B35)</f>
        <v>-1.1513271592347902E-3</v>
      </c>
      <c r="C79" s="4">
        <f t="shared" si="33"/>
        <v>-1.4498012741841561E-2</v>
      </c>
      <c r="D79" s="4">
        <f t="shared" si="33"/>
        <v>-1.25787369375085E-2</v>
      </c>
      <c r="E79" s="4">
        <f t="shared" si="33"/>
        <v>9.2692366732867633E-3</v>
      </c>
      <c r="F79" s="4">
        <f t="shared" si="33"/>
        <v>2.078286256328768E-3</v>
      </c>
      <c r="G79" s="4">
        <f t="shared" si="33"/>
        <v>4.8235396692453891E-3</v>
      </c>
      <c r="H79" s="4">
        <f t="shared" si="33"/>
        <v>1.2558325873031842E-2</v>
      </c>
      <c r="I79" s="4">
        <f t="shared" si="33"/>
        <v>-4.2347567242311292E-2</v>
      </c>
      <c r="J79" s="4">
        <f t="shared" si="33"/>
        <v>-1.7887400546624833E-2</v>
      </c>
      <c r="K79" s="4">
        <f t="shared" si="33"/>
        <v>-2.4897488560191899E-2</v>
      </c>
      <c r="L79" s="4">
        <f t="shared" si="33"/>
        <v>1.3106148870870506E-3</v>
      </c>
      <c r="M79" s="4">
        <f t="shared" si="33"/>
        <v>-3.9891263359198834E-2</v>
      </c>
      <c r="N79" s="4">
        <f t="shared" si="33"/>
        <v>-4.5931638575848911E-3</v>
      </c>
      <c r="O79" s="4">
        <f t="shared" si="33"/>
        <v>-7.6949545485665075E-4</v>
      </c>
      <c r="P79" s="4">
        <f t="shared" si="33"/>
        <v>3.6773710522245594E-4</v>
      </c>
      <c r="Q79" s="4">
        <f t="shared" si="33"/>
        <v>-2.2862935337365799E-2</v>
      </c>
      <c r="R79" s="4">
        <f t="shared" si="33"/>
        <v>2.0311750648250465E-3</v>
      </c>
      <c r="S79" s="4">
        <f t="shared" si="33"/>
        <v>-1.5834576908256539E-2</v>
      </c>
      <c r="T79" s="4">
        <f t="shared" si="33"/>
        <v>3.5778213478839024E-3</v>
      </c>
      <c r="U79" s="4">
        <f t="shared" si="33"/>
        <v>1.9560525854493572E-2</v>
      </c>
      <c r="V79" s="4">
        <f t="shared" si="33"/>
        <v>-1.5017347066953157E-2</v>
      </c>
      <c r="W79" s="4">
        <f t="shared" si="33"/>
        <v>4.7961722634930135E-3</v>
      </c>
      <c r="X79" s="4">
        <f t="shared" si="33"/>
        <v>4.2479306974969253E-3</v>
      </c>
      <c r="Y79" s="4">
        <f t="shared" si="33"/>
        <v>1.3912728530505316E-2</v>
      </c>
      <c r="Z79" s="4">
        <f t="shared" si="33"/>
        <v>-6.126933827502787E-3</v>
      </c>
      <c r="AA79" s="4">
        <f t="shared" si="33"/>
        <v>0.11125199169434806</v>
      </c>
      <c r="AB79" s="4">
        <f t="shared" si="33"/>
        <v>-3.9761634570181486E-3</v>
      </c>
      <c r="AC79" s="4">
        <f t="shared" si="33"/>
        <v>-2.4358443832040416E-2</v>
      </c>
      <c r="AD79" s="4">
        <f t="shared" si="33"/>
        <v>1.5388720385607275E-3</v>
      </c>
      <c r="AE79" s="4">
        <f t="shared" si="33"/>
        <v>1.2644032285433465E-3</v>
      </c>
      <c r="AF79" s="4">
        <f t="shared" si="33"/>
        <v>-1.5145777879814236E-2</v>
      </c>
      <c r="AG79" s="4">
        <f t="shared" si="33"/>
        <v>3.9488521891639324E-2</v>
      </c>
      <c r="AH79" s="4">
        <f t="shared" si="33"/>
        <v>-2.743855290841744E-2</v>
      </c>
      <c r="AI79" s="4">
        <f t="shared" si="33"/>
        <v>0</v>
      </c>
      <c r="AJ79" s="4">
        <f t="shared" si="33"/>
        <v>-1.6090108056943241E-3</v>
      </c>
      <c r="AK79" s="4">
        <f t="shared" si="33"/>
        <v>-9.6931292056596802E-3</v>
      </c>
      <c r="AL79" s="4">
        <f t="shared" si="33"/>
        <v>-1.2782366364094576E-3</v>
      </c>
      <c r="AM79" s="4">
        <f t="shared" si="33"/>
        <v>-1.9036901466123142E-2</v>
      </c>
      <c r="AN79" s="4">
        <f t="shared" si="33"/>
        <v>-2.860668249398329E-2</v>
      </c>
      <c r="AO79" s="4">
        <f t="shared" si="33"/>
        <v>-1.9762831560696238E-2</v>
      </c>
      <c r="AP79" s="4">
        <f t="shared" si="33"/>
        <v>-1.2136913593347749E-2</v>
      </c>
      <c r="AQ79" s="4">
        <f t="shared" si="33"/>
        <v>-1.0065834981507935E-2</v>
      </c>
      <c r="AR79" s="4">
        <f t="shared" si="33"/>
        <v>7.4564718733874753E-3</v>
      </c>
      <c r="AS79" s="4">
        <f t="shared" si="33"/>
        <v>2.000390380013416E-2</v>
      </c>
      <c r="AT79" s="4">
        <f t="shared" si="33"/>
        <v>-5.3733485347922376E-2</v>
      </c>
      <c r="AU79" s="4">
        <f t="shared" si="33"/>
        <v>-3.9656766540031099E-3</v>
      </c>
      <c r="AV79" s="4">
        <f t="shared" si="33"/>
        <v>-2.4588160162276854E-3</v>
      </c>
      <c r="AW79" s="4">
        <f t="shared" si="33"/>
        <v>-1.5890651722424029E-2</v>
      </c>
      <c r="AX79" s="4">
        <f t="shared" si="33"/>
        <v>8.9043882232460111E-3</v>
      </c>
      <c r="AY79" s="4">
        <f t="shared" si="33"/>
        <v>6.2623411801570744E-2</v>
      </c>
      <c r="AZ79" s="4">
        <f t="shared" si="33"/>
        <v>-1.2168719323556903E-2</v>
      </c>
      <c r="BA79" s="4">
        <f t="shared" si="33"/>
        <v>-1.1315473121054929E-2</v>
      </c>
      <c r="BB79" s="4">
        <f t="shared" si="33"/>
        <v>-2.8996813950576883E-3</v>
      </c>
      <c r="BC79" s="4">
        <f t="shared" si="33"/>
        <v>-5.7661320608234003E-3</v>
      </c>
      <c r="BD79" s="4">
        <f t="shared" si="33"/>
        <v>-6.7899279838649655E-3</v>
      </c>
      <c r="BE79" s="4">
        <f t="shared" si="33"/>
        <v>3.2084882345841656E-2</v>
      </c>
      <c r="BF79" s="4">
        <f t="shared" si="33"/>
        <v>-4.5879438370686415E-3</v>
      </c>
      <c r="BG79" s="4">
        <f t="shared" si="33"/>
        <v>-1.0096143362847191E-3</v>
      </c>
      <c r="BH79" s="4">
        <f t="shared" si="33"/>
        <v>2.6661066245109075E-3</v>
      </c>
      <c r="BI79" s="4">
        <f t="shared" si="33"/>
        <v>-1.0916542593901459E-2</v>
      </c>
    </row>
    <row r="80" spans="1:62" x14ac:dyDescent="0.25">
      <c r="A80" s="11">
        <v>4</v>
      </c>
      <c r="B80" s="4">
        <f t="shared" ref="B80:BI80" si="34">LN(B37/B36)</f>
        <v>3.450231413326755E-3</v>
      </c>
      <c r="C80" s="4">
        <f t="shared" si="34"/>
        <v>-2.0373023511135995E-2</v>
      </c>
      <c r="D80" s="4">
        <f t="shared" si="34"/>
        <v>-4.934846023237854E-3</v>
      </c>
      <c r="E80" s="4">
        <f t="shared" si="34"/>
        <v>1.8981202971702218E-2</v>
      </c>
      <c r="F80" s="4">
        <f t="shared" si="34"/>
        <v>-6.944432569909881E-3</v>
      </c>
      <c r="G80" s="4">
        <f t="shared" si="34"/>
        <v>1.4763626491377729E-2</v>
      </c>
      <c r="H80" s="4">
        <f t="shared" si="34"/>
        <v>-1.5605347359462425E-2</v>
      </c>
      <c r="I80" s="4">
        <f t="shared" si="34"/>
        <v>2.1646972121977734E-2</v>
      </c>
      <c r="J80" s="4">
        <f t="shared" si="34"/>
        <v>-5.1148378200449179E-2</v>
      </c>
      <c r="K80" s="4">
        <f t="shared" si="34"/>
        <v>-3.8257595276962E-2</v>
      </c>
      <c r="L80" s="4">
        <f t="shared" si="34"/>
        <v>9.775192951101937E-3</v>
      </c>
      <c r="M80" s="4">
        <f t="shared" si="34"/>
        <v>-0.14019814109784015</v>
      </c>
      <c r="N80" s="4">
        <f t="shared" si="34"/>
        <v>-1.0246350005189458E-2</v>
      </c>
      <c r="O80" s="4">
        <f t="shared" si="34"/>
        <v>-7.9866611069331073E-3</v>
      </c>
      <c r="P80" s="4">
        <f t="shared" si="34"/>
        <v>1.6408754666392224E-2</v>
      </c>
      <c r="Q80" s="4">
        <f t="shared" si="34"/>
        <v>3.4202650927658527E-3</v>
      </c>
      <c r="R80" s="4">
        <f t="shared" si="34"/>
        <v>-8.2200777356011504E-3</v>
      </c>
      <c r="S80" s="4">
        <f t="shared" si="34"/>
        <v>-2.5805934036997113E-2</v>
      </c>
      <c r="T80" s="4">
        <f t="shared" si="34"/>
        <v>-1.4388737452099556E-2</v>
      </c>
      <c r="U80" s="4">
        <f t="shared" si="34"/>
        <v>-6.0551016079531627E-4</v>
      </c>
      <c r="V80" s="4">
        <f t="shared" si="34"/>
        <v>-1.8744040616628269E-2</v>
      </c>
      <c r="W80" s="4">
        <f t="shared" si="34"/>
        <v>8.3383449171538487E-3</v>
      </c>
      <c r="X80" s="4">
        <f t="shared" si="34"/>
        <v>-1.045913079013727E-2</v>
      </c>
      <c r="Y80" s="4">
        <f t="shared" si="34"/>
        <v>5.8898987656742915E-3</v>
      </c>
      <c r="Z80" s="4">
        <f t="shared" si="34"/>
        <v>-2.5790669140802275E-2</v>
      </c>
      <c r="AA80" s="4">
        <f t="shared" si="34"/>
        <v>8.9206658798070756E-3</v>
      </c>
      <c r="AB80" s="4">
        <f t="shared" si="34"/>
        <v>-5.4931778755102105E-3</v>
      </c>
      <c r="AC80" s="4">
        <f t="shared" si="34"/>
        <v>-3.2931210527087319E-3</v>
      </c>
      <c r="AD80" s="4">
        <f t="shared" si="34"/>
        <v>-2.2810782309654335E-2</v>
      </c>
      <c r="AE80" s="4">
        <f t="shared" si="34"/>
        <v>-1.7688256248171282E-2</v>
      </c>
      <c r="AF80" s="4">
        <f t="shared" si="34"/>
        <v>3.6079169523653611E-3</v>
      </c>
      <c r="AG80" s="4">
        <f t="shared" si="34"/>
        <v>-2.9544247638705116E-2</v>
      </c>
      <c r="AH80" s="4">
        <f t="shared" si="34"/>
        <v>-1.6980809713642568E-2</v>
      </c>
      <c r="AI80" s="4">
        <f t="shared" si="34"/>
        <v>3.4389469607069771E-3</v>
      </c>
      <c r="AJ80" s="4">
        <f t="shared" si="34"/>
        <v>9.6570239139707895E-4</v>
      </c>
      <c r="AK80" s="4">
        <f t="shared" si="34"/>
        <v>-2.6007419636323954E-3</v>
      </c>
      <c r="AL80" s="4">
        <f t="shared" si="34"/>
        <v>4.0421400339296174E-3</v>
      </c>
      <c r="AM80" s="4">
        <f t="shared" si="34"/>
        <v>2.5205200771080145E-2</v>
      </c>
      <c r="AN80" s="4">
        <f t="shared" si="34"/>
        <v>-2.2762280383671254E-2</v>
      </c>
      <c r="AO80" s="4">
        <f t="shared" si="34"/>
        <v>-2.6394039670106111E-2</v>
      </c>
      <c r="AP80" s="4">
        <f t="shared" si="34"/>
        <v>-1.0981546709163213E-2</v>
      </c>
      <c r="AQ80" s="4">
        <f t="shared" si="34"/>
        <v>-2.2030842703537206E-2</v>
      </c>
      <c r="AR80" s="4">
        <f t="shared" si="34"/>
        <v>-2.9918309521312744E-2</v>
      </c>
      <c r="AS80" s="4">
        <f t="shared" si="34"/>
        <v>-7.4955392888748102E-3</v>
      </c>
      <c r="AT80" s="4">
        <f t="shared" si="34"/>
        <v>-1.9586258761822045E-2</v>
      </c>
      <c r="AU80" s="4">
        <f t="shared" si="34"/>
        <v>-2.7663876699196198E-2</v>
      </c>
      <c r="AV80" s="4">
        <f t="shared" si="34"/>
        <v>-4.3369190598877866E-2</v>
      </c>
      <c r="AW80" s="4">
        <f t="shared" si="34"/>
        <v>-5.304279355317334E-3</v>
      </c>
      <c r="AX80" s="4">
        <f t="shared" si="34"/>
        <v>-6.2900308979708707E-3</v>
      </c>
      <c r="AY80" s="4">
        <f t="shared" si="34"/>
        <v>-3.1999539024210625E-3</v>
      </c>
      <c r="AZ80" s="4">
        <f t="shared" si="34"/>
        <v>-2.3894982295101539E-2</v>
      </c>
      <c r="BA80" s="4">
        <f t="shared" si="34"/>
        <v>-5.6916498478722642E-4</v>
      </c>
      <c r="BB80" s="4">
        <f t="shared" si="34"/>
        <v>-4.2328063877356305E-3</v>
      </c>
      <c r="BC80" s="4">
        <f t="shared" si="34"/>
        <v>-7.4626548109938779E-3</v>
      </c>
      <c r="BD80" s="4">
        <f t="shared" si="34"/>
        <v>-5.820579122752724E-3</v>
      </c>
      <c r="BE80" s="4">
        <f t="shared" si="34"/>
        <v>-1.6234646853944289E-2</v>
      </c>
      <c r="BF80" s="4">
        <f t="shared" si="34"/>
        <v>-2.8338638271045618E-3</v>
      </c>
      <c r="BG80" s="4">
        <f t="shared" si="34"/>
        <v>1.4789094563002723E-2</v>
      </c>
      <c r="BH80" s="4">
        <f t="shared" si="34"/>
        <v>2.3163090842860546E-3</v>
      </c>
      <c r="BI80" s="4">
        <f t="shared" si="34"/>
        <v>2.3127408595351288E-2</v>
      </c>
    </row>
    <row r="81" spans="1:95" x14ac:dyDescent="0.25">
      <c r="A81" s="11">
        <v>5</v>
      </c>
      <c r="B81" s="4">
        <f t="shared" ref="B81:BI81" si="35">LN(B38/B37)</f>
        <v>1.1415692333594142E-2</v>
      </c>
      <c r="C81" s="4">
        <f t="shared" si="35"/>
        <v>7.7766144350771499E-3</v>
      </c>
      <c r="D81" s="4">
        <f t="shared" si="35"/>
        <v>5.6377828025894064E-3</v>
      </c>
      <c r="E81" s="4">
        <f t="shared" si="35"/>
        <v>-9.7970965583135498E-3</v>
      </c>
      <c r="F81" s="4">
        <f t="shared" si="35"/>
        <v>-6.9930620742245939E-3</v>
      </c>
      <c r="G81" s="4">
        <f t="shared" si="35"/>
        <v>-4.3113726049194578E-4</v>
      </c>
      <c r="H81" s="4">
        <f t="shared" si="35"/>
        <v>-5.0305401675364084E-2</v>
      </c>
      <c r="I81" s="4">
        <f t="shared" si="35"/>
        <v>-1.1268449496150624E-2</v>
      </c>
      <c r="J81" s="4">
        <f t="shared" si="35"/>
        <v>-2.8078850882431731E-2</v>
      </c>
      <c r="K81" s="4">
        <f t="shared" si="35"/>
        <v>-7.0532393014736863E-2</v>
      </c>
      <c r="L81" s="4">
        <f t="shared" si="35"/>
        <v>-5.8536231478290906E-3</v>
      </c>
      <c r="M81" s="4">
        <f t="shared" si="35"/>
        <v>-1.4825087680934971E-2</v>
      </c>
      <c r="N81" s="4">
        <f t="shared" si="35"/>
        <v>-6.20168080161725E-2</v>
      </c>
      <c r="O81" s="4">
        <f t="shared" si="35"/>
        <v>1.3871257228560236E-2</v>
      </c>
      <c r="P81" s="4">
        <f t="shared" si="35"/>
        <v>-2.8987514149820044E-2</v>
      </c>
      <c r="Q81" s="4">
        <f t="shared" si="35"/>
        <v>-1.5700925380462551E-2</v>
      </c>
      <c r="R81" s="4">
        <f t="shared" si="35"/>
        <v>-1.0638398205055754E-2</v>
      </c>
      <c r="S81" s="4">
        <f t="shared" si="35"/>
        <v>-2.3905520853554366E-2</v>
      </c>
      <c r="T81" s="4">
        <f t="shared" si="35"/>
        <v>-2.9413885206293341E-2</v>
      </c>
      <c r="U81" s="4">
        <f t="shared" si="35"/>
        <v>7.8431774610258787E-3</v>
      </c>
      <c r="V81" s="4">
        <f t="shared" si="35"/>
        <v>-9.8592347923089681E-3</v>
      </c>
      <c r="W81" s="4">
        <f t="shared" si="35"/>
        <v>-1.3134517180646822E-2</v>
      </c>
      <c r="X81" s="4">
        <f t="shared" si="35"/>
        <v>-1.649036189941535E-2</v>
      </c>
      <c r="Y81" s="4">
        <f t="shared" si="35"/>
        <v>-9.8522964430115944E-3</v>
      </c>
      <c r="Z81" s="4">
        <f t="shared" si="35"/>
        <v>-0.10556074812245979</v>
      </c>
      <c r="AA81" s="4">
        <f t="shared" si="35"/>
        <v>-9.817111254093118E-3</v>
      </c>
      <c r="AB81" s="4">
        <f t="shared" si="35"/>
        <v>-2.6384062081555807E-2</v>
      </c>
      <c r="AC81" s="4">
        <f t="shared" si="35"/>
        <v>1.7439200583765611E-2</v>
      </c>
      <c r="AD81" s="4">
        <f t="shared" si="35"/>
        <v>1.4576015866389352E-2</v>
      </c>
      <c r="AE81" s="4">
        <f t="shared" si="35"/>
        <v>-3.7344640163956971E-2</v>
      </c>
      <c r="AF81" s="4">
        <f t="shared" si="35"/>
        <v>-2.5533252525855064E-2</v>
      </c>
      <c r="AG81" s="4">
        <f t="shared" si="35"/>
        <v>1.1922690710398965E-2</v>
      </c>
      <c r="AH81" s="4">
        <f t="shared" si="35"/>
        <v>-1.87904810297638E-2</v>
      </c>
      <c r="AI81" s="4">
        <f t="shared" si="35"/>
        <v>3.9158301122625147E-3</v>
      </c>
      <c r="AJ81" s="4">
        <f t="shared" si="35"/>
        <v>3.8535840445519322E-3</v>
      </c>
      <c r="AK81" s="4">
        <f t="shared" si="35"/>
        <v>-1.2776666562792921E-2</v>
      </c>
      <c r="AL81" s="4">
        <f t="shared" si="35"/>
        <v>-2.1254479933448538E-3</v>
      </c>
      <c r="AM81" s="4">
        <f t="shared" si="35"/>
        <v>-1.4155311083311499E-2</v>
      </c>
      <c r="AN81" s="4">
        <f t="shared" si="35"/>
        <v>-6.3820750218130063E-3</v>
      </c>
      <c r="AO81" s="4">
        <f t="shared" si="35"/>
        <v>-2.7823593591175432E-2</v>
      </c>
      <c r="AP81" s="4">
        <f t="shared" si="35"/>
        <v>-1.529932084660964E-2</v>
      </c>
      <c r="AQ81" s="4">
        <f t="shared" si="35"/>
        <v>-4.6406348536048816E-2</v>
      </c>
      <c r="AR81" s="4">
        <f t="shared" si="35"/>
        <v>-3.0077474650495737E-2</v>
      </c>
      <c r="AS81" s="4">
        <f t="shared" si="35"/>
        <v>-3.5289929208966724E-2</v>
      </c>
      <c r="AT81" s="4">
        <f t="shared" si="35"/>
        <v>2.0704644222617953E-2</v>
      </c>
      <c r="AU81" s="4">
        <f t="shared" si="35"/>
        <v>-7.6545642904432762E-3</v>
      </c>
      <c r="AV81" s="4">
        <f t="shared" si="35"/>
        <v>-4.5351016703285745E-3</v>
      </c>
      <c r="AW81" s="4">
        <f t="shared" si="35"/>
        <v>-1.8338245437140362E-2</v>
      </c>
      <c r="AX81" s="4">
        <f t="shared" si="35"/>
        <v>-2.2888343952793062E-2</v>
      </c>
      <c r="AY81" s="4">
        <f t="shared" si="35"/>
        <v>-1.9418097843957163E-2</v>
      </c>
      <c r="AZ81" s="4">
        <f t="shared" si="35"/>
        <v>-1.4434156498045768E-2</v>
      </c>
      <c r="BA81" s="4">
        <f t="shared" si="35"/>
        <v>-9.4381318255012774E-3</v>
      </c>
      <c r="BB81" s="4">
        <f t="shared" si="35"/>
        <v>2.9119969196397658E-3</v>
      </c>
      <c r="BC81" s="4">
        <f t="shared" si="35"/>
        <v>-2.9562995559759574E-2</v>
      </c>
      <c r="BD81" s="4">
        <f t="shared" si="35"/>
        <v>-4.8092497139597505E-2</v>
      </c>
      <c r="BE81" s="4">
        <f t="shared" si="35"/>
        <v>-1.0322662462779186E-2</v>
      </c>
      <c r="BF81" s="4">
        <f t="shared" si="35"/>
        <v>-4.9787193015159966E-3</v>
      </c>
      <c r="BG81" s="4">
        <f t="shared" si="35"/>
        <v>-4.9777150259050181E-4</v>
      </c>
      <c r="BH81" s="4">
        <f t="shared" si="35"/>
        <v>-1.2416180168562866E-2</v>
      </c>
      <c r="BI81" s="4">
        <f t="shared" si="35"/>
        <v>-1.9379355480062505E-2</v>
      </c>
    </row>
    <row r="82" spans="1:95" x14ac:dyDescent="0.25">
      <c r="A82" s="11">
        <v>6</v>
      </c>
      <c r="B82" s="4">
        <f t="shared" ref="B82:BI82" si="36">LN(B39/B38)</f>
        <v>-1.1357444191028865E-3</v>
      </c>
      <c r="C82" s="4">
        <f t="shared" si="36"/>
        <v>-7.0448957452546993E-4</v>
      </c>
      <c r="D82" s="4">
        <f t="shared" si="36"/>
        <v>8.3975888560413429E-3</v>
      </c>
      <c r="E82" s="4">
        <f t="shared" si="36"/>
        <v>4.9105461187955958E-3</v>
      </c>
      <c r="F82" s="4">
        <f t="shared" si="36"/>
        <v>5.5983298013490713E-3</v>
      </c>
      <c r="G82" s="4">
        <f t="shared" si="36"/>
        <v>-4.4079413285098588E-2</v>
      </c>
      <c r="H82" s="4">
        <f t="shared" si="36"/>
        <v>1.2023250923103706E-2</v>
      </c>
      <c r="I82" s="4">
        <f t="shared" si="36"/>
        <v>3.5193448578351122E-3</v>
      </c>
      <c r="J82" s="4">
        <f t="shared" si="36"/>
        <v>1.4464375308581171E-2</v>
      </c>
      <c r="K82" s="4">
        <f t="shared" si="36"/>
        <v>0</v>
      </c>
      <c r="L82" s="4">
        <f t="shared" si="36"/>
        <v>2.1297931357700906E-2</v>
      </c>
      <c r="M82" s="4">
        <f t="shared" si="36"/>
        <v>3.600394981093747E-2</v>
      </c>
      <c r="N82" s="4">
        <f t="shared" si="36"/>
        <v>9.8488952307644716E-3</v>
      </c>
      <c r="O82" s="4">
        <f t="shared" si="36"/>
        <v>5.7016680440235744E-2</v>
      </c>
      <c r="P82" s="4">
        <f t="shared" si="36"/>
        <v>-3.3563106865999344E-3</v>
      </c>
      <c r="Q82" s="4">
        <f t="shared" si="36"/>
        <v>-1.5070776533366723E-2</v>
      </c>
      <c r="R82" s="4">
        <f t="shared" si="36"/>
        <v>-1.7260390329312307E-2</v>
      </c>
      <c r="S82" s="4">
        <f t="shared" si="36"/>
        <v>2.577318559540076E-3</v>
      </c>
      <c r="T82" s="4">
        <f t="shared" si="36"/>
        <v>-2.6466573188163287E-2</v>
      </c>
      <c r="U82" s="4">
        <f t="shared" si="36"/>
        <v>-2.6181099645477792E-2</v>
      </c>
      <c r="V82" s="4">
        <f t="shared" si="36"/>
        <v>2.5158559636154931E-2</v>
      </c>
      <c r="W82" s="4">
        <f t="shared" si="36"/>
        <v>-1.4528100562909744E-2</v>
      </c>
      <c r="X82" s="4">
        <f t="shared" si="36"/>
        <v>2.1152375005226761E-2</v>
      </c>
      <c r="Y82" s="4">
        <f t="shared" si="36"/>
        <v>1.4664248967116279E-2</v>
      </c>
      <c r="Z82" s="4">
        <f t="shared" si="36"/>
        <v>3.3667922935718644E-2</v>
      </c>
      <c r="AA82" s="4">
        <f t="shared" si="36"/>
        <v>-1.354422510775726E-2</v>
      </c>
      <c r="AB82" s="4">
        <f t="shared" si="36"/>
        <v>-1.1375494593995962E-2</v>
      </c>
      <c r="AC82" s="4">
        <f t="shared" si="36"/>
        <v>1.234908468126239E-2</v>
      </c>
      <c r="AD82" s="4">
        <f t="shared" si="36"/>
        <v>-6.7410318116778549E-3</v>
      </c>
      <c r="AE82" s="4">
        <f t="shared" si="36"/>
        <v>1.1284533494091899E-2</v>
      </c>
      <c r="AF82" s="4">
        <f t="shared" si="36"/>
        <v>-2.1158250562821893E-2</v>
      </c>
      <c r="AG82" s="4">
        <f t="shared" si="36"/>
        <v>-4.752009151680509E-3</v>
      </c>
      <c r="AH82" s="4">
        <f t="shared" si="36"/>
        <v>7.1819861632307982E-3</v>
      </c>
      <c r="AI82" s="4">
        <f t="shared" si="36"/>
        <v>-1.4764047928819572E-2</v>
      </c>
      <c r="AJ82" s="4">
        <f t="shared" si="36"/>
        <v>3.3597197591344174E-3</v>
      </c>
      <c r="AK82" s="4">
        <f t="shared" si="36"/>
        <v>-2.9103849700649539E-2</v>
      </c>
      <c r="AL82" s="4">
        <f t="shared" si="36"/>
        <v>-1.0695228025736492E-2</v>
      </c>
      <c r="AM82" s="4">
        <f t="shared" si="36"/>
        <v>-1.5564529870126508E-2</v>
      </c>
      <c r="AN82" s="4">
        <f t="shared" si="36"/>
        <v>2.7069296732118449E-2</v>
      </c>
      <c r="AO82" s="4">
        <f t="shared" si="36"/>
        <v>1.1010637644129155E-2</v>
      </c>
      <c r="AP82" s="4">
        <f t="shared" si="36"/>
        <v>-1.1039437876624019E-2</v>
      </c>
      <c r="AQ82" s="4">
        <f t="shared" si="36"/>
        <v>-1.8503494232547928E-2</v>
      </c>
      <c r="AR82" s="4">
        <f t="shared" si="36"/>
        <v>-1.7713173377731994E-2</v>
      </c>
      <c r="AS82" s="4">
        <f t="shared" si="36"/>
        <v>2.7737782238725694E-2</v>
      </c>
      <c r="AT82" s="4">
        <f t="shared" si="36"/>
        <v>-1.2371288853847156E-2</v>
      </c>
      <c r="AU82" s="4">
        <f t="shared" si="36"/>
        <v>5.7464352610689488E-3</v>
      </c>
      <c r="AV82" s="4">
        <f t="shared" si="36"/>
        <v>-2.7863996319404137E-2</v>
      </c>
      <c r="AW82" s="4">
        <f t="shared" si="36"/>
        <v>3.5184668995098957E-2</v>
      </c>
      <c r="AX82" s="4">
        <f t="shared" si="36"/>
        <v>-2.6391476304046885E-2</v>
      </c>
      <c r="AY82" s="4">
        <f t="shared" si="36"/>
        <v>1.9588470422284938E-3</v>
      </c>
      <c r="AZ82" s="4">
        <f t="shared" si="36"/>
        <v>4.0807198474178807E-3</v>
      </c>
      <c r="BA82" s="4">
        <f t="shared" si="36"/>
        <v>-1.1270149481896068E-2</v>
      </c>
      <c r="BB82" s="4">
        <f t="shared" si="36"/>
        <v>7.1117550362168064E-3</v>
      </c>
      <c r="BC82" s="4">
        <f t="shared" si="36"/>
        <v>7.6857895243576963E-3</v>
      </c>
      <c r="BD82" s="4">
        <f t="shared" si="36"/>
        <v>-4.5493290932488849E-2</v>
      </c>
      <c r="BE82" s="4">
        <f t="shared" si="36"/>
        <v>-8.7934277229617368E-3</v>
      </c>
      <c r="BF82" s="4">
        <f t="shared" si="36"/>
        <v>4.9787193015160772E-3</v>
      </c>
      <c r="BG82" s="4">
        <f t="shared" si="36"/>
        <v>-1.227311268095654E-2</v>
      </c>
      <c r="BH82" s="4">
        <f t="shared" si="36"/>
        <v>-1.6533568093410136E-2</v>
      </c>
      <c r="BI82" s="4">
        <f t="shared" si="36"/>
        <v>-9.251285796712052E-3</v>
      </c>
    </row>
    <row r="83" spans="1:95" x14ac:dyDescent="0.25">
      <c r="A83" s="11">
        <v>7</v>
      </c>
      <c r="B83" s="4">
        <f t="shared" ref="B83:BI83" si="37">LN(B40/B39)</f>
        <v>1.5140033556495008E-3</v>
      </c>
      <c r="C83" s="4">
        <f t="shared" si="37"/>
        <v>-7.5454190377576107E-3</v>
      </c>
      <c r="D83" s="4">
        <f t="shared" si="37"/>
        <v>2.3201733332646069E-3</v>
      </c>
      <c r="E83" s="4">
        <f t="shared" si="37"/>
        <v>-9.3348809444082994E-4</v>
      </c>
      <c r="F83" s="4">
        <f t="shared" si="37"/>
        <v>-2.0956859120455479E-3</v>
      </c>
      <c r="G83" s="4">
        <f t="shared" si="37"/>
        <v>4.1972595741990217E-3</v>
      </c>
      <c r="H83" s="4">
        <f t="shared" si="37"/>
        <v>9.547773021854682E-3</v>
      </c>
      <c r="I83" s="4">
        <f t="shared" si="37"/>
        <v>-1.0510923324585269E-2</v>
      </c>
      <c r="J83" s="4">
        <f t="shared" si="37"/>
        <v>2.5032212707703061E-2</v>
      </c>
      <c r="K83" s="4">
        <f t="shared" si="37"/>
        <v>-2.6583848447572268E-2</v>
      </c>
      <c r="L83" s="4">
        <f t="shared" si="37"/>
        <v>-9.5824398922086105E-4</v>
      </c>
      <c r="M83" s="4">
        <f t="shared" si="37"/>
        <v>4.356351992908224E-3</v>
      </c>
      <c r="N83" s="4">
        <f t="shared" si="37"/>
        <v>7.5551004142243722E-3</v>
      </c>
      <c r="O83" s="4">
        <f t="shared" si="37"/>
        <v>4.4879111148549387E-3</v>
      </c>
      <c r="P83" s="4">
        <f t="shared" si="37"/>
        <v>1.0035363090945854E-2</v>
      </c>
      <c r="Q83" s="4">
        <f t="shared" si="37"/>
        <v>-2.2102803133465434E-2</v>
      </c>
      <c r="R83" s="4">
        <f t="shared" si="37"/>
        <v>-1.6235584349419775E-2</v>
      </c>
      <c r="S83" s="4">
        <f t="shared" si="37"/>
        <v>2.7846245818445785E-3</v>
      </c>
      <c r="T83" s="4">
        <f t="shared" si="37"/>
        <v>-1.36301454364464E-2</v>
      </c>
      <c r="U83" s="4">
        <f t="shared" si="37"/>
        <v>-3.9147057308032618E-3</v>
      </c>
      <c r="V83" s="4">
        <f t="shared" si="37"/>
        <v>-5.9990950568599016E-3</v>
      </c>
      <c r="W83" s="4">
        <f t="shared" si="37"/>
        <v>-1.9912389417382319E-2</v>
      </c>
      <c r="X83" s="4">
        <f t="shared" si="37"/>
        <v>1.4430264829028837E-2</v>
      </c>
      <c r="Y83" s="4">
        <f t="shared" si="37"/>
        <v>4.6982501215833486E-3</v>
      </c>
      <c r="Z83" s="4">
        <f t="shared" si="37"/>
        <v>8.6747531936736486E-3</v>
      </c>
      <c r="AA83" s="4">
        <f t="shared" si="37"/>
        <v>-2.4271949278375149E-3</v>
      </c>
      <c r="AB83" s="4">
        <f t="shared" si="37"/>
        <v>0</v>
      </c>
      <c r="AC83" s="4">
        <f t="shared" si="37"/>
        <v>-1.0190482606586502E-2</v>
      </c>
      <c r="AD83" s="4">
        <f t="shared" si="37"/>
        <v>1.2409720458162373E-2</v>
      </c>
      <c r="AE83" s="4">
        <f t="shared" si="37"/>
        <v>9.9612296201593963E-3</v>
      </c>
      <c r="AF83" s="4">
        <f t="shared" si="37"/>
        <v>1.3966482717154966E-3</v>
      </c>
      <c r="AG83" s="4">
        <f t="shared" si="37"/>
        <v>-5.1736306482914329E-3</v>
      </c>
      <c r="AH83" s="4">
        <f t="shared" si="37"/>
        <v>8.1276038314934077E-3</v>
      </c>
      <c r="AI83" s="4">
        <f t="shared" si="37"/>
        <v>-1.4280967020879528E-2</v>
      </c>
      <c r="AJ83" s="4">
        <f t="shared" si="37"/>
        <v>4.7907116372062822E-4</v>
      </c>
      <c r="AK83" s="4">
        <f t="shared" si="37"/>
        <v>6.0913824035291287E-3</v>
      </c>
      <c r="AL83" s="4">
        <f t="shared" si="37"/>
        <v>-1.2551579429671634E-2</v>
      </c>
      <c r="AM83" s="4">
        <f t="shared" si="37"/>
        <v>-6.456204107480803E-3</v>
      </c>
      <c r="AN83" s="4">
        <f t="shared" si="37"/>
        <v>-3.0709717343739848E-3</v>
      </c>
      <c r="AO83" s="4">
        <f t="shared" si="37"/>
        <v>-1.267865906448803E-2</v>
      </c>
      <c r="AP83" s="4">
        <f t="shared" si="37"/>
        <v>6.356689858452098E-3</v>
      </c>
      <c r="AQ83" s="4">
        <f t="shared" si="37"/>
        <v>8.7336919363164688E-3</v>
      </c>
      <c r="AR83" s="4">
        <f t="shared" si="37"/>
        <v>8.4250801718502751E-3</v>
      </c>
      <c r="AS83" s="4">
        <f t="shared" si="37"/>
        <v>-6.3926143028884179E-3</v>
      </c>
      <c r="AT83" s="4">
        <f t="shared" si="37"/>
        <v>1.005403164420474E-3</v>
      </c>
      <c r="AU83" s="4">
        <f t="shared" si="37"/>
        <v>-1.6044349915014713E-2</v>
      </c>
      <c r="AV83" s="4">
        <f t="shared" si="37"/>
        <v>6.3711969618696952E-4</v>
      </c>
      <c r="AW83" s="4">
        <f t="shared" si="37"/>
        <v>-2.9580459610709735E-3</v>
      </c>
      <c r="AX83" s="4">
        <f t="shared" si="37"/>
        <v>-1.0672313051606978E-3</v>
      </c>
      <c r="AY83" s="4">
        <f t="shared" si="37"/>
        <v>-3.2669008398698027E-3</v>
      </c>
      <c r="AZ83" s="4">
        <f t="shared" si="37"/>
        <v>4.5146688212246424E-3</v>
      </c>
      <c r="BA83" s="4">
        <f t="shared" si="37"/>
        <v>-1.3752958566112902E-2</v>
      </c>
      <c r="BB83" s="4">
        <f t="shared" si="37"/>
        <v>1.3556007259980442E-2</v>
      </c>
      <c r="BC83" s="4">
        <f t="shared" si="37"/>
        <v>9.8759106081073508E-3</v>
      </c>
      <c r="BD83" s="4">
        <f t="shared" si="37"/>
        <v>-3.5365421566484496E-3</v>
      </c>
      <c r="BE83" s="4">
        <f t="shared" si="37"/>
        <v>-4.9188365807261349E-3</v>
      </c>
      <c r="BF83" s="4">
        <f t="shared" si="37"/>
        <v>3.658894150491517E-3</v>
      </c>
      <c r="BG83" s="4">
        <f t="shared" si="37"/>
        <v>-1.4639563551562602E-2</v>
      </c>
      <c r="BH83" s="4">
        <f t="shared" si="37"/>
        <v>3.6978221584627971E-3</v>
      </c>
      <c r="BI83" s="4">
        <f t="shared" si="37"/>
        <v>-1.3254268707906946E-2</v>
      </c>
    </row>
    <row r="84" spans="1:95" x14ac:dyDescent="0.25">
      <c r="A84" s="11">
        <v>8</v>
      </c>
      <c r="B84" s="4">
        <f t="shared" ref="B84:BI84" si="38">LN(B41/B40)</f>
        <v>1.5117146142145054E-3</v>
      </c>
      <c r="C84" s="4">
        <f t="shared" si="38"/>
        <v>-7.602785514556217E-3</v>
      </c>
      <c r="D84" s="4">
        <f t="shared" si="38"/>
        <v>2.3148025876253016E-3</v>
      </c>
      <c r="E84" s="4">
        <f t="shared" si="38"/>
        <v>-9.3436030872491224E-4</v>
      </c>
      <c r="F84" s="4">
        <f t="shared" si="38"/>
        <v>-4.9071259920720036E-3</v>
      </c>
      <c r="G84" s="4">
        <f t="shared" si="38"/>
        <v>4.1797161947401771E-3</v>
      </c>
      <c r="H84" s="4">
        <f t="shared" si="38"/>
        <v>9.4574745222815743E-3</v>
      </c>
      <c r="I84" s="4">
        <f t="shared" si="38"/>
        <v>-1.062257746065544E-2</v>
      </c>
      <c r="J84" s="4">
        <f t="shared" si="38"/>
        <v>2.4420873076223672E-2</v>
      </c>
      <c r="K84" s="4">
        <f t="shared" si="38"/>
        <v>-2.7309894467525866E-2</v>
      </c>
      <c r="L84" s="4">
        <f t="shared" si="38"/>
        <v>-1.0279584332925699E-2</v>
      </c>
      <c r="M84" s="4">
        <f t="shared" si="38"/>
        <v>4.3374564759916896E-3</v>
      </c>
      <c r="N84" s="4">
        <f t="shared" si="38"/>
        <v>7.4984486145405829E-3</v>
      </c>
      <c r="O84" s="4">
        <f t="shared" si="38"/>
        <v>4.4678597240397529E-3</v>
      </c>
      <c r="P84" s="4">
        <f t="shared" si="38"/>
        <v>9.9356543633956039E-3</v>
      </c>
      <c r="Q84" s="4">
        <f t="shared" si="38"/>
        <v>-2.2602400336849442E-2</v>
      </c>
      <c r="R84" s="4">
        <f t="shared" si="38"/>
        <v>6.6870210329424262E-3</v>
      </c>
      <c r="S84" s="4">
        <f t="shared" si="38"/>
        <v>2.7768919752065024E-3</v>
      </c>
      <c r="T84" s="4">
        <f t="shared" si="38"/>
        <v>-1.3818496509858259E-2</v>
      </c>
      <c r="U84" s="4">
        <f t="shared" si="38"/>
        <v>-3.9300908998970438E-3</v>
      </c>
      <c r="V84" s="4">
        <f t="shared" si="38"/>
        <v>-6.0353015135769048E-3</v>
      </c>
      <c r="W84" s="4">
        <f t="shared" si="38"/>
        <v>-2.0316962322119259E-2</v>
      </c>
      <c r="X84" s="4">
        <f t="shared" si="38"/>
        <v>2.8612322810321949E-3</v>
      </c>
      <c r="Y84" s="4">
        <f t="shared" si="38"/>
        <v>4.6762797494570634E-3</v>
      </c>
      <c r="Z84" s="4">
        <f t="shared" si="38"/>
        <v>8.6001485636388059E-3</v>
      </c>
      <c r="AA84" s="4">
        <f t="shared" si="38"/>
        <v>-2.4331005400335896E-3</v>
      </c>
      <c r="AB84" s="4">
        <f t="shared" si="38"/>
        <v>0</v>
      </c>
      <c r="AC84" s="4">
        <f t="shared" si="38"/>
        <v>-1.0295398604258555E-2</v>
      </c>
      <c r="AD84" s="4">
        <f t="shared" si="38"/>
        <v>-1.0282881588610476E-3</v>
      </c>
      <c r="AE84" s="4">
        <f t="shared" si="38"/>
        <v>9.8629813933782395E-3</v>
      </c>
      <c r="AF84" s="4">
        <f t="shared" si="38"/>
        <v>1.3947003655524392E-3</v>
      </c>
      <c r="AG84" s="4">
        <f t="shared" si="38"/>
        <v>-5.2005363629309851E-3</v>
      </c>
      <c r="AH84" s="4">
        <f t="shared" si="38"/>
        <v>8.0620780968666261E-3</v>
      </c>
      <c r="AI84" s="4">
        <f t="shared" si="38"/>
        <v>-1.4487871401926715E-2</v>
      </c>
      <c r="AJ84" s="4">
        <f t="shared" si="38"/>
        <v>9.5738134062828804E-4</v>
      </c>
      <c r="AK84" s="4">
        <f t="shared" si="38"/>
        <v>6.0545020032247909E-3</v>
      </c>
      <c r="AL84" s="4">
        <f t="shared" si="38"/>
        <v>-1.2711126261807152E-2</v>
      </c>
      <c r="AM84" s="4">
        <f t="shared" si="38"/>
        <v>-6.4981576865017401E-3</v>
      </c>
      <c r="AN84" s="4">
        <f t="shared" si="38"/>
        <v>-3.0804316603887695E-3</v>
      </c>
      <c r="AO84" s="4">
        <f t="shared" si="38"/>
        <v>-1.2841473943510448E-2</v>
      </c>
      <c r="AP84" s="4">
        <f t="shared" si="38"/>
        <v>8.1028579270116044E-3</v>
      </c>
      <c r="AQ84" s="4">
        <f t="shared" si="38"/>
        <v>8.6580745043474926E-3</v>
      </c>
      <c r="AR84" s="4">
        <f t="shared" si="38"/>
        <v>8.3546908190045826E-3</v>
      </c>
      <c r="AS84" s="4">
        <f t="shared" si="38"/>
        <v>-6.4337428806090545E-3</v>
      </c>
      <c r="AT84" s="4">
        <f t="shared" si="38"/>
        <v>1.0043933440890955E-3</v>
      </c>
      <c r="AU84" s="4">
        <f t="shared" si="38"/>
        <v>-1.630597437737832E-2</v>
      </c>
      <c r="AV84" s="4">
        <f t="shared" si="38"/>
        <v>0</v>
      </c>
      <c r="AW84" s="4">
        <f t="shared" si="38"/>
        <v>-2.9668219632131994E-3</v>
      </c>
      <c r="AX84" s="4">
        <f t="shared" si="38"/>
        <v>-1.0683715047845412E-3</v>
      </c>
      <c r="AY84" s="4">
        <f t="shared" si="38"/>
        <v>-3.2776084712919516E-3</v>
      </c>
      <c r="AZ84" s="4">
        <f t="shared" si="38"/>
        <v>4.4943781579749841E-3</v>
      </c>
      <c r="BA84" s="4">
        <f t="shared" si="38"/>
        <v>-1.3944743105285538E-2</v>
      </c>
      <c r="BB84" s="4">
        <f t="shared" si="38"/>
        <v>1.1214240649872875E-3</v>
      </c>
      <c r="BC84" s="4">
        <f t="shared" si="38"/>
        <v>9.7793300415032255E-3</v>
      </c>
      <c r="BD84" s="4">
        <f t="shared" si="38"/>
        <v>-3.5490936892266971E-3</v>
      </c>
      <c r="BE84" s="4">
        <f t="shared" si="38"/>
        <v>-4.9431511828548404E-3</v>
      </c>
      <c r="BF84" s="4">
        <f t="shared" si="38"/>
        <v>3.6455554342112407E-3</v>
      </c>
      <c r="BG84" s="4">
        <f t="shared" si="38"/>
        <v>-1.4857068492196302E-2</v>
      </c>
      <c r="BH84" s="4">
        <f t="shared" si="38"/>
        <v>1.49284918126681E-3</v>
      </c>
      <c r="BI84" s="4">
        <f t="shared" si="38"/>
        <v>-1.3432306752366367E-2</v>
      </c>
    </row>
    <row r="85" spans="1:95" x14ac:dyDescent="0.25">
      <c r="A85" s="11">
        <v>9</v>
      </c>
      <c r="B85" s="4">
        <f t="shared" ref="B85:BI85" si="39">LN(B42/B41)</f>
        <v>1.5094327821843952E-3</v>
      </c>
      <c r="C85" s="4">
        <f t="shared" si="39"/>
        <v>-7.6610309725698685E-3</v>
      </c>
      <c r="D85" s="4">
        <f t="shared" si="39"/>
        <v>2.3094566490198809E-3</v>
      </c>
      <c r="E85" s="4">
        <f t="shared" si="39"/>
        <v>-9.352341544616961E-4</v>
      </c>
      <c r="F85" s="4">
        <f t="shared" si="39"/>
        <v>-4.9313246723412547E-3</v>
      </c>
      <c r="G85" s="4">
        <f t="shared" si="39"/>
        <v>4.1623188579795745E-3</v>
      </c>
      <c r="H85" s="4">
        <f t="shared" si="39"/>
        <v>9.368868037265228E-3</v>
      </c>
      <c r="I85" s="4">
        <f t="shared" si="39"/>
        <v>-1.0736629220177688E-2</v>
      </c>
      <c r="J85" s="4">
        <f t="shared" si="39"/>
        <v>2.3838683372072043E-2</v>
      </c>
      <c r="K85" s="4">
        <f t="shared" si="39"/>
        <v>-2.8076715603873689E-2</v>
      </c>
      <c r="L85" s="4">
        <f t="shared" si="39"/>
        <v>-1.0386352671067484E-2</v>
      </c>
      <c r="M85" s="4">
        <f t="shared" si="39"/>
        <v>4.318724168637076E-3</v>
      </c>
      <c r="N85" s="4">
        <f t="shared" si="39"/>
        <v>7.4426401006489219E-3</v>
      </c>
      <c r="O85" s="4">
        <f t="shared" si="39"/>
        <v>4.4479867104517314E-3</v>
      </c>
      <c r="P85" s="4">
        <f t="shared" si="39"/>
        <v>9.8379075184400755E-3</v>
      </c>
      <c r="Q85" s="4">
        <f t="shared" si="39"/>
        <v>-2.3125106007510284E-2</v>
      </c>
      <c r="R85" s="4">
        <f t="shared" si="39"/>
        <v>6.6426016515621798E-3</v>
      </c>
      <c r="S85" s="4">
        <f t="shared" si="39"/>
        <v>2.7692021949261691E-3</v>
      </c>
      <c r="T85" s="4">
        <f t="shared" si="39"/>
        <v>-1.401212615044526E-2</v>
      </c>
      <c r="U85" s="4">
        <f t="shared" si="39"/>
        <v>-3.9455974766712375E-3</v>
      </c>
      <c r="V85" s="4">
        <f t="shared" si="39"/>
        <v>-6.0719476603933037E-3</v>
      </c>
      <c r="W85" s="4">
        <f t="shared" si="39"/>
        <v>-2.0738316715581784E-2</v>
      </c>
      <c r="X85" s="4">
        <f t="shared" si="39"/>
        <v>2.8530689824064807E-3</v>
      </c>
      <c r="Y85" s="4">
        <f t="shared" si="39"/>
        <v>4.654513900879691E-3</v>
      </c>
      <c r="Z85" s="4">
        <f t="shared" si="39"/>
        <v>8.5268162291617985E-3</v>
      </c>
      <c r="AA85" s="4">
        <f t="shared" si="39"/>
        <v>-2.4390349602427149E-3</v>
      </c>
      <c r="AB85" s="4">
        <f t="shared" si="39"/>
        <v>0</v>
      </c>
      <c r="AC85" s="4">
        <f t="shared" si="39"/>
        <v>-1.0402497417481329E-2</v>
      </c>
      <c r="AD85" s="4">
        <f t="shared" si="39"/>
        <v>-1.0293466238966683E-3</v>
      </c>
      <c r="AE85" s="4">
        <f t="shared" si="39"/>
        <v>9.7666523101069217E-3</v>
      </c>
      <c r="AF85" s="4">
        <f t="shared" si="39"/>
        <v>1.3927578853061367E-3</v>
      </c>
      <c r="AG85" s="4">
        <f t="shared" si="39"/>
        <v>-5.2277233901112177E-3</v>
      </c>
      <c r="AH85" s="4">
        <f t="shared" si="39"/>
        <v>7.9976004708391842E-3</v>
      </c>
      <c r="AI85" s="4">
        <f t="shared" si="39"/>
        <v>-1.4700859341781849E-2</v>
      </c>
      <c r="AJ85" s="4">
        <f t="shared" si="39"/>
        <v>9.5646563820333066E-4</v>
      </c>
      <c r="AK85" s="4">
        <f t="shared" si="39"/>
        <v>6.0180655029472936E-3</v>
      </c>
      <c r="AL85" s="4">
        <f t="shared" si="39"/>
        <v>-1.2874781466490818E-2</v>
      </c>
      <c r="AM85" s="4">
        <f t="shared" si="39"/>
        <v>-6.5406600775951675E-3</v>
      </c>
      <c r="AN85" s="4">
        <f t="shared" si="39"/>
        <v>-3.0899500478952704E-3</v>
      </c>
      <c r="AO85" s="4">
        <f t="shared" si="39"/>
        <v>-1.3008524902540276E-2</v>
      </c>
      <c r="AP85" s="4">
        <f t="shared" si="39"/>
        <v>8.0377289974116663E-3</v>
      </c>
      <c r="AQ85" s="4">
        <f t="shared" si="39"/>
        <v>8.5837552515774605E-3</v>
      </c>
      <c r="AR85" s="4">
        <f t="shared" si="39"/>
        <v>8.2854678971204763E-3</v>
      </c>
      <c r="AS85" s="4">
        <f t="shared" si="39"/>
        <v>-6.4754041103402583E-3</v>
      </c>
      <c r="AT85" s="4">
        <f t="shared" si="39"/>
        <v>1.0033855502362497E-3</v>
      </c>
      <c r="AU85" s="4">
        <f t="shared" si="39"/>
        <v>-1.6576272744231214E-2</v>
      </c>
      <c r="AV85" s="4">
        <f t="shared" si="39"/>
        <v>0</v>
      </c>
      <c r="AW85" s="4">
        <f t="shared" si="39"/>
        <v>-2.9756501940586119E-3</v>
      </c>
      <c r="AX85" s="4">
        <f t="shared" si="39"/>
        <v>-1.0695141433256364E-3</v>
      </c>
      <c r="AY85" s="4">
        <f t="shared" si="39"/>
        <v>-3.2883865244987334E-3</v>
      </c>
      <c r="AZ85" s="4">
        <f t="shared" si="39"/>
        <v>4.4742690671132172E-3</v>
      </c>
      <c r="BA85" s="4">
        <f t="shared" si="39"/>
        <v>-1.4141952237104622E-2</v>
      </c>
      <c r="BB85" s="4">
        <f t="shared" si="39"/>
        <v>1.1201678816391103E-3</v>
      </c>
      <c r="BC85" s="4">
        <f t="shared" si="39"/>
        <v>9.6846201967852232E-3</v>
      </c>
      <c r="BD85" s="4">
        <f t="shared" si="39"/>
        <v>-3.5617346324467308E-3</v>
      </c>
      <c r="BE85" s="4">
        <f t="shared" si="39"/>
        <v>-4.9677073616226372E-3</v>
      </c>
      <c r="BF85" s="4">
        <f t="shared" si="39"/>
        <v>3.6323136189503617E-3</v>
      </c>
      <c r="BG85" s="4">
        <f t="shared" si="39"/>
        <v>-1.5081134118389237E-2</v>
      </c>
      <c r="BH85" s="4">
        <f t="shared" si="39"/>
        <v>1.4906239041794073E-3</v>
      </c>
      <c r="BI85" s="4">
        <f t="shared" si="39"/>
        <v>-1.3615192988291024E-2</v>
      </c>
    </row>
    <row r="86" spans="1:95" s="14" customFormat="1" x14ac:dyDescent="0.25">
      <c r="BJ86" s="26"/>
    </row>
    <row r="87" spans="1:95" s="14" customFormat="1" x14ac:dyDescent="0.25">
      <c r="A87" s="15" t="s">
        <v>12</v>
      </c>
      <c r="BJ87" s="26"/>
      <c r="BM87" s="14" t="s">
        <v>3</v>
      </c>
    </row>
    <row r="88" spans="1:95" x14ac:dyDescent="0.25">
      <c r="A88" s="12">
        <v>-30</v>
      </c>
      <c r="B88" s="4">
        <f>B46-AVERAGE(B$46:B$75)</f>
        <v>2.2697515603010192E-2</v>
      </c>
      <c r="C88" s="4">
        <f t="shared" ref="C88:BI88" si="40">C46-AVERAGE(C$46:C$75)</f>
        <v>2.6397083189218271E-2</v>
      </c>
      <c r="D88" s="4">
        <f t="shared" si="40"/>
        <v>1.6524636356406303E-2</v>
      </c>
      <c r="E88" s="4">
        <f t="shared" si="40"/>
        <v>1.5032274909460849E-2</v>
      </c>
      <c r="F88" s="4">
        <f t="shared" si="40"/>
        <v>2.0366452947852744E-2</v>
      </c>
      <c r="G88" s="4">
        <f t="shared" si="40"/>
        <v>8.7756530993057351E-3</v>
      </c>
      <c r="H88" s="4">
        <f t="shared" si="40"/>
        <v>-7.9192859144439215E-2</v>
      </c>
      <c r="I88" s="4">
        <f t="shared" si="40"/>
        <v>2.4372123702410008E-2</v>
      </c>
      <c r="J88" s="4">
        <f t="shared" si="40"/>
        <v>-1.3448299550483739E-2</v>
      </c>
      <c r="K88" s="4">
        <f t="shared" si="40"/>
        <v>-1.134238552992169E-2</v>
      </c>
      <c r="L88" s="4">
        <f t="shared" si="40"/>
        <v>-9.5150506362832021E-3</v>
      </c>
      <c r="M88" s="4">
        <f t="shared" si="40"/>
        <v>4.043566017957128E-2</v>
      </c>
      <c r="N88" s="4">
        <f t="shared" si="40"/>
        <v>3.0146989316086635E-2</v>
      </c>
      <c r="O88" s="4">
        <f t="shared" si="40"/>
        <v>1.1630593076364239E-2</v>
      </c>
      <c r="P88" s="4">
        <f t="shared" si="40"/>
        <v>-7.9020940572240364E-3</v>
      </c>
      <c r="Q88" s="4">
        <f t="shared" si="40"/>
        <v>9.1470341784874558E-3</v>
      </c>
      <c r="R88" s="4">
        <f t="shared" si="40"/>
        <v>-3.0475400466288632E-2</v>
      </c>
      <c r="S88" s="4">
        <f t="shared" si="40"/>
        <v>-1.2801578366475703E-3</v>
      </c>
      <c r="T88" s="4">
        <f t="shared" si="40"/>
        <v>4.1725913699449495E-3</v>
      </c>
      <c r="U88" s="4">
        <f t="shared" si="40"/>
        <v>-2.6628853977665864E-3</v>
      </c>
      <c r="V88" s="4">
        <f t="shared" si="40"/>
        <v>-6.4054724039124093E-3</v>
      </c>
      <c r="W88" s="4">
        <f t="shared" si="40"/>
        <v>-1.8989490693476702E-3</v>
      </c>
      <c r="X88" s="4">
        <f t="shared" si="40"/>
        <v>-7.1822012989363271E-3</v>
      </c>
      <c r="Y88" s="4">
        <f t="shared" si="40"/>
        <v>1.2237609576621067E-2</v>
      </c>
      <c r="Z88" s="4">
        <f t="shared" si="40"/>
        <v>2.3534605535452575E-2</v>
      </c>
      <c r="AA88" s="4">
        <f t="shared" si="40"/>
        <v>4.2509478110842734E-2</v>
      </c>
      <c r="AB88" s="4">
        <f t="shared" si="40"/>
        <v>-2.9508077417019586E-2</v>
      </c>
      <c r="AC88" s="4">
        <f t="shared" si="40"/>
        <v>-1.0271020130643827E-3</v>
      </c>
      <c r="AD88" s="4">
        <f t="shared" si="40"/>
        <v>2.5666617801672609E-2</v>
      </c>
      <c r="AE88" s="4">
        <f t="shared" si="40"/>
        <v>5.7815904450434392E-3</v>
      </c>
      <c r="AF88" s="4">
        <f t="shared" si="40"/>
        <v>2.4644278221952053E-2</v>
      </c>
      <c r="AG88" s="4">
        <f t="shared" si="40"/>
        <v>-1.4570476247293011E-2</v>
      </c>
      <c r="AH88" s="4">
        <f t="shared" si="40"/>
        <v>-6.6680378799777121E-3</v>
      </c>
      <c r="AI88" s="4">
        <f t="shared" si="40"/>
        <v>2.4241994583937654E-3</v>
      </c>
      <c r="AJ88" s="4">
        <f t="shared" si="40"/>
        <v>1.2884980191499914E-2</v>
      </c>
      <c r="AK88" s="4">
        <f t="shared" si="40"/>
        <v>9.3597534544567393E-4</v>
      </c>
      <c r="AL88" s="4">
        <f t="shared" si="40"/>
        <v>7.2807631507294766E-3</v>
      </c>
      <c r="AM88" s="4">
        <f t="shared" si="40"/>
        <v>-1.5284261300836919E-3</v>
      </c>
      <c r="AN88" s="4">
        <f t="shared" si="40"/>
        <v>-1.8843557431965037E-2</v>
      </c>
      <c r="AO88" s="4">
        <f t="shared" si="40"/>
        <v>-6.3398617129529211E-3</v>
      </c>
      <c r="AP88" s="4">
        <f t="shared" si="40"/>
        <v>-6.2022693756647197E-3</v>
      </c>
      <c r="AQ88" s="4">
        <f t="shared" si="40"/>
        <v>-9.9924344276064859E-4</v>
      </c>
      <c r="AR88" s="4">
        <f t="shared" si="40"/>
        <v>2.6564145195304329E-2</v>
      </c>
      <c r="AS88" s="4">
        <f t="shared" si="40"/>
        <v>1.0603846147928073E-2</v>
      </c>
      <c r="AT88" s="4">
        <f t="shared" si="40"/>
        <v>3.296840808935432E-2</v>
      </c>
      <c r="AU88" s="4">
        <f t="shared" si="40"/>
        <v>9.6215762498039533E-3</v>
      </c>
      <c r="AV88" s="4">
        <f t="shared" si="40"/>
        <v>6.1768191900182746E-3</v>
      </c>
      <c r="AW88" s="4">
        <f t="shared" si="40"/>
        <v>4.7331279902391877E-3</v>
      </c>
      <c r="AX88" s="4">
        <f t="shared" si="40"/>
        <v>-1.3103174263260733E-3</v>
      </c>
      <c r="AY88" s="4">
        <f t="shared" si="40"/>
        <v>-1.7442440306537816E-2</v>
      </c>
      <c r="AZ88" s="4">
        <f t="shared" si="40"/>
        <v>-6.2621974387234445E-3</v>
      </c>
      <c r="BA88" s="4">
        <f t="shared" si="40"/>
        <v>1.0834280861493932E-3</v>
      </c>
      <c r="BB88" s="4">
        <f t="shared" si="40"/>
        <v>1.0092606055773223E-2</v>
      </c>
      <c r="BC88" s="4">
        <f t="shared" si="40"/>
        <v>5.8823071294621943E-3</v>
      </c>
      <c r="BD88" s="4">
        <f t="shared" si="40"/>
        <v>8.9937498568218571E-3</v>
      </c>
      <c r="BE88" s="4">
        <f t="shared" si="40"/>
        <v>7.7984110941176233E-3</v>
      </c>
      <c r="BF88" s="4">
        <f t="shared" si="40"/>
        <v>-2.403972964126205E-3</v>
      </c>
      <c r="BG88" s="4">
        <f t="shared" si="40"/>
        <v>1.0928948379585092E-2</v>
      </c>
      <c r="BH88" s="4">
        <f t="shared" si="40"/>
        <v>-1.0453005473048543E-2</v>
      </c>
      <c r="BI88" s="4">
        <f t="shared" si="40"/>
        <v>1.2581053472759869E-2</v>
      </c>
      <c r="BL88" s="24">
        <f t="shared" ref="BL88:BL127" si="41">AVERAGE(B88:BI88)</f>
        <v>4.012706534204909E-3</v>
      </c>
      <c r="CM88" s="1">
        <f t="shared" ref="CM88:CM117" si="42">COUNTIF(B88:BI88,"&gt;0")</f>
        <v>35</v>
      </c>
    </row>
    <row r="89" spans="1:95" x14ac:dyDescent="0.25">
      <c r="A89" s="12">
        <v>-29</v>
      </c>
      <c r="B89" s="4">
        <f t="shared" ref="B89:BI89" si="43">B47-AVERAGE(B$46:B$75)</f>
        <v>-1.5156385652579481E-2</v>
      </c>
      <c r="C89" s="4">
        <f t="shared" si="43"/>
        <v>1.8451639147111336E-2</v>
      </c>
      <c r="D89" s="4">
        <f t="shared" si="43"/>
        <v>3.1359520122916505E-2</v>
      </c>
      <c r="E89" s="4">
        <f t="shared" si="43"/>
        <v>-4.5523523635102037E-3</v>
      </c>
      <c r="F89" s="4">
        <f t="shared" si="43"/>
        <v>-1.7420515840017409E-3</v>
      </c>
      <c r="G89" s="4">
        <f t="shared" si="43"/>
        <v>-1.8312412090868067E-2</v>
      </c>
      <c r="H89" s="4">
        <f t="shared" si="43"/>
        <v>3.356449820203429E-2</v>
      </c>
      <c r="I89" s="4">
        <f t="shared" si="43"/>
        <v>4.1550928287411769E-2</v>
      </c>
      <c r="J89" s="4">
        <f t="shared" si="43"/>
        <v>2.2308711908391315E-3</v>
      </c>
      <c r="K89" s="4">
        <f t="shared" si="43"/>
        <v>-9.1252694241407521E-3</v>
      </c>
      <c r="L89" s="4">
        <f t="shared" si="43"/>
        <v>-3.4549186628518774E-2</v>
      </c>
      <c r="M89" s="4">
        <f t="shared" si="43"/>
        <v>-1.7416867082544864E-3</v>
      </c>
      <c r="N89" s="4">
        <f t="shared" si="43"/>
        <v>5.5141410460772993E-3</v>
      </c>
      <c r="O89" s="4">
        <f t="shared" si="43"/>
        <v>-3.2171327085392561E-2</v>
      </c>
      <c r="P89" s="4">
        <f t="shared" si="43"/>
        <v>-4.6342419664433723E-3</v>
      </c>
      <c r="Q89" s="4">
        <f t="shared" si="43"/>
        <v>1.6644948798153744E-2</v>
      </c>
      <c r="R89" s="4">
        <f t="shared" si="43"/>
        <v>1.1292919204014401E-2</v>
      </c>
      <c r="S89" s="4">
        <f t="shared" si="43"/>
        <v>-1.987922431379277E-2</v>
      </c>
      <c r="T89" s="4">
        <f t="shared" si="43"/>
        <v>2.7337585521443154E-2</v>
      </c>
      <c r="U89" s="4">
        <f t="shared" si="43"/>
        <v>-1.5481810485052606E-2</v>
      </c>
      <c r="V89" s="4">
        <f t="shared" si="43"/>
        <v>-9.5255827602440633E-3</v>
      </c>
      <c r="W89" s="4">
        <f t="shared" si="43"/>
        <v>6.1305591285312601E-3</v>
      </c>
      <c r="X89" s="4">
        <f t="shared" si="43"/>
        <v>1.0738130222489458E-2</v>
      </c>
      <c r="Y89" s="4">
        <f t="shared" si="43"/>
        <v>3.2698370890968123E-2</v>
      </c>
      <c r="Z89" s="4">
        <f t="shared" si="43"/>
        <v>2.0788948406482953E-2</v>
      </c>
      <c r="AA89" s="4">
        <f t="shared" si="43"/>
        <v>-2.9747026982855869E-2</v>
      </c>
      <c r="AB89" s="4">
        <f t="shared" si="43"/>
        <v>-1.348062670847029E-2</v>
      </c>
      <c r="AC89" s="4">
        <f t="shared" si="43"/>
        <v>-1.0345730567526482E-2</v>
      </c>
      <c r="AD89" s="4">
        <f t="shared" si="43"/>
        <v>-5.1910016451390826E-3</v>
      </c>
      <c r="AE89" s="4">
        <f t="shared" si="43"/>
        <v>-8.9983774317161022E-3</v>
      </c>
      <c r="AF89" s="4">
        <f t="shared" si="43"/>
        <v>-3.0719171075786582E-5</v>
      </c>
      <c r="AG89" s="4">
        <f t="shared" si="43"/>
        <v>-2.6876025460769601E-2</v>
      </c>
      <c r="AH89" s="4">
        <f t="shared" si="43"/>
        <v>-1.6417123832117742E-2</v>
      </c>
      <c r="AI89" s="4">
        <f t="shared" si="43"/>
        <v>8.2344363037916476E-3</v>
      </c>
      <c r="AJ89" s="4">
        <f t="shared" si="43"/>
        <v>8.100656453077627E-3</v>
      </c>
      <c r="AK89" s="4">
        <f t="shared" si="43"/>
        <v>9.3337732041621629E-3</v>
      </c>
      <c r="AL89" s="4">
        <f t="shared" si="43"/>
        <v>3.5525795400291015E-2</v>
      </c>
      <c r="AM89" s="4">
        <f t="shared" si="43"/>
        <v>-2.690877226668051E-3</v>
      </c>
      <c r="AN89" s="4">
        <f t="shared" si="43"/>
        <v>-2.5795428188224338E-2</v>
      </c>
      <c r="AO89" s="4">
        <f t="shared" si="43"/>
        <v>8.8330492068338443E-3</v>
      </c>
      <c r="AP89" s="4">
        <f t="shared" si="43"/>
        <v>-8.3601618162488598E-3</v>
      </c>
      <c r="AQ89" s="4">
        <f t="shared" si="43"/>
        <v>-1.0634028759973692E-2</v>
      </c>
      <c r="AR89" s="4">
        <f t="shared" si="43"/>
        <v>1.4923415943546684E-2</v>
      </c>
      <c r="AS89" s="4">
        <f t="shared" si="43"/>
        <v>-2.9952212005378179E-2</v>
      </c>
      <c r="AT89" s="4">
        <f t="shared" si="43"/>
        <v>-2.0455204841054119E-4</v>
      </c>
      <c r="AU89" s="4">
        <f t="shared" si="43"/>
        <v>1.1444405724339508E-2</v>
      </c>
      <c r="AV89" s="4">
        <f t="shared" si="43"/>
        <v>4.674601351558224E-3</v>
      </c>
      <c r="AW89" s="4">
        <f t="shared" si="43"/>
        <v>-2.2002206771148309E-3</v>
      </c>
      <c r="AX89" s="4">
        <f t="shared" si="43"/>
        <v>-2.1078267997860393E-2</v>
      </c>
      <c r="AY89" s="4">
        <f t="shared" si="43"/>
        <v>-1.7928156431694507E-2</v>
      </c>
      <c r="AZ89" s="4">
        <f t="shared" si="43"/>
        <v>-1.9901460057701863E-2</v>
      </c>
      <c r="BA89" s="4">
        <f t="shared" si="43"/>
        <v>2.5089715232640341E-3</v>
      </c>
      <c r="BB89" s="4">
        <f t="shared" si="43"/>
        <v>1.8446440627246544E-2</v>
      </c>
      <c r="BC89" s="4">
        <f t="shared" si="43"/>
        <v>-7.0902740571034441E-3</v>
      </c>
      <c r="BD89" s="4">
        <f t="shared" si="43"/>
        <v>-1.8446254586691198E-2</v>
      </c>
      <c r="BE89" s="4">
        <f t="shared" si="43"/>
        <v>-2.7108705926067751E-2</v>
      </c>
      <c r="BF89" s="4">
        <f t="shared" si="43"/>
        <v>-1.2091006875113889E-2</v>
      </c>
      <c r="BG89" s="4">
        <f t="shared" si="43"/>
        <v>1.7815859375191246E-2</v>
      </c>
      <c r="BH89" s="4">
        <f t="shared" si="43"/>
        <v>1.8938055847683207E-2</v>
      </c>
      <c r="BI89" s="4">
        <f t="shared" si="43"/>
        <v>-1.0173550363649309E-2</v>
      </c>
      <c r="BL89" s="24">
        <f t="shared" si="41"/>
        <v>-1.2421799791818588E-3</v>
      </c>
      <c r="CM89" s="1">
        <f t="shared" si="42"/>
        <v>25</v>
      </c>
    </row>
    <row r="90" spans="1:95" x14ac:dyDescent="0.25">
      <c r="A90" s="12">
        <v>-28</v>
      </c>
      <c r="B90" s="4">
        <f t="shared" ref="B90:BI90" si="44">B48-AVERAGE(B$46:B$75)</f>
        <v>-1.1398966421516925E-3</v>
      </c>
      <c r="C90" s="4">
        <f t="shared" si="44"/>
        <v>1.1153180580645213E-2</v>
      </c>
      <c r="D90" s="4">
        <f t="shared" si="44"/>
        <v>-7.4862189363172384E-4</v>
      </c>
      <c r="E90" s="4">
        <f t="shared" si="44"/>
        <v>3.8197524919913769E-3</v>
      </c>
      <c r="F90" s="4">
        <f t="shared" si="44"/>
        <v>-2.471196987840344E-3</v>
      </c>
      <c r="G90" s="4">
        <f t="shared" si="44"/>
        <v>6.5245401977585132E-3</v>
      </c>
      <c r="H90" s="4">
        <f t="shared" si="44"/>
        <v>3.663813455389274E-2</v>
      </c>
      <c r="I90" s="4">
        <f t="shared" si="44"/>
        <v>4.760576290274849E-2</v>
      </c>
      <c r="J90" s="4">
        <f t="shared" si="44"/>
        <v>1.3532186514937978E-2</v>
      </c>
      <c r="K90" s="4">
        <f t="shared" si="44"/>
        <v>-6.1792892902425012E-3</v>
      </c>
      <c r="L90" s="4">
        <f t="shared" si="44"/>
        <v>-3.9471381430215675E-2</v>
      </c>
      <c r="M90" s="4">
        <f t="shared" si="44"/>
        <v>2.2862706644330495E-2</v>
      </c>
      <c r="N90" s="4">
        <f t="shared" si="44"/>
        <v>3.7147753124115871E-3</v>
      </c>
      <c r="O90" s="4">
        <f t="shared" si="44"/>
        <v>5.7634861496964427E-3</v>
      </c>
      <c r="P90" s="4">
        <f t="shared" si="44"/>
        <v>3.3900108273890164E-3</v>
      </c>
      <c r="Q90" s="4">
        <f t="shared" si="44"/>
        <v>-3.0008003665690222E-4</v>
      </c>
      <c r="R90" s="4">
        <f t="shared" si="44"/>
        <v>-3.4598279923025248E-3</v>
      </c>
      <c r="S90" s="4">
        <f t="shared" si="44"/>
        <v>4.549907709833728E-3</v>
      </c>
      <c r="T90" s="4">
        <f t="shared" si="44"/>
        <v>-3.8298401081364166E-3</v>
      </c>
      <c r="U90" s="4">
        <f t="shared" si="44"/>
        <v>9.9239134516431095E-3</v>
      </c>
      <c r="V90" s="4">
        <f t="shared" si="44"/>
        <v>2.1485183981318672E-3</v>
      </c>
      <c r="W90" s="4">
        <f t="shared" si="44"/>
        <v>3.9857530569181255E-4</v>
      </c>
      <c r="X90" s="4">
        <f t="shared" si="44"/>
        <v>-1.7063963836501706E-2</v>
      </c>
      <c r="Y90" s="4">
        <f t="shared" si="44"/>
        <v>1.3419920534231081E-2</v>
      </c>
      <c r="Z90" s="4">
        <f t="shared" si="44"/>
        <v>1.1973121351587443E-3</v>
      </c>
      <c r="AA90" s="4">
        <f t="shared" si="44"/>
        <v>1.2353080608780253E-2</v>
      </c>
      <c r="AB90" s="4">
        <f t="shared" si="44"/>
        <v>-2.0144740036589547E-3</v>
      </c>
      <c r="AC90" s="4">
        <f t="shared" si="44"/>
        <v>-1.9634467642155222E-4</v>
      </c>
      <c r="AD90" s="4">
        <f t="shared" si="44"/>
        <v>-1.8346749699584837E-2</v>
      </c>
      <c r="AE90" s="4">
        <f t="shared" si="44"/>
        <v>1.5455774451385092E-3</v>
      </c>
      <c r="AF90" s="4">
        <f t="shared" si="44"/>
        <v>-5.7239644475573568E-4</v>
      </c>
      <c r="AG90" s="4">
        <f t="shared" si="44"/>
        <v>1.1435226472785096E-2</v>
      </c>
      <c r="AH90" s="4">
        <f t="shared" si="44"/>
        <v>3.1838659620160286E-3</v>
      </c>
      <c r="AI90" s="4">
        <f t="shared" si="44"/>
        <v>-5.3390689336482748E-3</v>
      </c>
      <c r="AJ90" s="4">
        <f t="shared" si="44"/>
        <v>-9.6376703901492351E-3</v>
      </c>
      <c r="AK90" s="4">
        <f t="shared" si="44"/>
        <v>4.3569614712739083E-3</v>
      </c>
      <c r="AL90" s="4">
        <f t="shared" si="44"/>
        <v>3.853497932838834E-3</v>
      </c>
      <c r="AM90" s="4">
        <f t="shared" si="44"/>
        <v>2.6115875560627336E-2</v>
      </c>
      <c r="AN90" s="4">
        <f t="shared" si="44"/>
        <v>6.4224108496176838E-2</v>
      </c>
      <c r="AO90" s="4">
        <f t="shared" si="44"/>
        <v>6.328607513483798E-3</v>
      </c>
      <c r="AP90" s="4">
        <f t="shared" si="44"/>
        <v>-2.1436595921569008E-2</v>
      </c>
      <c r="AQ90" s="4">
        <f t="shared" si="44"/>
        <v>9.4290380739019304E-4</v>
      </c>
      <c r="AR90" s="4">
        <f t="shared" si="44"/>
        <v>-3.8062208646594863E-3</v>
      </c>
      <c r="AS90" s="4">
        <f t="shared" si="44"/>
        <v>9.9306868551381038E-3</v>
      </c>
      <c r="AT90" s="4">
        <f t="shared" si="44"/>
        <v>4.6888427820427031E-4</v>
      </c>
      <c r="AU90" s="4">
        <f t="shared" si="44"/>
        <v>1.8274945887199856E-3</v>
      </c>
      <c r="AV90" s="4">
        <f t="shared" si="44"/>
        <v>1.8623563362580951E-2</v>
      </c>
      <c r="AW90" s="4">
        <f t="shared" si="44"/>
        <v>-2.1213700414896507E-3</v>
      </c>
      <c r="AX90" s="4">
        <f t="shared" si="44"/>
        <v>2.4051147125827574E-3</v>
      </c>
      <c r="AY90" s="4">
        <f t="shared" si="44"/>
        <v>6.422158017868205E-3</v>
      </c>
      <c r="AZ90" s="4">
        <f t="shared" si="44"/>
        <v>6.9228050136940084E-3</v>
      </c>
      <c r="BA90" s="4">
        <f t="shared" si="44"/>
        <v>-4.4939043194834301E-4</v>
      </c>
      <c r="BB90" s="4">
        <f t="shared" si="44"/>
        <v>-7.3900931563884295E-3</v>
      </c>
      <c r="BC90" s="4">
        <f t="shared" si="44"/>
        <v>3.7289114407981581E-3</v>
      </c>
      <c r="BD90" s="4">
        <f t="shared" si="44"/>
        <v>4.9057096461757347E-3</v>
      </c>
      <c r="BE90" s="4">
        <f t="shared" si="44"/>
        <v>6.5696897898625409E-3</v>
      </c>
      <c r="BF90" s="4">
        <f t="shared" si="44"/>
        <v>5.175203320492483E-3</v>
      </c>
      <c r="BG90" s="4">
        <f t="shared" si="44"/>
        <v>1.746222260169082E-3</v>
      </c>
      <c r="BH90" s="4">
        <f t="shared" si="44"/>
        <v>-2.1445779015211219E-2</v>
      </c>
      <c r="BI90" s="4">
        <f t="shared" si="44"/>
        <v>3.2270510639407744E-3</v>
      </c>
      <c r="BL90" s="24">
        <f t="shared" si="41"/>
        <v>3.7585938589010976E-3</v>
      </c>
      <c r="CM90" s="1">
        <f t="shared" si="42"/>
        <v>39</v>
      </c>
    </row>
    <row r="91" spans="1:95" x14ac:dyDescent="0.25">
      <c r="A91" s="12">
        <v>-27</v>
      </c>
      <c r="B91" s="4">
        <f t="shared" ref="B91:BI91" si="45">B49-AVERAGE(B$46:B$75)</f>
        <v>-1.1473538074500862E-3</v>
      </c>
      <c r="C91" s="4">
        <f t="shared" si="45"/>
        <v>1.1024546302125945E-2</v>
      </c>
      <c r="D91" s="4">
        <f t="shared" si="45"/>
        <v>-7.4867361940283159E-4</v>
      </c>
      <c r="E91" s="4">
        <f t="shared" si="45"/>
        <v>3.8119717228115458E-3</v>
      </c>
      <c r="F91" s="4">
        <f t="shared" si="45"/>
        <v>-4.4200728049956723E-3</v>
      </c>
      <c r="G91" s="4">
        <f t="shared" si="45"/>
        <v>6.5096203210044702E-3</v>
      </c>
      <c r="H91" s="4">
        <f t="shared" si="45"/>
        <v>3.5860706735611599E-2</v>
      </c>
      <c r="I91" s="4">
        <f t="shared" si="45"/>
        <v>4.4110244223426361E-2</v>
      </c>
      <c r="J91" s="4">
        <f t="shared" si="45"/>
        <v>1.3487923004491652E-2</v>
      </c>
      <c r="K91" s="4">
        <f t="shared" si="45"/>
        <v>-6.4202632774274619E-3</v>
      </c>
      <c r="L91" s="4">
        <f t="shared" si="45"/>
        <v>5.3237159277408054E-2</v>
      </c>
      <c r="M91" s="4">
        <f t="shared" si="45"/>
        <v>2.2109940878878361E-2</v>
      </c>
      <c r="N91" s="4">
        <f t="shared" si="45"/>
        <v>3.7059909192191636E-3</v>
      </c>
      <c r="O91" s="4">
        <f t="shared" si="45"/>
        <v>5.7516631515655819E-3</v>
      </c>
      <c r="P91" s="4">
        <f t="shared" si="45"/>
        <v>3.2838221181308276E-3</v>
      </c>
      <c r="Q91" s="4">
        <f t="shared" si="45"/>
        <v>-3.040167842320177E-4</v>
      </c>
      <c r="R91" s="4">
        <f t="shared" si="45"/>
        <v>5.413629228101029E-3</v>
      </c>
      <c r="S91" s="4">
        <f t="shared" si="45"/>
        <v>4.5496870946179109E-3</v>
      </c>
      <c r="T91" s="4">
        <f t="shared" si="45"/>
        <v>-3.8436598025763458E-3</v>
      </c>
      <c r="U91" s="4">
        <f t="shared" si="45"/>
        <v>9.8239084513096955E-3</v>
      </c>
      <c r="V91" s="4">
        <f t="shared" si="45"/>
        <v>2.0998422540299691E-3</v>
      </c>
      <c r="W91" s="4">
        <f t="shared" si="45"/>
        <v>3.9726319100254768E-4</v>
      </c>
      <c r="X91" s="4">
        <f t="shared" si="45"/>
        <v>-5.3530283299719579E-3</v>
      </c>
      <c r="Y91" s="4">
        <f t="shared" si="45"/>
        <v>1.3366396321824958E-2</v>
      </c>
      <c r="Z91" s="4">
        <f t="shared" si="45"/>
        <v>1.1593801910532988E-3</v>
      </c>
      <c r="AA91" s="4">
        <f t="shared" si="45"/>
        <v>1.2265451103334638E-2</v>
      </c>
      <c r="AB91" s="4">
        <f t="shared" si="45"/>
        <v>-2.0339174730218028E-3</v>
      </c>
      <c r="AC91" s="4">
        <f t="shared" si="45"/>
        <v>-1.9935667091633739E-4</v>
      </c>
      <c r="AD91" s="4">
        <f t="shared" si="45"/>
        <v>-3.3509765942488908E-3</v>
      </c>
      <c r="AE91" s="4">
        <f t="shared" si="45"/>
        <v>1.5439098955297207E-3</v>
      </c>
      <c r="AF91" s="4">
        <f t="shared" si="45"/>
        <v>-5.7355952553408388E-4</v>
      </c>
      <c r="AG91" s="4">
        <f t="shared" si="45"/>
        <v>1.135271040961644E-2</v>
      </c>
      <c r="AH91" s="4">
        <f t="shared" si="45"/>
        <v>3.1741307191180583E-3</v>
      </c>
      <c r="AI91" s="4">
        <f t="shared" si="45"/>
        <v>-5.3730690666144677E-3</v>
      </c>
      <c r="AJ91" s="4">
        <f t="shared" si="45"/>
        <v>4.6985896947450631E-3</v>
      </c>
      <c r="AK91" s="4">
        <f t="shared" si="45"/>
        <v>4.3429848606238788E-3</v>
      </c>
      <c r="AL91" s="4">
        <f t="shared" si="45"/>
        <v>3.8469568882369284E-3</v>
      </c>
      <c r="AM91" s="4">
        <f t="shared" si="45"/>
        <v>2.54896206543033E-2</v>
      </c>
      <c r="AN91" s="4">
        <f t="shared" si="45"/>
        <v>6.0436870266823477E-2</v>
      </c>
      <c r="AO91" s="4">
        <f t="shared" si="45"/>
        <v>6.3246530256305406E-3</v>
      </c>
      <c r="AP91" s="4">
        <f t="shared" si="45"/>
        <v>5.1806247917875322E-3</v>
      </c>
      <c r="AQ91" s="4">
        <f t="shared" si="45"/>
        <v>9.4191766308517641E-4</v>
      </c>
      <c r="AR91" s="4">
        <f t="shared" si="45"/>
        <v>-3.8245918744849883E-3</v>
      </c>
      <c r="AS91" s="4">
        <f t="shared" si="45"/>
        <v>9.849324836221177E-3</v>
      </c>
      <c r="AT91" s="4">
        <f t="shared" si="45"/>
        <v>4.6842867259551738E-4</v>
      </c>
      <c r="AU91" s="4">
        <f t="shared" si="45"/>
        <v>1.8237451946271632E-3</v>
      </c>
      <c r="AV91" s="4">
        <f t="shared" si="45"/>
        <v>5.6707744328246762E-3</v>
      </c>
      <c r="AW91" s="4">
        <f t="shared" si="45"/>
        <v>-2.1348564567575559E-3</v>
      </c>
      <c r="AX91" s="4">
        <f t="shared" si="45"/>
        <v>2.4018574276075707E-3</v>
      </c>
      <c r="AY91" s="4">
        <f t="shared" si="45"/>
        <v>6.4178975798398451E-3</v>
      </c>
      <c r="AZ91" s="4">
        <f t="shared" si="45"/>
        <v>6.8907041482272535E-3</v>
      </c>
      <c r="BA91" s="4">
        <f t="shared" si="45"/>
        <v>-4.4961696663119031E-4</v>
      </c>
      <c r="BB91" s="4">
        <f t="shared" si="45"/>
        <v>2.4149796826130115E-3</v>
      </c>
      <c r="BC91" s="4">
        <f t="shared" si="45"/>
        <v>3.7288950707218193E-3</v>
      </c>
      <c r="BD91" s="4">
        <f t="shared" si="45"/>
        <v>4.8845263793987678E-3</v>
      </c>
      <c r="BE91" s="4">
        <f t="shared" si="45"/>
        <v>6.5482920757769514E-3</v>
      </c>
      <c r="BF91" s="4">
        <f t="shared" si="45"/>
        <v>5.1579857788118201E-3</v>
      </c>
      <c r="BG91" s="4">
        <f t="shared" si="45"/>
        <v>1.7454486478490809E-3</v>
      </c>
      <c r="BH91" s="4">
        <f t="shared" si="45"/>
        <v>4.1734872975968777E-3</v>
      </c>
      <c r="BI91" s="4">
        <f t="shared" si="45"/>
        <v>3.2235157680972838E-3</v>
      </c>
      <c r="BL91" s="24">
        <f t="shared" si="41"/>
        <v>6.7420827549665163E-3</v>
      </c>
      <c r="BU91" s="31">
        <f>_xlfn.STDEV.S(BL88:BL102)</f>
        <v>4.9854689782305485E-3</v>
      </c>
      <c r="CM91" s="1">
        <f t="shared" si="42"/>
        <v>45</v>
      </c>
    </row>
    <row r="92" spans="1:95" x14ac:dyDescent="0.25">
      <c r="A92" s="12">
        <v>-26</v>
      </c>
      <c r="B92" s="4">
        <f t="shared" ref="B92:BI92" si="46">B50-AVERAGE(B$46:B$75)</f>
        <v>-1.1548518680425421E-3</v>
      </c>
      <c r="C92" s="4">
        <f t="shared" si="46"/>
        <v>1.0898781077295088E-2</v>
      </c>
      <c r="D92" s="4">
        <f t="shared" si="46"/>
        <v>-7.4872536870681627E-4</v>
      </c>
      <c r="E92" s="4">
        <f t="shared" si="46"/>
        <v>3.8042341801724044E-3</v>
      </c>
      <c r="F92" s="4">
        <f t="shared" si="46"/>
        <v>-4.42726386477573E-3</v>
      </c>
      <c r="G92" s="4">
        <f t="shared" si="46"/>
        <v>6.4948150400811894E-3</v>
      </c>
      <c r="H92" s="4">
        <f t="shared" si="46"/>
        <v>3.5124891515490628E-2</v>
      </c>
      <c r="I92" s="4">
        <f t="shared" si="46"/>
        <v>4.0994377680433201E-2</v>
      </c>
      <c r="J92" s="4">
        <f t="shared" si="46"/>
        <v>1.3444242651920747E-2</v>
      </c>
      <c r="K92" s="4">
        <f t="shared" si="46"/>
        <v>-6.6688970675760385E-3</v>
      </c>
      <c r="L92" s="4">
        <f t="shared" si="46"/>
        <v>5.0564721479902972E-2</v>
      </c>
      <c r="M92" s="4">
        <f t="shared" si="46"/>
        <v>2.1396848877932612E-2</v>
      </c>
      <c r="N92" s="4">
        <f t="shared" si="46"/>
        <v>3.6972583667614096E-3</v>
      </c>
      <c r="O92" s="4">
        <f t="shared" si="46"/>
        <v>5.7399210420023394E-3</v>
      </c>
      <c r="P92" s="4">
        <f t="shared" si="46"/>
        <v>3.1797886002233435E-3</v>
      </c>
      <c r="Q92" s="4">
        <f t="shared" si="46"/>
        <v>-3.0796920042952839E-4</v>
      </c>
      <c r="R92" s="4">
        <f t="shared" si="46"/>
        <v>5.2844229698236853E-3</v>
      </c>
      <c r="S92" s="4">
        <f t="shared" si="46"/>
        <v>4.5494662720102124E-3</v>
      </c>
      <c r="T92" s="4">
        <f t="shared" si="46"/>
        <v>-3.8575828222008985E-3</v>
      </c>
      <c r="U92" s="4">
        <f t="shared" si="46"/>
        <v>9.7258740411545631E-3</v>
      </c>
      <c r="V92" s="4">
        <f t="shared" si="46"/>
        <v>2.0518382856927917E-3</v>
      </c>
      <c r="W92" s="4">
        <f t="shared" si="46"/>
        <v>3.9594806514832155E-4</v>
      </c>
      <c r="X92" s="4">
        <f t="shared" si="46"/>
        <v>-5.3671085237156062E-3</v>
      </c>
      <c r="Y92" s="4">
        <f t="shared" si="46"/>
        <v>1.3313646777031873E-2</v>
      </c>
      <c r="Z92" s="4">
        <f t="shared" si="46"/>
        <v>1.1219112074010787E-3</v>
      </c>
      <c r="AA92" s="4">
        <f t="shared" si="46"/>
        <v>1.217943949061886E-2</v>
      </c>
      <c r="AB92" s="4">
        <f t="shared" si="46"/>
        <v>-2.0535335550513076E-3</v>
      </c>
      <c r="AC92" s="4">
        <f t="shared" si="46"/>
        <v>-2.0237914738850693E-4</v>
      </c>
      <c r="AD92" s="4">
        <f t="shared" si="46"/>
        <v>-3.3589762747043891E-3</v>
      </c>
      <c r="AE92" s="4">
        <f t="shared" si="46"/>
        <v>1.542238030827515E-3</v>
      </c>
      <c r="AF92" s="4">
        <f t="shared" si="46"/>
        <v>-5.7472010167851709E-4</v>
      </c>
      <c r="AG92" s="4">
        <f t="shared" si="46"/>
        <v>1.1271673318849759E-2</v>
      </c>
      <c r="AH92" s="4">
        <f t="shared" si="46"/>
        <v>3.1644559437665558E-3</v>
      </c>
      <c r="AI92" s="4">
        <f t="shared" si="46"/>
        <v>-5.4074692052636028E-3</v>
      </c>
      <c r="AJ92" s="4">
        <f t="shared" si="46"/>
        <v>4.6821677879892503E-3</v>
      </c>
      <c r="AK92" s="4">
        <f t="shared" si="46"/>
        <v>4.3291121711822918E-3</v>
      </c>
      <c r="AL92" s="4">
        <f t="shared" si="46"/>
        <v>3.840449173813073E-3</v>
      </c>
      <c r="AM92" s="4">
        <f t="shared" si="46"/>
        <v>2.4893575840563124E-2</v>
      </c>
      <c r="AN92" s="4">
        <f t="shared" si="46"/>
        <v>5.7076365733582719E-2</v>
      </c>
      <c r="AO92" s="4">
        <f t="shared" si="46"/>
        <v>6.3206827630177438E-3</v>
      </c>
      <c r="AP92" s="4">
        <f t="shared" si="46"/>
        <v>5.1197837901496741E-3</v>
      </c>
      <c r="AQ92" s="4">
        <f t="shared" si="46"/>
        <v>9.4092955728132597E-4</v>
      </c>
      <c r="AR92" s="4">
        <f t="shared" si="46"/>
        <v>-3.8431213848412974E-3</v>
      </c>
      <c r="AS92" s="4">
        <f t="shared" si="46"/>
        <v>9.7694110083782898E-3</v>
      </c>
      <c r="AT92" s="4">
        <f t="shared" si="46"/>
        <v>4.6797245130868886E-4</v>
      </c>
      <c r="AU92" s="4">
        <f t="shared" si="46"/>
        <v>1.8199812380710518E-3</v>
      </c>
      <c r="AV92" s="4">
        <f t="shared" si="46"/>
        <v>5.6363581036136205E-3</v>
      </c>
      <c r="AW92" s="4">
        <f t="shared" si="46"/>
        <v>-2.14844247533194E-3</v>
      </c>
      <c r="AX92" s="4">
        <f t="shared" si="46"/>
        <v>2.3986118683537892E-3</v>
      </c>
      <c r="AY92" s="4">
        <f t="shared" si="46"/>
        <v>6.4136546753228978E-3</v>
      </c>
      <c r="AZ92" s="4">
        <f t="shared" si="46"/>
        <v>6.8589639691666367E-3</v>
      </c>
      <c r="BA92" s="4">
        <f t="shared" si="46"/>
        <v>-4.4984328581795558E-4</v>
      </c>
      <c r="BB92" s="4">
        <f t="shared" si="46"/>
        <v>2.3992241301430814E-3</v>
      </c>
      <c r="BC92" s="4">
        <f t="shared" si="46"/>
        <v>3.7288787048299962E-3</v>
      </c>
      <c r="BD92" s="4">
        <f t="shared" si="46"/>
        <v>4.86353676882468E-3</v>
      </c>
      <c r="BE92" s="4">
        <f t="shared" si="46"/>
        <v>6.5270909592181833E-3</v>
      </c>
      <c r="BF92" s="4">
        <f t="shared" si="46"/>
        <v>5.140910238326221E-3</v>
      </c>
      <c r="BG92" s="4">
        <f t="shared" si="46"/>
        <v>1.7446763946036151E-3</v>
      </c>
      <c r="BH92" s="4">
        <f t="shared" si="46"/>
        <v>4.1470455948886967E-3</v>
      </c>
      <c r="BI92" s="4">
        <f t="shared" si="46"/>
        <v>3.2199937292612191E-3</v>
      </c>
      <c r="BL92" s="24">
        <f t="shared" si="41"/>
        <v>6.528488123681773E-3</v>
      </c>
      <c r="CM92" s="1">
        <f t="shared" si="42"/>
        <v>45</v>
      </c>
      <c r="CQ92" s="32">
        <f>SUM(CM88:CM102)/(1000*15)</f>
        <v>2.9933333333333333E-2</v>
      </c>
    </row>
    <row r="93" spans="1:95" x14ac:dyDescent="0.25">
      <c r="A93" s="12">
        <v>-25</v>
      </c>
      <c r="B93" s="4">
        <f t="shared" ref="B93:BI93" si="47">B51-AVERAGE(B$46:B$75)</f>
        <v>1.3053349057230382E-2</v>
      </c>
      <c r="C93" s="4">
        <f t="shared" si="47"/>
        <v>-1.8329616281310232E-2</v>
      </c>
      <c r="D93" s="4">
        <f t="shared" si="47"/>
        <v>4.2456072651307205E-3</v>
      </c>
      <c r="E93" s="4">
        <f t="shared" si="47"/>
        <v>-2.4469877368227038E-3</v>
      </c>
      <c r="F93" s="4">
        <f t="shared" si="47"/>
        <v>-4.4344936476260598E-3</v>
      </c>
      <c r="G93" s="4">
        <f t="shared" si="47"/>
        <v>9.2037915104318073E-3</v>
      </c>
      <c r="H93" s="4">
        <f t="shared" si="47"/>
        <v>-9.0289297260023577E-2</v>
      </c>
      <c r="I93" s="4">
        <f t="shared" si="47"/>
        <v>-2.916745290106193E-2</v>
      </c>
      <c r="J93" s="4">
        <f t="shared" si="47"/>
        <v>8.8751578203780396E-3</v>
      </c>
      <c r="K93" s="4">
        <f t="shared" si="47"/>
        <v>-1.4152601901107443E-2</v>
      </c>
      <c r="L93" s="4">
        <f t="shared" si="47"/>
        <v>4.8148702607992665E-2</v>
      </c>
      <c r="M93" s="4">
        <f t="shared" si="47"/>
        <v>2.8752547716510746E-2</v>
      </c>
      <c r="N93" s="4">
        <f t="shared" si="47"/>
        <v>-9.3216416081069644E-3</v>
      </c>
      <c r="O93" s="4">
        <f t="shared" si="47"/>
        <v>-2.0426370711163013E-2</v>
      </c>
      <c r="P93" s="4">
        <f t="shared" si="47"/>
        <v>1.449977810781725E-2</v>
      </c>
      <c r="Q93" s="4">
        <f t="shared" si="47"/>
        <v>-2.4964629059106434E-2</v>
      </c>
      <c r="R93" s="4">
        <f t="shared" si="47"/>
        <v>5.1581048153201015E-3</v>
      </c>
      <c r="S93" s="4">
        <f t="shared" si="47"/>
        <v>5.6559583718704558E-2</v>
      </c>
      <c r="T93" s="4">
        <f t="shared" si="47"/>
        <v>-1.5247423203310555E-3</v>
      </c>
      <c r="U93" s="4">
        <f t="shared" si="47"/>
        <v>-3.1269708311209357E-2</v>
      </c>
      <c r="V93" s="4">
        <f t="shared" si="47"/>
        <v>-6.382899241619288E-3</v>
      </c>
      <c r="W93" s="4">
        <f t="shared" si="47"/>
        <v>-1.1166192483324237E-2</v>
      </c>
      <c r="X93" s="4">
        <f t="shared" si="47"/>
        <v>-5.3812949834493957E-3</v>
      </c>
      <c r="Y93" s="4">
        <f t="shared" si="47"/>
        <v>1.1154412886164918E-2</v>
      </c>
      <c r="Z93" s="4">
        <f t="shared" si="47"/>
        <v>-4.0204110742253704E-3</v>
      </c>
      <c r="AA93" s="4">
        <f t="shared" si="47"/>
        <v>8.6354112067058338E-3</v>
      </c>
      <c r="AB93" s="4">
        <f t="shared" si="47"/>
        <v>3.6127929391167581E-2</v>
      </c>
      <c r="AC93" s="4">
        <f t="shared" si="47"/>
        <v>1.2966418866766898E-2</v>
      </c>
      <c r="AD93" s="4">
        <f t="shared" si="47"/>
        <v>-3.3670214000852418E-3</v>
      </c>
      <c r="AE93" s="4">
        <f t="shared" si="47"/>
        <v>-6.1675817191271434E-3</v>
      </c>
      <c r="AF93" s="4">
        <f t="shared" si="47"/>
        <v>-2.1211978488037297E-2</v>
      </c>
      <c r="AG93" s="4">
        <f t="shared" si="47"/>
        <v>-2.2404656149363857E-2</v>
      </c>
      <c r="AH93" s="4">
        <f t="shared" si="47"/>
        <v>2.5841660206814346E-2</v>
      </c>
      <c r="AI93" s="4">
        <f t="shared" si="47"/>
        <v>-7.4224197472092263E-3</v>
      </c>
      <c r="AJ93" s="4">
        <f t="shared" si="47"/>
        <v>4.6658781731860246E-3</v>
      </c>
      <c r="AK93" s="4">
        <f t="shared" si="47"/>
        <v>2.1698017226506296E-2</v>
      </c>
      <c r="AL93" s="4">
        <f t="shared" si="47"/>
        <v>-3.8615279371699604E-2</v>
      </c>
      <c r="AM93" s="4">
        <f t="shared" si="47"/>
        <v>-2.4810194966923414E-2</v>
      </c>
      <c r="AN93" s="4">
        <f t="shared" si="47"/>
        <v>-4.8945069944043733E-2</v>
      </c>
      <c r="AO93" s="4">
        <f t="shared" si="47"/>
        <v>-4.7911148808998522E-3</v>
      </c>
      <c r="AP93" s="4">
        <f t="shared" si="47"/>
        <v>5.0598809394401222E-3</v>
      </c>
      <c r="AQ93" s="4">
        <f t="shared" si="47"/>
        <v>-2.5521677590233027E-3</v>
      </c>
      <c r="AR93" s="4">
        <f t="shared" si="47"/>
        <v>-9.642857265890991E-3</v>
      </c>
      <c r="AS93" s="4">
        <f t="shared" si="47"/>
        <v>-1.6129588583811156E-2</v>
      </c>
      <c r="AT93" s="4">
        <f t="shared" si="47"/>
        <v>1.0561830892435686E-2</v>
      </c>
      <c r="AU93" s="4">
        <f t="shared" si="47"/>
        <v>-5.6123269078677731E-3</v>
      </c>
      <c r="AV93" s="4">
        <f t="shared" si="47"/>
        <v>5.6023420617125237E-3</v>
      </c>
      <c r="AW93" s="4">
        <f t="shared" si="47"/>
        <v>2.9391224980137323E-2</v>
      </c>
      <c r="AX93" s="4">
        <f t="shared" si="47"/>
        <v>-4.3769722566827911E-3</v>
      </c>
      <c r="AY93" s="4">
        <f t="shared" si="47"/>
        <v>-1.4317807320211054E-2</v>
      </c>
      <c r="AZ93" s="4">
        <f t="shared" si="47"/>
        <v>1.1274575986513458E-2</v>
      </c>
      <c r="BA93" s="4">
        <f t="shared" si="47"/>
        <v>-2.9245955122106297E-3</v>
      </c>
      <c r="BB93" s="4">
        <f t="shared" si="47"/>
        <v>2.3835929152326444E-3</v>
      </c>
      <c r="BC93" s="4">
        <f t="shared" si="47"/>
        <v>1.2007626182798771E-2</v>
      </c>
      <c r="BD93" s="4">
        <f t="shared" si="47"/>
        <v>-3.6954557060995515E-3</v>
      </c>
      <c r="BE93" s="4">
        <f t="shared" si="47"/>
        <v>-2.9815481954305591E-2</v>
      </c>
      <c r="BF93" s="4">
        <f t="shared" si="47"/>
        <v>8.5334263002355658E-3</v>
      </c>
      <c r="BG93" s="4">
        <f t="shared" si="47"/>
        <v>-9.9679856723211523E-3</v>
      </c>
      <c r="BH93" s="4">
        <f t="shared" si="47"/>
        <v>4.1208737451200669E-3</v>
      </c>
      <c r="BI93" s="4">
        <f t="shared" si="47"/>
        <v>-1.1664162506182574E-2</v>
      </c>
      <c r="BL93" s="24">
        <f t="shared" si="41"/>
        <v>-2.7198555508671442E-3</v>
      </c>
      <c r="CM93" s="1">
        <f t="shared" si="42"/>
        <v>25</v>
      </c>
    </row>
    <row r="94" spans="1:95" x14ac:dyDescent="0.25">
      <c r="A94" s="12">
        <v>-24</v>
      </c>
      <c r="B94" s="4">
        <f t="shared" ref="B94:BI94" si="48">B52-AVERAGE(B$46:B$75)</f>
        <v>-7.136989716040769E-3</v>
      </c>
      <c r="C94" s="4">
        <f t="shared" si="48"/>
        <v>5.5930551240278526E-3</v>
      </c>
      <c r="D94" s="4">
        <f t="shared" si="48"/>
        <v>-2.5613845722310224E-3</v>
      </c>
      <c r="E94" s="4">
        <f t="shared" si="48"/>
        <v>-3.2227422150509701E-2</v>
      </c>
      <c r="F94" s="4">
        <f t="shared" si="48"/>
        <v>2.2950502855498715E-2</v>
      </c>
      <c r="G94" s="4">
        <f t="shared" si="48"/>
        <v>-7.1857184517068132E-3</v>
      </c>
      <c r="H94" s="4">
        <f t="shared" si="48"/>
        <v>3.854468343280279E-4</v>
      </c>
      <c r="I94" s="4">
        <f t="shared" si="48"/>
        <v>4.2532693533408959E-2</v>
      </c>
      <c r="J94" s="4">
        <f t="shared" si="48"/>
        <v>1.4889111447271938E-2</v>
      </c>
      <c r="K94" s="4">
        <f t="shared" si="48"/>
        <v>-2.8184832145754062E-4</v>
      </c>
      <c r="L94" s="4">
        <f t="shared" si="48"/>
        <v>-6.5127907599404802E-2</v>
      </c>
      <c r="M94" s="4">
        <f t="shared" si="48"/>
        <v>-3.909675380400681E-4</v>
      </c>
      <c r="N94" s="4">
        <f t="shared" si="48"/>
        <v>1.5224534522090445E-2</v>
      </c>
      <c r="O94" s="4">
        <f t="shared" si="48"/>
        <v>1.527161260522672E-2</v>
      </c>
      <c r="P94" s="4">
        <f t="shared" si="48"/>
        <v>1.0576344338246058E-2</v>
      </c>
      <c r="Q94" s="4">
        <f t="shared" si="48"/>
        <v>-6.1224626502446727E-3</v>
      </c>
      <c r="R94" s="4">
        <f t="shared" si="48"/>
        <v>-1.3364821859797827E-3</v>
      </c>
      <c r="S94" s="4">
        <f t="shared" si="48"/>
        <v>2.4914049306046925E-2</v>
      </c>
      <c r="T94" s="4">
        <f t="shared" si="48"/>
        <v>-1.3570790972321365E-2</v>
      </c>
      <c r="U94" s="4">
        <f t="shared" si="48"/>
        <v>2.4525603299604009E-3</v>
      </c>
      <c r="V94" s="4">
        <f t="shared" si="48"/>
        <v>-4.0872732730061687E-3</v>
      </c>
      <c r="W94" s="4">
        <f t="shared" si="48"/>
        <v>5.6049034608049138E-3</v>
      </c>
      <c r="X94" s="4">
        <f t="shared" si="48"/>
        <v>2.5126867674589149E-2</v>
      </c>
      <c r="Y94" s="4">
        <f t="shared" si="48"/>
        <v>-3.4772213206574346E-3</v>
      </c>
      <c r="Z94" s="4">
        <f t="shared" si="48"/>
        <v>-3.0630186432968028E-3</v>
      </c>
      <c r="AA94" s="4">
        <f t="shared" si="48"/>
        <v>-3.6901506718150729E-3</v>
      </c>
      <c r="AB94" s="4">
        <f t="shared" si="48"/>
        <v>-6.8740390538625639E-3</v>
      </c>
      <c r="AC94" s="4">
        <f t="shared" si="48"/>
        <v>-1.5654756402312217E-2</v>
      </c>
      <c r="AD94" s="4">
        <f t="shared" si="48"/>
        <v>1.3770684743016967E-2</v>
      </c>
      <c r="AE94" s="4">
        <f t="shared" si="48"/>
        <v>-3.3542747560563663E-2</v>
      </c>
      <c r="AF94" s="4">
        <f t="shared" si="48"/>
        <v>8.5840635758824488E-3</v>
      </c>
      <c r="AG94" s="4">
        <f t="shared" si="48"/>
        <v>7.7219995612813541E-3</v>
      </c>
      <c r="AH94" s="4">
        <f t="shared" si="48"/>
        <v>-2.7514490485199702E-2</v>
      </c>
      <c r="AI94" s="4">
        <f t="shared" si="48"/>
        <v>4.7491081761227307E-4</v>
      </c>
      <c r="AJ94" s="4">
        <f t="shared" si="48"/>
        <v>8.0316846720763641E-3</v>
      </c>
      <c r="AK94" s="4">
        <f t="shared" si="48"/>
        <v>6.1143826472993259E-4</v>
      </c>
      <c r="AL94" s="4">
        <f t="shared" si="48"/>
        <v>2.0472086908244817E-2</v>
      </c>
      <c r="AM94" s="4">
        <f t="shared" si="48"/>
        <v>-1.0034568853423683E-2</v>
      </c>
      <c r="AN94" s="4">
        <f t="shared" si="48"/>
        <v>-8.4680495670965052E-3</v>
      </c>
      <c r="AO94" s="4">
        <f t="shared" si="48"/>
        <v>-1.0327112715370896E-2</v>
      </c>
      <c r="AP94" s="4">
        <f t="shared" si="48"/>
        <v>4.9223242040555473E-3</v>
      </c>
      <c r="AQ94" s="4">
        <f t="shared" si="48"/>
        <v>-3.15929188296929E-4</v>
      </c>
      <c r="AR94" s="4">
        <f t="shared" si="48"/>
        <v>1.7270330355491088E-2</v>
      </c>
      <c r="AS94" s="4">
        <f t="shared" si="48"/>
        <v>-2.1019204946764523E-3</v>
      </c>
      <c r="AT94" s="4">
        <f t="shared" si="48"/>
        <v>-1.5056558523635202E-2</v>
      </c>
      <c r="AU94" s="4">
        <f t="shared" si="48"/>
        <v>4.4680585813859468E-3</v>
      </c>
      <c r="AV94" s="4">
        <f t="shared" si="48"/>
        <v>1.3792837623297031E-2</v>
      </c>
      <c r="AW94" s="4">
        <f t="shared" si="48"/>
        <v>5.4987494410132388E-3</v>
      </c>
      <c r="AX94" s="4">
        <f t="shared" si="48"/>
        <v>-6.1470944085363884E-3</v>
      </c>
      <c r="AY94" s="4">
        <f t="shared" si="48"/>
        <v>1.1932970931966262E-2</v>
      </c>
      <c r="AZ94" s="4">
        <f t="shared" si="48"/>
        <v>-2.7024986431867942E-2</v>
      </c>
      <c r="BA94" s="4">
        <f t="shared" si="48"/>
        <v>-1.5322484287534669E-2</v>
      </c>
      <c r="BB94" s="4">
        <f t="shared" si="48"/>
        <v>1.1738222688137078E-2</v>
      </c>
      <c r="BC94" s="4">
        <f t="shared" si="48"/>
        <v>-1.6772634993090875E-2</v>
      </c>
      <c r="BD94" s="4">
        <f t="shared" si="48"/>
        <v>-1.2020720804048868E-2</v>
      </c>
      <c r="BE94" s="4">
        <f t="shared" si="48"/>
        <v>1.0605197983944546E-2</v>
      </c>
      <c r="BF94" s="4">
        <f t="shared" si="48"/>
        <v>-2.0659188910619474E-2</v>
      </c>
      <c r="BG94" s="4">
        <f t="shared" si="48"/>
        <v>7.861778991881372E-3</v>
      </c>
      <c r="BH94" s="4">
        <f t="shared" si="48"/>
        <v>3.5616964953800682E-3</v>
      </c>
      <c r="BI94" s="4">
        <f t="shared" si="48"/>
        <v>1.6038737600491827E-2</v>
      </c>
      <c r="BL94" s="24">
        <f t="shared" si="41"/>
        <v>-4.2029108792433003E-4</v>
      </c>
      <c r="CM94" s="1">
        <f t="shared" si="42"/>
        <v>30</v>
      </c>
    </row>
    <row r="95" spans="1:95" x14ac:dyDescent="0.25">
      <c r="A95" s="12">
        <v>-23</v>
      </c>
      <c r="B95" s="4">
        <f t="shared" ref="B95:BI95" si="49">B53-AVERAGE(B$46:B$75)</f>
        <v>2.3256457092105741E-2</v>
      </c>
      <c r="C95" s="4">
        <f t="shared" si="49"/>
        <v>-1.0015463384012468E-2</v>
      </c>
      <c r="D95" s="4">
        <f t="shared" si="49"/>
        <v>3.55490641287117E-3</v>
      </c>
      <c r="E95" s="4">
        <f t="shared" si="49"/>
        <v>-1.346653649718973E-2</v>
      </c>
      <c r="F95" s="4">
        <f t="shared" si="49"/>
        <v>-1.7649785054271335E-2</v>
      </c>
      <c r="G95" s="4">
        <f t="shared" si="49"/>
        <v>1.0043658351955738E-2</v>
      </c>
      <c r="H95" s="4">
        <f t="shared" si="49"/>
        <v>-5.3990683033646181E-2</v>
      </c>
      <c r="I95" s="4">
        <f t="shared" si="49"/>
        <v>-0.12437333178266285</v>
      </c>
      <c r="J95" s="4">
        <f t="shared" si="49"/>
        <v>-2.3086936793450752E-2</v>
      </c>
      <c r="K95" s="4">
        <f t="shared" si="49"/>
        <v>-9.0899440330017983E-3</v>
      </c>
      <c r="L95" s="4">
        <f t="shared" si="49"/>
        <v>-3.5138594665567936E-2</v>
      </c>
      <c r="M95" s="4">
        <f t="shared" si="49"/>
        <v>-1.8121334063403535E-2</v>
      </c>
      <c r="N95" s="4">
        <f t="shared" si="49"/>
        <v>-6.189678930841571E-2</v>
      </c>
      <c r="O95" s="4">
        <f t="shared" si="49"/>
        <v>-2.5830136867596564E-2</v>
      </c>
      <c r="P95" s="4">
        <f t="shared" si="49"/>
        <v>2.7223399435615876E-2</v>
      </c>
      <c r="Q95" s="4">
        <f t="shared" si="49"/>
        <v>-4.9377183011954469E-3</v>
      </c>
      <c r="R95" s="4">
        <f t="shared" si="49"/>
        <v>-1.8477840997002245E-3</v>
      </c>
      <c r="S95" s="4">
        <f t="shared" si="49"/>
        <v>-3.552948771286822E-3</v>
      </c>
      <c r="T95" s="4">
        <f t="shared" si="49"/>
        <v>1.754280208547266E-2</v>
      </c>
      <c r="U95" s="4">
        <f t="shared" si="49"/>
        <v>-4.0197464786838881E-2</v>
      </c>
      <c r="V95" s="4">
        <f t="shared" si="49"/>
        <v>-4.3063953424687822E-2</v>
      </c>
      <c r="W95" s="4">
        <f t="shared" si="49"/>
        <v>-7.7544649712388996E-4</v>
      </c>
      <c r="X95" s="4">
        <f t="shared" si="49"/>
        <v>-1.3953541422109283E-2</v>
      </c>
      <c r="Y95" s="4">
        <f t="shared" si="49"/>
        <v>1.3124289645831455E-2</v>
      </c>
      <c r="Z95" s="4">
        <f t="shared" si="49"/>
        <v>6.4481310510541923E-3</v>
      </c>
      <c r="AA95" s="4">
        <f t="shared" si="49"/>
        <v>-5.6520291003689573E-3</v>
      </c>
      <c r="AB95" s="4">
        <f t="shared" si="49"/>
        <v>-2.5918489803917671E-2</v>
      </c>
      <c r="AC95" s="4">
        <f t="shared" si="49"/>
        <v>-4.2594902227631589E-3</v>
      </c>
      <c r="AD95" s="4">
        <f t="shared" si="49"/>
        <v>-1.0524563778570241E-3</v>
      </c>
      <c r="AE95" s="4">
        <f t="shared" si="49"/>
        <v>5.0221575884541875E-3</v>
      </c>
      <c r="AF95" s="4">
        <f t="shared" si="49"/>
        <v>9.2864729222272326E-3</v>
      </c>
      <c r="AG95" s="4">
        <f t="shared" si="49"/>
        <v>-1.6150032688634474E-2</v>
      </c>
      <c r="AH95" s="4">
        <f t="shared" si="49"/>
        <v>-1.9120260707086008E-2</v>
      </c>
      <c r="AI95" s="4">
        <f t="shared" si="49"/>
        <v>4.7491081761227307E-4</v>
      </c>
      <c r="AJ95" s="4">
        <f t="shared" si="49"/>
        <v>6.6054185333391299E-3</v>
      </c>
      <c r="AK95" s="4">
        <f t="shared" si="49"/>
        <v>-8.7753638963741602E-3</v>
      </c>
      <c r="AL95" s="4">
        <f t="shared" si="49"/>
        <v>-2.0372398638314797E-2</v>
      </c>
      <c r="AM95" s="4">
        <f t="shared" si="49"/>
        <v>-3.2664001932736712E-2</v>
      </c>
      <c r="AN95" s="4">
        <f t="shared" si="49"/>
        <v>-1.5268297365826234E-2</v>
      </c>
      <c r="AO95" s="4">
        <f t="shared" si="49"/>
        <v>-9.3123702641071619E-3</v>
      </c>
      <c r="AP95" s="4">
        <f t="shared" si="49"/>
        <v>-1.0222123130771584E-2</v>
      </c>
      <c r="AQ95" s="4">
        <f t="shared" si="49"/>
        <v>1.1838444393299616E-3</v>
      </c>
      <c r="AR95" s="4">
        <f t="shared" si="49"/>
        <v>-2.7002303889685338E-2</v>
      </c>
      <c r="AS95" s="4">
        <f t="shared" si="49"/>
        <v>-5.1003222361848208E-3</v>
      </c>
      <c r="AT95" s="4">
        <f t="shared" si="49"/>
        <v>-1.8788286967222199E-2</v>
      </c>
      <c r="AU95" s="4">
        <f t="shared" si="49"/>
        <v>9.3931689511060484E-3</v>
      </c>
      <c r="AV95" s="4">
        <f t="shared" si="49"/>
        <v>1.1768746720409388E-3</v>
      </c>
      <c r="AW95" s="4">
        <f t="shared" si="49"/>
        <v>-2.0610059956269217E-2</v>
      </c>
      <c r="AX95" s="4">
        <f t="shared" si="49"/>
        <v>1.4260424727435547E-2</v>
      </c>
      <c r="AY95" s="4">
        <f t="shared" si="49"/>
        <v>-1.2857276215282296E-2</v>
      </c>
      <c r="AZ95" s="4">
        <f t="shared" si="49"/>
        <v>-3.4770506736599106E-3</v>
      </c>
      <c r="BA95" s="4">
        <f t="shared" si="49"/>
        <v>2.1444236545062622E-2</v>
      </c>
      <c r="BB95" s="4">
        <f t="shared" si="49"/>
        <v>-3.3773397396742776E-3</v>
      </c>
      <c r="BC95" s="4">
        <f t="shared" si="49"/>
        <v>-1.4029303890345833E-2</v>
      </c>
      <c r="BD95" s="4">
        <f t="shared" si="49"/>
        <v>4.078113572735742E-3</v>
      </c>
      <c r="BE95" s="4">
        <f t="shared" si="49"/>
        <v>-1.6137665107839445E-2</v>
      </c>
      <c r="BF95" s="4">
        <f t="shared" si="49"/>
        <v>-9.4723938272028973E-3</v>
      </c>
      <c r="BG95" s="4">
        <f t="shared" si="49"/>
        <v>8.6628305666951709E-4</v>
      </c>
      <c r="BH95" s="4">
        <f t="shared" si="49"/>
        <v>8.0439207357505642E-3</v>
      </c>
      <c r="BI95" s="4">
        <f t="shared" si="49"/>
        <v>-9.938615782762162E-3</v>
      </c>
      <c r="BL95" s="24">
        <f t="shared" si="41"/>
        <v>-1.0458614242739616E-2</v>
      </c>
      <c r="CM95" s="1">
        <f t="shared" si="42"/>
        <v>19</v>
      </c>
    </row>
    <row r="96" spans="1:95" x14ac:dyDescent="0.25">
      <c r="A96" s="12">
        <v>-22</v>
      </c>
      <c r="B96" s="4">
        <f t="shared" ref="B96:BI96" si="50">B54-AVERAGE(B$46:B$75)</f>
        <v>-2.4472924154644974E-2</v>
      </c>
      <c r="C96" s="4">
        <f t="shared" si="50"/>
        <v>7.5646585733741721E-3</v>
      </c>
      <c r="D96" s="4">
        <f t="shared" si="50"/>
        <v>-7.3239881136012075E-3</v>
      </c>
      <c r="E96" s="4">
        <f t="shared" si="50"/>
        <v>1.0264572837654236E-3</v>
      </c>
      <c r="F96" s="4">
        <f t="shared" si="50"/>
        <v>-3.2008744326575979E-3</v>
      </c>
      <c r="G96" s="4">
        <f t="shared" si="50"/>
        <v>4.2890643200108134E-3</v>
      </c>
      <c r="H96" s="4">
        <f t="shared" si="50"/>
        <v>1.6087297274715862E-2</v>
      </c>
      <c r="I96" s="4">
        <f t="shared" si="50"/>
        <v>9.7581665111593306E-3</v>
      </c>
      <c r="J96" s="4">
        <f t="shared" si="50"/>
        <v>1.1736145016047151E-3</v>
      </c>
      <c r="K96" s="4">
        <f t="shared" si="50"/>
        <v>8.2507067640899927E-3</v>
      </c>
      <c r="L96" s="4">
        <f t="shared" si="50"/>
        <v>9.1446457716994611E-3</v>
      </c>
      <c r="M96" s="4">
        <f t="shared" si="50"/>
        <v>-3.5162586480368217E-4</v>
      </c>
      <c r="N96" s="4">
        <f t="shared" si="50"/>
        <v>1.3469670231906167E-2</v>
      </c>
      <c r="O96" s="4">
        <f t="shared" si="50"/>
        <v>-2.2912122302802769E-2</v>
      </c>
      <c r="P96" s="4">
        <f t="shared" si="50"/>
        <v>-5.2887293949404508E-3</v>
      </c>
      <c r="Q96" s="4">
        <f t="shared" si="50"/>
        <v>1.2006346988984177E-2</v>
      </c>
      <c r="R96" s="4">
        <f t="shared" si="50"/>
        <v>-9.6966621290752383E-3</v>
      </c>
      <c r="S96" s="4">
        <f t="shared" si="50"/>
        <v>5.0194943527104947E-3</v>
      </c>
      <c r="T96" s="4">
        <f t="shared" si="50"/>
        <v>-3.6268055212734488E-3</v>
      </c>
      <c r="U96" s="4">
        <f t="shared" si="50"/>
        <v>5.2740699892713794E-2</v>
      </c>
      <c r="V96" s="4">
        <f t="shared" si="50"/>
        <v>-1.7652851827813482E-2</v>
      </c>
      <c r="W96" s="4">
        <f t="shared" si="50"/>
        <v>-1.9449805088290002E-3</v>
      </c>
      <c r="X96" s="4">
        <f t="shared" si="50"/>
        <v>-1.159530422815821E-2</v>
      </c>
      <c r="Y96" s="4">
        <f t="shared" si="50"/>
        <v>-1.2571963978893853E-2</v>
      </c>
      <c r="Z96" s="4">
        <f t="shared" si="50"/>
        <v>-2.1210037939548062E-2</v>
      </c>
      <c r="AA96" s="4">
        <f t="shared" si="50"/>
        <v>6.4946991871072876E-5</v>
      </c>
      <c r="AB96" s="4">
        <f t="shared" si="50"/>
        <v>-1.207279681629574E-2</v>
      </c>
      <c r="AC96" s="4">
        <f t="shared" si="50"/>
        <v>3.1220436624251053E-3</v>
      </c>
      <c r="AD96" s="4">
        <f t="shared" si="50"/>
        <v>-9.5095557683825289E-3</v>
      </c>
      <c r="AE96" s="4">
        <f t="shared" si="50"/>
        <v>1.2769460877290986E-2</v>
      </c>
      <c r="AF96" s="4">
        <f t="shared" si="50"/>
        <v>-8.524307310346188E-3</v>
      </c>
      <c r="AG96" s="4">
        <f t="shared" si="50"/>
        <v>-1.0554091601913647E-3</v>
      </c>
      <c r="AH96" s="4">
        <f t="shared" si="50"/>
        <v>2.6131293376767022E-3</v>
      </c>
      <c r="AI96" s="4">
        <f t="shared" si="50"/>
        <v>-3.4973041654962986E-3</v>
      </c>
      <c r="AJ96" s="4">
        <f t="shared" si="50"/>
        <v>3.6596908394467227E-2</v>
      </c>
      <c r="AK96" s="4">
        <f t="shared" si="50"/>
        <v>-6.6453165105465149E-3</v>
      </c>
      <c r="AL96" s="4">
        <f t="shared" si="50"/>
        <v>-6.2017156887082814E-3</v>
      </c>
      <c r="AM96" s="4">
        <f t="shared" si="50"/>
        <v>1.052691271266408E-2</v>
      </c>
      <c r="AN96" s="4">
        <f t="shared" si="50"/>
        <v>-9.2498554797991878E-3</v>
      </c>
      <c r="AO96" s="4">
        <f t="shared" si="50"/>
        <v>2.5942810939753543E-2</v>
      </c>
      <c r="AP96" s="4">
        <f t="shared" si="50"/>
        <v>-2.3046536432041752E-2</v>
      </c>
      <c r="AQ96" s="4">
        <f t="shared" si="50"/>
        <v>3.438051436579432E-3</v>
      </c>
      <c r="AR96" s="4">
        <f t="shared" si="50"/>
        <v>-1.2859678847795696E-2</v>
      </c>
      <c r="AS96" s="4">
        <f t="shared" si="50"/>
        <v>-6.475731161481731E-3</v>
      </c>
      <c r="AT96" s="4">
        <f t="shared" si="50"/>
        <v>4.6086623280937782E-3</v>
      </c>
      <c r="AU96" s="4">
        <f t="shared" si="50"/>
        <v>4.2297134599851363E-3</v>
      </c>
      <c r="AV96" s="4">
        <f t="shared" si="50"/>
        <v>-3.8434235943312522E-2</v>
      </c>
      <c r="AW96" s="4">
        <f t="shared" si="50"/>
        <v>-2.4676573814672045E-2</v>
      </c>
      <c r="AX96" s="4">
        <f t="shared" si="50"/>
        <v>-9.1406086404572963E-3</v>
      </c>
      <c r="AY96" s="4">
        <f t="shared" si="50"/>
        <v>-5.0369689491103591E-3</v>
      </c>
      <c r="AZ96" s="4">
        <f t="shared" si="50"/>
        <v>-5.6615460319207932E-3</v>
      </c>
      <c r="BA96" s="4">
        <f t="shared" si="50"/>
        <v>1.2036200512566084E-2</v>
      </c>
      <c r="BB96" s="4">
        <f t="shared" si="50"/>
        <v>1.2355544544191938E-2</v>
      </c>
      <c r="BC96" s="4">
        <f t="shared" si="50"/>
        <v>1.3042478515067762E-2</v>
      </c>
      <c r="BD96" s="4">
        <f t="shared" si="50"/>
        <v>-1.5447751297042631E-2</v>
      </c>
      <c r="BE96" s="4">
        <f t="shared" si="50"/>
        <v>-1.9819251294555867E-3</v>
      </c>
      <c r="BF96" s="4">
        <f t="shared" si="50"/>
        <v>-6.0375437697737797E-3</v>
      </c>
      <c r="BG96" s="4">
        <f t="shared" si="50"/>
        <v>-1.7813727312568461E-3</v>
      </c>
      <c r="BH96" s="4">
        <f t="shared" si="50"/>
        <v>1.786686263660401E-2</v>
      </c>
      <c r="BI96" s="4">
        <f t="shared" si="50"/>
        <v>-2.9193976378782951E-3</v>
      </c>
      <c r="BL96" s="24">
        <f t="shared" si="41"/>
        <v>-8.7267421445060272E-4</v>
      </c>
      <c r="CM96" s="1">
        <f t="shared" si="42"/>
        <v>26</v>
      </c>
    </row>
    <row r="97" spans="1:96" x14ac:dyDescent="0.25">
      <c r="A97" s="12">
        <v>-21</v>
      </c>
      <c r="B97" s="4">
        <f t="shared" ref="B97:BI97" si="51">B55-AVERAGE(B$46:B$75)</f>
        <v>1.1926880534986412E-4</v>
      </c>
      <c r="C97" s="4">
        <f t="shared" si="51"/>
        <v>-4.6930151875424072E-4</v>
      </c>
      <c r="D97" s="4">
        <f t="shared" si="51"/>
        <v>4.471992900461701E-3</v>
      </c>
      <c r="E97" s="4">
        <f t="shared" si="51"/>
        <v>-8.7535625339810116E-3</v>
      </c>
      <c r="F97" s="4">
        <f t="shared" si="51"/>
        <v>3.3544754882852612E-3</v>
      </c>
      <c r="G97" s="4">
        <f t="shared" si="51"/>
        <v>-2.0793998453294028E-4</v>
      </c>
      <c r="H97" s="4">
        <f t="shared" si="51"/>
        <v>2.198992714318565E-2</v>
      </c>
      <c r="I97" s="4">
        <f t="shared" si="51"/>
        <v>-1.8077794462465307E-2</v>
      </c>
      <c r="J97" s="4">
        <f t="shared" si="51"/>
        <v>3.3967560727869196E-3</v>
      </c>
      <c r="K97" s="4">
        <f t="shared" si="51"/>
        <v>-1.2762248648531455E-2</v>
      </c>
      <c r="L97" s="4">
        <f t="shared" si="51"/>
        <v>2.1742069213280354E-2</v>
      </c>
      <c r="M97" s="4">
        <f t="shared" si="51"/>
        <v>1.8111416366102639E-2</v>
      </c>
      <c r="N97" s="4">
        <f t="shared" si="51"/>
        <v>-2.6511409591216438E-3</v>
      </c>
      <c r="O97" s="4">
        <f t="shared" si="51"/>
        <v>6.0385479544253981E-3</v>
      </c>
      <c r="P97" s="4">
        <f t="shared" si="51"/>
        <v>2.3871475573079656E-2</v>
      </c>
      <c r="Q97" s="4">
        <f t="shared" si="51"/>
        <v>-1.2801923894077152E-2</v>
      </c>
      <c r="R97" s="4">
        <f t="shared" si="51"/>
        <v>-3.5640378536428621E-3</v>
      </c>
      <c r="S97" s="4">
        <f t="shared" si="51"/>
        <v>-1.8473088495800875E-3</v>
      </c>
      <c r="T97" s="4">
        <f t="shared" si="51"/>
        <v>-8.2224843826236372E-4</v>
      </c>
      <c r="U97" s="4">
        <f t="shared" si="51"/>
        <v>-5.0122526203139929E-3</v>
      </c>
      <c r="V97" s="4">
        <f t="shared" si="51"/>
        <v>-1.369753245272832E-3</v>
      </c>
      <c r="W97" s="4">
        <f t="shared" si="51"/>
        <v>-6.2523956756809209E-3</v>
      </c>
      <c r="X97" s="4">
        <f t="shared" si="51"/>
        <v>-9.8054973102521936E-4</v>
      </c>
      <c r="Y97" s="4">
        <f t="shared" si="51"/>
        <v>-8.3910950571150049E-3</v>
      </c>
      <c r="Z97" s="4">
        <f t="shared" si="51"/>
        <v>1.734088753072246E-3</v>
      </c>
      <c r="AA97" s="4">
        <f t="shared" si="51"/>
        <v>-8.0197224361350031E-3</v>
      </c>
      <c r="AB97" s="4">
        <f t="shared" si="51"/>
        <v>-8.0246870642663847E-3</v>
      </c>
      <c r="AC97" s="4">
        <f t="shared" si="51"/>
        <v>-1.316979618428309E-2</v>
      </c>
      <c r="AD97" s="4">
        <f t="shared" si="51"/>
        <v>-2.5245707133220375E-2</v>
      </c>
      <c r="AE97" s="4">
        <f t="shared" si="51"/>
        <v>1.2314824169829333E-2</v>
      </c>
      <c r="AF97" s="4">
        <f t="shared" si="51"/>
        <v>3.7490282708820509E-4</v>
      </c>
      <c r="AG97" s="4">
        <f t="shared" si="51"/>
        <v>-2.7081349829204283E-3</v>
      </c>
      <c r="AH97" s="4">
        <f t="shared" si="51"/>
        <v>-8.6034392961356603E-3</v>
      </c>
      <c r="AI97" s="4">
        <f t="shared" si="51"/>
        <v>-9.6591879138111306E-3</v>
      </c>
      <c r="AJ97" s="4">
        <f t="shared" si="51"/>
        <v>-1.3143107601986077E-2</v>
      </c>
      <c r="AK97" s="4">
        <f t="shared" si="51"/>
        <v>-1.0787962674070411E-3</v>
      </c>
      <c r="AL97" s="4">
        <f t="shared" si="51"/>
        <v>-2.7274225507648215E-3</v>
      </c>
      <c r="AM97" s="4">
        <f t="shared" si="51"/>
        <v>2.7720946241977526E-3</v>
      </c>
      <c r="AN97" s="4">
        <f t="shared" si="51"/>
        <v>2.5591470016951536E-2</v>
      </c>
      <c r="AO97" s="4">
        <f t="shared" si="51"/>
        <v>-5.2167944378644828E-3</v>
      </c>
      <c r="AP97" s="4">
        <f t="shared" si="51"/>
        <v>-2.8434021363721921E-2</v>
      </c>
      <c r="AQ97" s="4">
        <f t="shared" si="51"/>
        <v>1.8217855129194728E-4</v>
      </c>
      <c r="AR97" s="4">
        <f t="shared" si="51"/>
        <v>1.2354189015697103E-2</v>
      </c>
      <c r="AS97" s="4">
        <f t="shared" si="51"/>
        <v>-9.1218013676388956E-3</v>
      </c>
      <c r="AT97" s="4">
        <f t="shared" si="51"/>
        <v>-3.9424922550883208E-3</v>
      </c>
      <c r="AU97" s="4">
        <f t="shared" si="51"/>
        <v>-7.7634958585118177E-3</v>
      </c>
      <c r="AV97" s="4">
        <f t="shared" si="51"/>
        <v>-1.0851377448252214E-2</v>
      </c>
      <c r="AW97" s="4">
        <f t="shared" si="51"/>
        <v>1.4966528298546306E-3</v>
      </c>
      <c r="AX97" s="4">
        <f t="shared" si="51"/>
        <v>3.9279191832944527E-3</v>
      </c>
      <c r="AY97" s="4">
        <f t="shared" si="51"/>
        <v>-1.4805638300998888E-4</v>
      </c>
      <c r="AZ97" s="4">
        <f t="shared" si="51"/>
        <v>-5.7095222025794418E-3</v>
      </c>
      <c r="BA97" s="4">
        <f t="shared" si="51"/>
        <v>-1.2753272137393769E-2</v>
      </c>
      <c r="BB97" s="4">
        <f t="shared" si="51"/>
        <v>-2.5129288430137335E-2</v>
      </c>
      <c r="BC97" s="4">
        <f t="shared" si="51"/>
        <v>-8.4640273923643032E-4</v>
      </c>
      <c r="BD97" s="4">
        <f t="shared" si="51"/>
        <v>2.8481603164640487E-3</v>
      </c>
      <c r="BE97" s="4">
        <f t="shared" si="51"/>
        <v>-4.6695183791669649E-4</v>
      </c>
      <c r="BF97" s="4">
        <f t="shared" si="51"/>
        <v>-1.1089700480221459E-3</v>
      </c>
      <c r="BG97" s="4">
        <f t="shared" si="51"/>
        <v>-6.3906548937704812E-3</v>
      </c>
      <c r="BH97" s="4">
        <f t="shared" si="51"/>
        <v>-3.9580471376171711E-2</v>
      </c>
      <c r="BI97" s="4">
        <f t="shared" si="51"/>
        <v>-2.5561912606878769E-3</v>
      </c>
      <c r="BL97" s="24">
        <f t="shared" si="41"/>
        <v>-2.827848485643198E-3</v>
      </c>
      <c r="CM97" s="1">
        <f t="shared" si="42"/>
        <v>19</v>
      </c>
    </row>
    <row r="98" spans="1:96" x14ac:dyDescent="0.25">
      <c r="A98" s="12">
        <v>-20</v>
      </c>
      <c r="B98" s="4">
        <f t="shared" ref="B98:BI98" si="52">B56-AVERAGE(B$46:B$75)</f>
        <v>1.1711094008414781E-4</v>
      </c>
      <c r="C98" s="4">
        <f t="shared" si="52"/>
        <v>-4.6934833105877107E-4</v>
      </c>
      <c r="D98" s="4">
        <f t="shared" si="52"/>
        <v>4.4471845995154172E-3</v>
      </c>
      <c r="E98" s="4">
        <f t="shared" si="52"/>
        <v>-8.850156792910813E-3</v>
      </c>
      <c r="F98" s="4">
        <f t="shared" si="52"/>
        <v>1.3999246024934953E-3</v>
      </c>
      <c r="G98" s="4">
        <f t="shared" si="52"/>
        <v>-2.1615678527791898E-4</v>
      </c>
      <c r="H98" s="4">
        <f t="shared" si="52"/>
        <v>2.1806786978167486E-2</v>
      </c>
      <c r="I98" s="4">
        <f t="shared" si="52"/>
        <v>-1.8100903712739438E-2</v>
      </c>
      <c r="J98" s="4">
        <f t="shared" si="52"/>
        <v>3.3847415639594166E-3</v>
      </c>
      <c r="K98" s="4">
        <f t="shared" si="52"/>
        <v>-1.3256525757095971E-2</v>
      </c>
      <c r="L98" s="4">
        <f t="shared" si="52"/>
        <v>-8.2395704222894967E-3</v>
      </c>
      <c r="M98" s="4">
        <f t="shared" si="52"/>
        <v>1.7591465665425923E-2</v>
      </c>
      <c r="N98" s="4">
        <f t="shared" si="52"/>
        <v>-2.6627245174616959E-3</v>
      </c>
      <c r="O98" s="4">
        <f t="shared" si="52"/>
        <v>6.0247650038550609E-3</v>
      </c>
      <c r="P98" s="4">
        <f t="shared" si="52"/>
        <v>2.294878866994873E-2</v>
      </c>
      <c r="Q98" s="4">
        <f t="shared" si="52"/>
        <v>-1.3014797183398489E-2</v>
      </c>
      <c r="R98" s="4">
        <f t="shared" si="52"/>
        <v>5.4357719646235866E-3</v>
      </c>
      <c r="S98" s="4">
        <f t="shared" si="52"/>
        <v>-1.8947880540073391E-3</v>
      </c>
      <c r="T98" s="4">
        <f t="shared" si="52"/>
        <v>-8.2274297768171218E-4</v>
      </c>
      <c r="U98" s="4">
        <f t="shared" si="52"/>
        <v>-5.0362412093636769E-3</v>
      </c>
      <c r="V98" s="4">
        <f t="shared" si="52"/>
        <v>-1.3818419118494128E-3</v>
      </c>
      <c r="W98" s="4">
        <f t="shared" si="52"/>
        <v>-6.3136478516357042E-3</v>
      </c>
      <c r="X98" s="4">
        <f t="shared" si="52"/>
        <v>1.023412801113934E-2</v>
      </c>
      <c r="Y98" s="4">
        <f t="shared" si="52"/>
        <v>-8.6035006523912487E-3</v>
      </c>
      <c r="Z98" s="4">
        <f t="shared" si="52"/>
        <v>1.6893027365385751E-3</v>
      </c>
      <c r="AA98" s="4">
        <f t="shared" si="52"/>
        <v>-8.1413515596137562E-3</v>
      </c>
      <c r="AB98" s="4">
        <f t="shared" si="52"/>
        <v>-8.1341955911157834E-3</v>
      </c>
      <c r="AC98" s="4">
        <f t="shared" si="52"/>
        <v>-1.3389338364106116E-2</v>
      </c>
      <c r="AD98" s="4">
        <f t="shared" si="52"/>
        <v>9.2189953948987376E-3</v>
      </c>
      <c r="AE98" s="4">
        <f t="shared" si="52"/>
        <v>1.2225820565124732E-2</v>
      </c>
      <c r="AF98" s="4">
        <f t="shared" si="52"/>
        <v>3.7080506262360821E-4</v>
      </c>
      <c r="AG98" s="4">
        <f t="shared" si="52"/>
        <v>-2.7334444327003207E-3</v>
      </c>
      <c r="AH98" s="4">
        <f t="shared" si="52"/>
        <v>-8.6791308785437588E-3</v>
      </c>
      <c r="AI98" s="4">
        <f t="shared" si="52"/>
        <v>-9.7629402038921839E-3</v>
      </c>
      <c r="AJ98" s="4">
        <f t="shared" si="52"/>
        <v>3.3951963553219261E-4</v>
      </c>
      <c r="AK98" s="4">
        <f t="shared" si="52"/>
        <v>-1.0816579978522223E-3</v>
      </c>
      <c r="AL98" s="4">
        <f t="shared" si="52"/>
        <v>-2.7436490246125224E-3</v>
      </c>
      <c r="AM98" s="4">
        <f t="shared" si="52"/>
        <v>2.7681195855136374E-3</v>
      </c>
      <c r="AN98" s="4">
        <f t="shared" si="52"/>
        <v>2.4990282570925258E-2</v>
      </c>
      <c r="AO98" s="4">
        <f t="shared" si="52"/>
        <v>-5.4024246844717148E-3</v>
      </c>
      <c r="AP98" s="4">
        <f t="shared" si="52"/>
        <v>-3.894443616838827E-3</v>
      </c>
      <c r="AQ98" s="4">
        <f t="shared" si="52"/>
        <v>1.7909915982043147E-4</v>
      </c>
      <c r="AR98" s="4">
        <f t="shared" si="52"/>
        <v>1.2214629522637011E-2</v>
      </c>
      <c r="AS98" s="4">
        <f t="shared" si="52"/>
        <v>-9.2226429857643708E-3</v>
      </c>
      <c r="AT98" s="4">
        <f t="shared" si="52"/>
        <v>-3.968493319388592E-3</v>
      </c>
      <c r="AU98" s="4">
        <f t="shared" si="52"/>
        <v>-7.8978822615041154E-3</v>
      </c>
      <c r="AV98" s="4">
        <f t="shared" si="52"/>
        <v>8.6601790463669837E-3</v>
      </c>
      <c r="AW98" s="4">
        <f t="shared" si="52"/>
        <v>1.496650561745606E-3</v>
      </c>
      <c r="AX98" s="4">
        <f t="shared" si="52"/>
        <v>3.9168721880367581E-3</v>
      </c>
      <c r="AY98" s="4">
        <f t="shared" si="52"/>
        <v>-1.6843422076757552E-4</v>
      </c>
      <c r="AZ98" s="4">
        <f t="shared" si="52"/>
        <v>-5.7581699631888209E-3</v>
      </c>
      <c r="BA98" s="4">
        <f t="shared" si="52"/>
        <v>-1.2894845442821448E-2</v>
      </c>
      <c r="BB98" s="4">
        <f t="shared" si="52"/>
        <v>2.0127825476148691E-3</v>
      </c>
      <c r="BC98" s="4">
        <f t="shared" si="52"/>
        <v>-8.6627014399530411E-4</v>
      </c>
      <c r="BD98" s="4">
        <f t="shared" si="52"/>
        <v>2.8416459781826619E-3</v>
      </c>
      <c r="BE98" s="4">
        <f t="shared" si="52"/>
        <v>-4.7272650825526071E-4</v>
      </c>
      <c r="BF98" s="4">
        <f t="shared" si="52"/>
        <v>-1.1135002212428575E-3</v>
      </c>
      <c r="BG98" s="4">
        <f t="shared" si="52"/>
        <v>-6.4437032452889283E-3</v>
      </c>
      <c r="BH98" s="4">
        <f t="shared" si="52"/>
        <v>3.1425882735170883E-3</v>
      </c>
      <c r="BI98" s="4">
        <f t="shared" si="52"/>
        <v>-2.5714705295754627E-3</v>
      </c>
      <c r="BL98" s="24">
        <f t="shared" si="41"/>
        <v>-4.1242834210684795E-4</v>
      </c>
      <c r="CM98" s="1">
        <f t="shared" si="42"/>
        <v>25</v>
      </c>
    </row>
    <row r="99" spans="1:96" x14ac:dyDescent="0.25">
      <c r="A99" s="12">
        <v>-19</v>
      </c>
      <c r="B99" s="4">
        <f t="shared" ref="B99:BI99" si="53">B57-AVERAGE(B$46:B$75)</f>
        <v>1.1494672115128723E-4</v>
      </c>
      <c r="C99" s="4">
        <f t="shared" si="53"/>
        <v>-4.6939516362323123E-4</v>
      </c>
      <c r="D99" s="4">
        <f t="shared" si="53"/>
        <v>4.4226215959324577E-3</v>
      </c>
      <c r="E99" s="4">
        <f t="shared" si="53"/>
        <v>-8.9486781649613951E-3</v>
      </c>
      <c r="F99" s="4">
        <f t="shared" si="53"/>
        <v>1.3900835005742393E-3</v>
      </c>
      <c r="G99" s="4">
        <f t="shared" si="53"/>
        <v>-2.2442089630249351E-4</v>
      </c>
      <c r="H99" s="4">
        <f t="shared" si="53"/>
        <v>2.1628505038314885E-2</v>
      </c>
      <c r="I99" s="4">
        <f t="shared" si="53"/>
        <v>-1.8124236758715117E-2</v>
      </c>
      <c r="J99" s="4">
        <f t="shared" si="53"/>
        <v>3.3726433305530036E-3</v>
      </c>
      <c r="K99" s="4">
        <f t="shared" si="53"/>
        <v>-1.3773538990987377E-2</v>
      </c>
      <c r="L99" s="4">
        <f t="shared" si="53"/>
        <v>-8.3112974945496933E-3</v>
      </c>
      <c r="M99" s="4">
        <f t="shared" si="53"/>
        <v>1.709444298622111E-2</v>
      </c>
      <c r="N99" s="4">
        <f t="shared" si="53"/>
        <v>-2.6743873288153329E-3</v>
      </c>
      <c r="O99" s="4">
        <f t="shared" si="53"/>
        <v>6.0110838260365286E-3</v>
      </c>
      <c r="P99" s="4">
        <f t="shared" si="53"/>
        <v>2.207971347617594E-2</v>
      </c>
      <c r="Q99" s="4">
        <f t="shared" si="53"/>
        <v>-1.3234021180460038E-2</v>
      </c>
      <c r="R99" s="4">
        <f t="shared" si="53"/>
        <v>5.3060675177724111E-3</v>
      </c>
      <c r="S99" s="4">
        <f t="shared" si="53"/>
        <v>-1.9429284043073133E-3</v>
      </c>
      <c r="T99" s="4">
        <f t="shared" si="53"/>
        <v>-8.232382133904041E-4</v>
      </c>
      <c r="U99" s="4">
        <f t="shared" si="53"/>
        <v>-5.0604665208816863E-3</v>
      </c>
      <c r="V99" s="4">
        <f t="shared" si="53"/>
        <v>-1.3938469529726572E-3</v>
      </c>
      <c r="W99" s="4">
        <f t="shared" si="53"/>
        <v>-6.3758701820747299E-3</v>
      </c>
      <c r="X99" s="4">
        <f t="shared" si="53"/>
        <v>1.0095538540761157E-2</v>
      </c>
      <c r="Y99" s="4">
        <f t="shared" si="53"/>
        <v>-8.82223588196775E-3</v>
      </c>
      <c r="Z99" s="4">
        <f t="shared" si="53"/>
        <v>1.645110199568596E-3</v>
      </c>
      <c r="AA99" s="4">
        <f t="shared" si="53"/>
        <v>-8.2657085990690427E-3</v>
      </c>
      <c r="AB99" s="4">
        <f t="shared" si="53"/>
        <v>-8.246032601300874E-3</v>
      </c>
      <c r="AC99" s="4">
        <f t="shared" si="53"/>
        <v>-1.3615534323376598E-2</v>
      </c>
      <c r="AD99" s="4">
        <f t="shared" si="53"/>
        <v>9.1249346302811462E-3</v>
      </c>
      <c r="AE99" s="4">
        <f t="shared" si="53"/>
        <v>1.2138472877602304E-2</v>
      </c>
      <c r="AF99" s="4">
        <f t="shared" si="53"/>
        <v>3.6672383809293295E-4</v>
      </c>
      <c r="AG99" s="4">
        <f t="shared" si="53"/>
        <v>-2.759010474884035E-3</v>
      </c>
      <c r="AH99" s="4">
        <f t="shared" si="53"/>
        <v>-8.7561569232814593E-3</v>
      </c>
      <c r="AI99" s="4">
        <f t="shared" si="53"/>
        <v>-9.8688389071088477E-3</v>
      </c>
      <c r="AJ99" s="4">
        <f t="shared" si="53"/>
        <v>3.3943053153823649E-4</v>
      </c>
      <c r="AK99" s="4">
        <f t="shared" si="53"/>
        <v>-1.0845294351133242E-3</v>
      </c>
      <c r="AL99" s="4">
        <f t="shared" si="53"/>
        <v>-2.7600070204378507E-3</v>
      </c>
      <c r="AM99" s="4">
        <f t="shared" si="53"/>
        <v>2.7641603500356657E-3</v>
      </c>
      <c r="AN99" s="4">
        <f t="shared" si="53"/>
        <v>2.4417530439715448E-2</v>
      </c>
      <c r="AO99" s="4">
        <f t="shared" si="53"/>
        <v>-5.5932187481196292E-3</v>
      </c>
      <c r="AP99" s="4">
        <f t="shared" si="53"/>
        <v>-3.8959944372536732E-3</v>
      </c>
      <c r="AQ99" s="4">
        <f t="shared" si="53"/>
        <v>1.7600893228135505E-4</v>
      </c>
      <c r="AR99" s="4">
        <f t="shared" si="53"/>
        <v>1.207830999629342E-2</v>
      </c>
      <c r="AS99" s="4">
        <f t="shared" si="53"/>
        <v>-9.3255408794012881E-3</v>
      </c>
      <c r="AT99" s="4">
        <f t="shared" si="53"/>
        <v>-3.9947615927855441E-3</v>
      </c>
      <c r="AU99" s="4">
        <f t="shared" si="53"/>
        <v>-8.0354395558031848E-3</v>
      </c>
      <c r="AV99" s="4">
        <f t="shared" si="53"/>
        <v>8.5821378164219631E-3</v>
      </c>
      <c r="AW99" s="4">
        <f t="shared" si="53"/>
        <v>1.4966482934190731E-3</v>
      </c>
      <c r="AX99" s="4">
        <f t="shared" si="53"/>
        <v>3.9058982623299812E-3</v>
      </c>
      <c r="AY99" s="4">
        <f t="shared" si="53"/>
        <v>-1.8899729131611684E-4</v>
      </c>
      <c r="AZ99" s="4">
        <f t="shared" si="53"/>
        <v>-5.8075035149892209E-3</v>
      </c>
      <c r="BA99" s="4">
        <f t="shared" si="53"/>
        <v>-1.3039848978754673E-2</v>
      </c>
      <c r="BB99" s="4">
        <f t="shared" si="53"/>
        <v>2.0000473496210149E-3</v>
      </c>
      <c r="BC99" s="4">
        <f t="shared" si="53"/>
        <v>-8.863158503020262E-4</v>
      </c>
      <c r="BD99" s="4">
        <f t="shared" si="53"/>
        <v>2.8351647664283768E-3</v>
      </c>
      <c r="BE99" s="4">
        <f t="shared" si="53"/>
        <v>-4.7852903268669569E-4</v>
      </c>
      <c r="BF99" s="4">
        <f t="shared" si="53"/>
        <v>-1.1180497404503235E-3</v>
      </c>
      <c r="BG99" s="4">
        <f t="shared" si="53"/>
        <v>-6.4975328803865418E-3</v>
      </c>
      <c r="BH99" s="4">
        <f t="shared" si="53"/>
        <v>3.1256467663717561E-3</v>
      </c>
      <c r="BI99" s="4">
        <f t="shared" si="53"/>
        <v>-2.5868699523340288E-3</v>
      </c>
      <c r="BL99" s="24">
        <f t="shared" si="41"/>
        <v>-5.078518548278317E-4</v>
      </c>
      <c r="CM99" s="1">
        <f t="shared" si="42"/>
        <v>25</v>
      </c>
    </row>
    <row r="100" spans="1:96" x14ac:dyDescent="0.25">
      <c r="A100" s="12">
        <v>-18</v>
      </c>
      <c r="B100" s="4">
        <f t="shared" ref="B100:BI100" si="54">B58-AVERAGE(B$46:B$75)</f>
        <v>4.3457378973914898E-3</v>
      </c>
      <c r="C100" s="4">
        <f t="shared" si="54"/>
        <v>-2.5296341070247857E-4</v>
      </c>
      <c r="D100" s="4">
        <f t="shared" si="54"/>
        <v>-3.6116998739040979E-2</v>
      </c>
      <c r="E100" s="4">
        <f t="shared" si="54"/>
        <v>1.7432512188166951E-2</v>
      </c>
      <c r="F100" s="4">
        <f t="shared" si="54"/>
        <v>1.3803038535952037E-3</v>
      </c>
      <c r="G100" s="4">
        <f t="shared" si="54"/>
        <v>1.8994666757714773E-2</v>
      </c>
      <c r="H100" s="4">
        <f t="shared" si="54"/>
        <v>-1.6696875040465017E-2</v>
      </c>
      <c r="I100" s="4">
        <f t="shared" si="54"/>
        <v>3.8232671983451177E-2</v>
      </c>
      <c r="J100" s="4">
        <f t="shared" si="54"/>
        <v>-2.5060675499615603E-2</v>
      </c>
      <c r="K100" s="4">
        <f t="shared" si="54"/>
        <v>5.7021410516988572E-2</v>
      </c>
      <c r="L100" s="4">
        <f t="shared" si="54"/>
        <v>-8.3842551393260769E-3</v>
      </c>
      <c r="M100" s="4">
        <f t="shared" si="54"/>
        <v>-4.543889260854804E-2</v>
      </c>
      <c r="N100" s="4">
        <f t="shared" si="54"/>
        <v>-8.3287719419495067E-3</v>
      </c>
      <c r="O100" s="4">
        <f t="shared" si="54"/>
        <v>1.487490993814574E-2</v>
      </c>
      <c r="P100" s="4">
        <f t="shared" si="54"/>
        <v>-1.4279885376365486E-2</v>
      </c>
      <c r="Q100" s="4">
        <f t="shared" si="54"/>
        <v>7.4617484703349184E-3</v>
      </c>
      <c r="R100" s="4">
        <f t="shared" si="54"/>
        <v>5.179267800753954E-3</v>
      </c>
      <c r="S100" s="4">
        <f t="shared" si="54"/>
        <v>2.4469546740046406E-3</v>
      </c>
      <c r="T100" s="4">
        <f t="shared" si="54"/>
        <v>-3.6466012295645455E-3</v>
      </c>
      <c r="U100" s="4">
        <f t="shared" si="54"/>
        <v>-2.710403167782973E-3</v>
      </c>
      <c r="V100" s="4">
        <f t="shared" si="54"/>
        <v>2.4976850145121455E-2</v>
      </c>
      <c r="W100" s="4">
        <f t="shared" si="54"/>
        <v>2.7352903759570229E-3</v>
      </c>
      <c r="X100" s="4">
        <f t="shared" si="54"/>
        <v>9.9601555106482859E-3</v>
      </c>
      <c r="Y100" s="4">
        <f t="shared" si="54"/>
        <v>-3.2103967239394605E-2</v>
      </c>
      <c r="Z100" s="4">
        <f t="shared" si="54"/>
        <v>8.1405231901286179E-3</v>
      </c>
      <c r="AA100" s="4">
        <f t="shared" si="54"/>
        <v>1.6782361936243356E-2</v>
      </c>
      <c r="AB100" s="4">
        <f t="shared" si="54"/>
        <v>4.3872584508752553E-3</v>
      </c>
      <c r="AC100" s="4">
        <f t="shared" si="54"/>
        <v>-5.6626101098083484E-3</v>
      </c>
      <c r="AD100" s="4">
        <f t="shared" si="54"/>
        <v>9.0326721990886243E-3</v>
      </c>
      <c r="AE100" s="4">
        <f t="shared" si="54"/>
        <v>-1.6786001392398884E-3</v>
      </c>
      <c r="AF100" s="4">
        <f t="shared" si="54"/>
        <v>1.0771103987517249E-2</v>
      </c>
      <c r="AG100" s="4">
        <f t="shared" si="54"/>
        <v>4.7961450263372465E-3</v>
      </c>
      <c r="AH100" s="4">
        <f t="shared" si="54"/>
        <v>5.8860732367402965E-5</v>
      </c>
      <c r="AI100" s="4">
        <f t="shared" si="54"/>
        <v>8.0390670795871134E-3</v>
      </c>
      <c r="AJ100" s="4">
        <f t="shared" si="54"/>
        <v>3.3934137432478227E-4</v>
      </c>
      <c r="AK100" s="4">
        <f t="shared" si="54"/>
        <v>-1.2846028928743879E-2</v>
      </c>
      <c r="AL100" s="4">
        <f t="shared" si="54"/>
        <v>1.2926794164246544E-3</v>
      </c>
      <c r="AM100" s="4">
        <f t="shared" si="54"/>
        <v>-1.0636092668618575E-2</v>
      </c>
      <c r="AN100" s="4">
        <f t="shared" si="54"/>
        <v>-6.2166294446628065E-2</v>
      </c>
      <c r="AO100" s="4">
        <f t="shared" si="54"/>
        <v>3.0202781360017486E-2</v>
      </c>
      <c r="AP100" s="4">
        <f t="shared" si="54"/>
        <v>-3.8975491274293936E-3</v>
      </c>
      <c r="AQ100" s="4">
        <f t="shared" si="54"/>
        <v>1.9354588041030809E-3</v>
      </c>
      <c r="AR100" s="4">
        <f t="shared" si="54"/>
        <v>2.3904036420598085E-5</v>
      </c>
      <c r="AS100" s="4">
        <f t="shared" si="54"/>
        <v>1.2887114559295972E-2</v>
      </c>
      <c r="AT100" s="4">
        <f t="shared" si="54"/>
        <v>7.7951820412979801E-3</v>
      </c>
      <c r="AU100" s="4">
        <f t="shared" si="54"/>
        <v>-7.9312232836305663E-3</v>
      </c>
      <c r="AV100" s="4">
        <f t="shared" si="54"/>
        <v>8.5054574012401081E-3</v>
      </c>
      <c r="AW100" s="4">
        <f t="shared" si="54"/>
        <v>1.5442763793280284E-3</v>
      </c>
      <c r="AX100" s="4">
        <f t="shared" si="54"/>
        <v>2.0848786426635589E-2</v>
      </c>
      <c r="AY100" s="4">
        <f t="shared" si="54"/>
        <v>1.0147139870051648E-2</v>
      </c>
      <c r="AZ100" s="4">
        <f t="shared" si="54"/>
        <v>9.1669715659300592E-3</v>
      </c>
      <c r="BA100" s="4">
        <f t="shared" si="54"/>
        <v>1.1762208095082684E-2</v>
      </c>
      <c r="BB100" s="4">
        <f t="shared" si="54"/>
        <v>1.9874025623607427E-3</v>
      </c>
      <c r="BC100" s="4">
        <f t="shared" si="54"/>
        <v>-1.2802684172699958E-2</v>
      </c>
      <c r="BD100" s="4">
        <f t="shared" si="54"/>
        <v>2.1896048753745324E-2</v>
      </c>
      <c r="BE100" s="4">
        <f t="shared" si="54"/>
        <v>2.9205055328130284E-3</v>
      </c>
      <c r="BF100" s="4">
        <f t="shared" si="54"/>
        <v>7.0552110452892104E-3</v>
      </c>
      <c r="BG100" s="4">
        <f t="shared" si="54"/>
        <v>8.2300678964963726E-3</v>
      </c>
      <c r="BH100" s="4">
        <f t="shared" si="54"/>
        <v>3.108843866164712E-3</v>
      </c>
      <c r="BI100" s="4">
        <f t="shared" si="54"/>
        <v>-9.9610448444605332E-3</v>
      </c>
      <c r="BL100" s="24">
        <f t="shared" si="41"/>
        <v>1.8016239431237764E-3</v>
      </c>
      <c r="CM100" s="1">
        <f t="shared" si="42"/>
        <v>40</v>
      </c>
    </row>
    <row r="101" spans="1:96" x14ac:dyDescent="0.25">
      <c r="A101" s="12">
        <v>-17</v>
      </c>
      <c r="B101" s="4">
        <f t="shared" ref="B101:BI101" si="55">B59-AVERAGE(B$46:B$75)</f>
        <v>-2.3518699457933254E-2</v>
      </c>
      <c r="C101" s="4">
        <f t="shared" si="55"/>
        <v>-2.7237151213985823E-2</v>
      </c>
      <c r="D101" s="4">
        <f t="shared" si="55"/>
        <v>2.9569965501580445E-3</v>
      </c>
      <c r="E101" s="4">
        <f t="shared" si="55"/>
        <v>2.9464347776386325E-2</v>
      </c>
      <c r="F101" s="4">
        <f t="shared" si="55"/>
        <v>1.5376820471896875E-2</v>
      </c>
      <c r="G101" s="4">
        <f t="shared" si="55"/>
        <v>-4.665644024996073E-3</v>
      </c>
      <c r="H101" s="4">
        <f t="shared" si="55"/>
        <v>-2.1235266461355325E-2</v>
      </c>
      <c r="I101" s="4">
        <f t="shared" si="55"/>
        <v>-7.9465597477280256E-2</v>
      </c>
      <c r="J101" s="4">
        <f t="shared" si="55"/>
        <v>-9.2515526372278806E-2</v>
      </c>
      <c r="K101" s="4">
        <f t="shared" si="55"/>
        <v>1.7481523796919586E-3</v>
      </c>
      <c r="L101" s="4">
        <f t="shared" si="55"/>
        <v>1.3033400020027831E-2</v>
      </c>
      <c r="M101" s="4">
        <f t="shared" si="55"/>
        <v>1.2208672066743868E-2</v>
      </c>
      <c r="N101" s="4">
        <f t="shared" si="55"/>
        <v>-2.4401994602377502E-2</v>
      </c>
      <c r="O101" s="4">
        <f t="shared" si="55"/>
        <v>-9.1925883519228771E-2</v>
      </c>
      <c r="P101" s="4">
        <f t="shared" si="55"/>
        <v>7.9834116652070068E-3</v>
      </c>
      <c r="Q101" s="4">
        <f t="shared" si="55"/>
        <v>5.9419498223490597E-3</v>
      </c>
      <c r="R101" s="4">
        <f t="shared" si="55"/>
        <v>1.4847834231619568E-2</v>
      </c>
      <c r="S101" s="4">
        <f t="shared" si="55"/>
        <v>-1.0143702838093793E-2</v>
      </c>
      <c r="T101" s="4">
        <f t="shared" si="55"/>
        <v>-3.6590874167201971E-3</v>
      </c>
      <c r="U101" s="4">
        <f t="shared" si="55"/>
        <v>-2.634024318938635E-2</v>
      </c>
      <c r="V101" s="4">
        <f t="shared" si="55"/>
        <v>6.4604123917139405E-2</v>
      </c>
      <c r="W101" s="4">
        <f t="shared" si="55"/>
        <v>1.8082460838524893E-2</v>
      </c>
      <c r="X101" s="4">
        <f t="shared" si="55"/>
        <v>-8.8981388624891373E-3</v>
      </c>
      <c r="Y101" s="4">
        <f t="shared" si="55"/>
        <v>5.9342702425556493E-3</v>
      </c>
      <c r="Z101" s="4">
        <f t="shared" si="55"/>
        <v>2.4379342240901422E-2</v>
      </c>
      <c r="AA101" s="4">
        <f t="shared" si="55"/>
        <v>-5.82593673983254E-2</v>
      </c>
      <c r="AB101" s="4">
        <f t="shared" si="55"/>
        <v>-1.6797548612162087E-2</v>
      </c>
      <c r="AC101" s="4">
        <f t="shared" si="55"/>
        <v>1.2593604568543852E-2</v>
      </c>
      <c r="AD101" s="4">
        <f t="shared" si="55"/>
        <v>-2.2434991847187894E-2</v>
      </c>
      <c r="AE101" s="4">
        <f t="shared" si="55"/>
        <v>-1.0931609560057166E-3</v>
      </c>
      <c r="AF101" s="4">
        <f t="shared" si="55"/>
        <v>-3.2457377974882433E-3</v>
      </c>
      <c r="AG101" s="4">
        <f t="shared" si="55"/>
        <v>-2.0289799093772799E-2</v>
      </c>
      <c r="AH101" s="4">
        <f t="shared" si="55"/>
        <v>-6.6979333409978503E-3</v>
      </c>
      <c r="AI101" s="4">
        <f t="shared" si="55"/>
        <v>1.2822008783314605E-2</v>
      </c>
      <c r="AJ101" s="4">
        <f t="shared" si="55"/>
        <v>3.322570686529035E-3</v>
      </c>
      <c r="AK101" s="4">
        <f t="shared" si="55"/>
        <v>-1.9591309233935827E-2</v>
      </c>
      <c r="AL101" s="4">
        <f t="shared" si="55"/>
        <v>5.749703707846934E-3</v>
      </c>
      <c r="AM101" s="4">
        <f t="shared" si="55"/>
        <v>-4.471937649025768E-2</v>
      </c>
      <c r="AN101" s="4">
        <f t="shared" si="55"/>
        <v>-4.3595482445244187E-2</v>
      </c>
      <c r="AO101" s="4">
        <f t="shared" si="55"/>
        <v>5.8457926920556513E-3</v>
      </c>
      <c r="AP101" s="4">
        <f t="shared" si="55"/>
        <v>9.5105150063654748E-3</v>
      </c>
      <c r="AQ101" s="4">
        <f t="shared" si="55"/>
        <v>-2.6031587121501934E-3</v>
      </c>
      <c r="AR101" s="4">
        <f t="shared" si="55"/>
        <v>-4.0085661362950758E-3</v>
      </c>
      <c r="AS101" s="4">
        <f t="shared" si="55"/>
        <v>-2.3310903872358544E-2</v>
      </c>
      <c r="AT101" s="4">
        <f t="shared" si="55"/>
        <v>-1.8233368307468766E-2</v>
      </c>
      <c r="AU101" s="4">
        <f t="shared" si="55"/>
        <v>-2.5326533285229387E-2</v>
      </c>
      <c r="AV101" s="4">
        <f t="shared" si="55"/>
        <v>8.2736345617575712E-3</v>
      </c>
      <c r="AW101" s="4">
        <f t="shared" si="55"/>
        <v>-1.9533435866006279E-2</v>
      </c>
      <c r="AX101" s="4">
        <f t="shared" si="55"/>
        <v>-2.994975006533587E-3</v>
      </c>
      <c r="AY101" s="4">
        <f t="shared" si="55"/>
        <v>-1.9360600545888066E-2</v>
      </c>
      <c r="AZ101" s="4">
        <f t="shared" si="55"/>
        <v>-1.0227976411457666E-2</v>
      </c>
      <c r="BA101" s="4">
        <f t="shared" si="55"/>
        <v>-9.2546030280241185E-4</v>
      </c>
      <c r="BB101" s="4">
        <f t="shared" si="55"/>
        <v>9.5246520661581326E-3</v>
      </c>
      <c r="BC101" s="4">
        <f t="shared" si="55"/>
        <v>-1.3076335706679083E-2</v>
      </c>
      <c r="BD101" s="4">
        <f t="shared" si="55"/>
        <v>-1.7762101454999277E-2</v>
      </c>
      <c r="BE101" s="4">
        <f t="shared" si="55"/>
        <v>-1.8672329190419879E-2</v>
      </c>
      <c r="BF101" s="4">
        <f t="shared" si="55"/>
        <v>-4.0021349453557521E-4</v>
      </c>
      <c r="BG101" s="4">
        <f t="shared" si="55"/>
        <v>-6.2512073687501302E-3</v>
      </c>
      <c r="BH101" s="4">
        <f t="shared" si="55"/>
        <v>-1.2482275144828274E-3</v>
      </c>
      <c r="BI101" s="4">
        <f t="shared" si="55"/>
        <v>-4.5029477655580035E-3</v>
      </c>
      <c r="BL101" s="24">
        <f t="shared" si="41"/>
        <v>-9.2494286549557395E-3</v>
      </c>
      <c r="CM101" s="1">
        <f t="shared" si="42"/>
        <v>21</v>
      </c>
    </row>
    <row r="102" spans="1:96" x14ac:dyDescent="0.25">
      <c r="A102" s="12">
        <v>-16</v>
      </c>
      <c r="B102" s="4">
        <f t="shared" ref="B102:BI102" si="56">B60-AVERAGE(B$46:B$75)</f>
        <v>4.4079907893214299E-3</v>
      </c>
      <c r="C102" s="4">
        <f t="shared" si="56"/>
        <v>1.5630876594120199E-2</v>
      </c>
      <c r="D102" s="4">
        <f t="shared" si="56"/>
        <v>-1.8034797712703915E-2</v>
      </c>
      <c r="E102" s="4">
        <f t="shared" si="56"/>
        <v>3.8979569126906064E-3</v>
      </c>
      <c r="F102" s="4">
        <f t="shared" si="56"/>
        <v>-1.0351392024259246E-3</v>
      </c>
      <c r="G102" s="4">
        <f t="shared" si="56"/>
        <v>1.0204251055828748E-3</v>
      </c>
      <c r="H102" s="4">
        <f t="shared" si="56"/>
        <v>-2.2251323857750589E-3</v>
      </c>
      <c r="I102" s="4">
        <f t="shared" si="56"/>
        <v>2.6704380726733271E-2</v>
      </c>
      <c r="J102" s="4">
        <f t="shared" si="56"/>
        <v>-7.9774605462369502E-2</v>
      </c>
      <c r="K102" s="4">
        <f t="shared" si="56"/>
        <v>-2.8497204026518484E-2</v>
      </c>
      <c r="L102" s="4">
        <f t="shared" si="56"/>
        <v>-2.6156159916844644E-2</v>
      </c>
      <c r="M102" s="4">
        <f t="shared" si="56"/>
        <v>2.1586262682249873E-2</v>
      </c>
      <c r="N102" s="4">
        <f t="shared" si="56"/>
        <v>-2.4824006563390092E-3</v>
      </c>
      <c r="O102" s="4">
        <f t="shared" si="56"/>
        <v>5.8953711917958632E-2</v>
      </c>
      <c r="P102" s="4">
        <f t="shared" si="56"/>
        <v>-4.9726071743215965E-2</v>
      </c>
      <c r="Q102" s="4">
        <f t="shared" si="56"/>
        <v>-1.5467309736009082E-2</v>
      </c>
      <c r="R102" s="4">
        <f t="shared" si="56"/>
        <v>-5.7859481597026486E-3</v>
      </c>
      <c r="S102" s="4">
        <f t="shared" si="56"/>
        <v>-8.6467831237793669E-5</v>
      </c>
      <c r="T102" s="4">
        <f t="shared" si="56"/>
        <v>5.8970776900385232E-4</v>
      </c>
      <c r="U102" s="4">
        <f t="shared" si="56"/>
        <v>9.1267830786252203E-3</v>
      </c>
      <c r="V102" s="4">
        <f t="shared" si="56"/>
        <v>-1.5734177248385866E-2</v>
      </c>
      <c r="W102" s="4">
        <f t="shared" si="56"/>
        <v>5.6357714849096874E-3</v>
      </c>
      <c r="X102" s="4">
        <f t="shared" si="56"/>
        <v>6.2878714029700631E-3</v>
      </c>
      <c r="Y102" s="4">
        <f t="shared" si="56"/>
        <v>3.0511588659559018E-2</v>
      </c>
      <c r="Z102" s="4">
        <f t="shared" si="56"/>
        <v>-5.8851329029955962E-3</v>
      </c>
      <c r="AA102" s="4">
        <f t="shared" si="56"/>
        <v>1.3843215303875302E-2</v>
      </c>
      <c r="AB102" s="4">
        <f t="shared" si="56"/>
        <v>-2.7622154917023321E-2</v>
      </c>
      <c r="AC102" s="4">
        <f t="shared" si="56"/>
        <v>1.5187885681250702E-2</v>
      </c>
      <c r="AD102" s="4">
        <f t="shared" si="56"/>
        <v>2.2438292060028404E-2</v>
      </c>
      <c r="AE102" s="4">
        <f t="shared" si="56"/>
        <v>-2.0139351353622881E-2</v>
      </c>
      <c r="AF102" s="4">
        <f t="shared" si="56"/>
        <v>-1.2479687144461932E-2</v>
      </c>
      <c r="AG102" s="4">
        <f t="shared" si="56"/>
        <v>1.3987679640648513E-2</v>
      </c>
      <c r="AH102" s="4">
        <f t="shared" si="56"/>
        <v>-4.1862301049809494E-2</v>
      </c>
      <c r="AI102" s="4">
        <f t="shared" si="56"/>
        <v>-5.5783611021411111E-3</v>
      </c>
      <c r="AJ102" s="4">
        <f t="shared" si="56"/>
        <v>-1.6487285154525744E-2</v>
      </c>
      <c r="AK102" s="4">
        <f t="shared" si="56"/>
        <v>1.7906757168356283E-2</v>
      </c>
      <c r="AL102" s="4">
        <f t="shared" si="56"/>
        <v>1.0748525228225007E-2</v>
      </c>
      <c r="AM102" s="4">
        <f t="shared" si="56"/>
        <v>1.9768929679201577E-3</v>
      </c>
      <c r="AN102" s="4">
        <f t="shared" si="56"/>
        <v>-6.2022574115657397E-2</v>
      </c>
      <c r="AO102" s="4">
        <f t="shared" si="56"/>
        <v>-5.516311538736756E-3</v>
      </c>
      <c r="AP102" s="4">
        <f t="shared" si="56"/>
        <v>1.0338881295177148E-2</v>
      </c>
      <c r="AQ102" s="4">
        <f t="shared" si="56"/>
        <v>1.9354588041030809E-3</v>
      </c>
      <c r="AR102" s="4">
        <f t="shared" si="56"/>
        <v>-1.8107040041264059E-2</v>
      </c>
      <c r="AS102" s="4">
        <f t="shared" si="56"/>
        <v>1.4758953770429534E-2</v>
      </c>
      <c r="AT102" s="4">
        <f t="shared" si="56"/>
        <v>-5.7837031502156196E-2</v>
      </c>
      <c r="AU102" s="4">
        <f t="shared" si="56"/>
        <v>-3.849057861912613E-2</v>
      </c>
      <c r="AV102" s="4">
        <f t="shared" si="56"/>
        <v>-3.0338988427658516E-3</v>
      </c>
      <c r="AW102" s="4">
        <f t="shared" si="56"/>
        <v>1.9474164840334176E-2</v>
      </c>
      <c r="AX102" s="4">
        <f t="shared" si="56"/>
        <v>1.0293162233688986E-2</v>
      </c>
      <c r="AY102" s="4">
        <f t="shared" si="56"/>
        <v>1.7486719130019916E-2</v>
      </c>
      <c r="AZ102" s="4">
        <f t="shared" si="56"/>
        <v>-3.6738276667455119E-2</v>
      </c>
      <c r="BA102" s="4">
        <f t="shared" si="56"/>
        <v>-6.6726242931018113E-3</v>
      </c>
      <c r="BB102" s="4">
        <f t="shared" si="56"/>
        <v>-6.1883060056959205E-3</v>
      </c>
      <c r="BC102" s="4">
        <f t="shared" si="56"/>
        <v>7.2563437092797558E-4</v>
      </c>
      <c r="BD102" s="4">
        <f t="shared" si="56"/>
        <v>2.3147768505130902E-3</v>
      </c>
      <c r="BE102" s="4">
        <f t="shared" si="56"/>
        <v>2.0563144996789896E-2</v>
      </c>
      <c r="BF102" s="4">
        <f t="shared" si="56"/>
        <v>-4.3208985158859181E-2</v>
      </c>
      <c r="BG102" s="4">
        <f t="shared" si="56"/>
        <v>8.6628305666951709E-4</v>
      </c>
      <c r="BH102" s="4">
        <f t="shared" si="56"/>
        <v>-1.0077734641996402E-2</v>
      </c>
      <c r="BI102" s="4">
        <f t="shared" si="56"/>
        <v>1.3007029115944915E-2</v>
      </c>
      <c r="BL102" s="24">
        <f t="shared" si="41"/>
        <v>-4.5124377582382571E-3</v>
      </c>
      <c r="BS102" s="16" t="s">
        <v>4</v>
      </c>
      <c r="BT102" s="16" t="s">
        <v>5</v>
      </c>
      <c r="BU102" s="16" t="s">
        <v>6</v>
      </c>
      <c r="BZ102" s="16" t="s">
        <v>4</v>
      </c>
      <c r="CA102" s="16" t="s">
        <v>5</v>
      </c>
      <c r="CB102" s="16" t="s">
        <v>6</v>
      </c>
      <c r="CG102" s="10" t="s">
        <v>7</v>
      </c>
      <c r="CH102" s="16" t="s">
        <v>4</v>
      </c>
      <c r="CI102" s="16" t="s">
        <v>5</v>
      </c>
      <c r="CJ102" s="16" t="s">
        <v>6</v>
      </c>
      <c r="CM102" s="1">
        <f t="shared" si="42"/>
        <v>30</v>
      </c>
      <c r="CO102" s="10" t="s">
        <v>8</v>
      </c>
      <c r="CP102" s="16" t="s">
        <v>4</v>
      </c>
      <c r="CQ102" s="16" t="s">
        <v>5</v>
      </c>
      <c r="CR102" s="16" t="s">
        <v>6</v>
      </c>
    </row>
    <row r="103" spans="1:96" x14ac:dyDescent="0.25">
      <c r="A103" s="12">
        <v>-15</v>
      </c>
      <c r="B103" s="4">
        <f t="shared" ref="B103:BI103" si="57">B61-AVERAGE(B$46:B$75)</f>
        <v>6.644777335172213E-3</v>
      </c>
      <c r="C103" s="4">
        <f t="shared" si="57"/>
        <v>2.3700489474517616E-3</v>
      </c>
      <c r="D103" s="4">
        <f t="shared" si="57"/>
        <v>-1.6909151495053808E-2</v>
      </c>
      <c r="E103" s="4">
        <f t="shared" si="57"/>
        <v>-2.4383216519607811E-2</v>
      </c>
      <c r="F103" s="4">
        <f t="shared" si="57"/>
        <v>-2.3171388537969313E-2</v>
      </c>
      <c r="G103" s="4">
        <f t="shared" si="57"/>
        <v>-4.7316485310477368E-3</v>
      </c>
      <c r="H103" s="4">
        <f t="shared" si="57"/>
        <v>2.9435021949921699E-2</v>
      </c>
      <c r="I103" s="4">
        <f t="shared" si="57"/>
        <v>-3.1659912593297451E-2</v>
      </c>
      <c r="J103" s="4">
        <f t="shared" si="57"/>
        <v>7.814759763173515E-2</v>
      </c>
      <c r="K103" s="4">
        <f t="shared" si="57"/>
        <v>-1.4430359177601753E-2</v>
      </c>
      <c r="L103" s="4">
        <f t="shared" si="57"/>
        <v>-2.4801112628312715E-2</v>
      </c>
      <c r="M103" s="4">
        <f t="shared" si="57"/>
        <v>4.4067253022784053E-2</v>
      </c>
      <c r="N103" s="4">
        <f t="shared" si="57"/>
        <v>-7.045793242242371E-3</v>
      </c>
      <c r="O103" s="4">
        <f t="shared" si="57"/>
        <v>1.9180178145551261E-2</v>
      </c>
      <c r="P103" s="4">
        <f t="shared" si="57"/>
        <v>-5.77724063811172E-3</v>
      </c>
      <c r="Q103" s="4">
        <f t="shared" si="57"/>
        <v>-1.2471704778909531E-2</v>
      </c>
      <c r="R103" s="4">
        <f t="shared" si="57"/>
        <v>-3.6398305584196662E-2</v>
      </c>
      <c r="S103" s="4">
        <f t="shared" si="57"/>
        <v>3.3390216578521752E-2</v>
      </c>
      <c r="T103" s="4">
        <f t="shared" si="57"/>
        <v>1.5352215263761813E-2</v>
      </c>
      <c r="U103" s="4">
        <f t="shared" si="57"/>
        <v>1.1646113823409238E-2</v>
      </c>
      <c r="V103" s="4">
        <f t="shared" si="57"/>
        <v>1.6904215280841928E-3</v>
      </c>
      <c r="W103" s="4">
        <f t="shared" si="57"/>
        <v>-1.0784321902964637E-2</v>
      </c>
      <c r="X103" s="4">
        <f t="shared" si="57"/>
        <v>-1.5006200799820207E-2</v>
      </c>
      <c r="Y103" s="4">
        <f t="shared" si="57"/>
        <v>-1.2800643386168722E-2</v>
      </c>
      <c r="Z103" s="4">
        <f t="shared" si="57"/>
        <v>1.6506385425240092E-2</v>
      </c>
      <c r="AA103" s="4">
        <f t="shared" si="57"/>
        <v>1.2193207833596035E-2</v>
      </c>
      <c r="AB103" s="4">
        <f t="shared" si="57"/>
        <v>-1.3496466707183177E-2</v>
      </c>
      <c r="AC103" s="4">
        <f t="shared" si="57"/>
        <v>8.0242348421775203E-3</v>
      </c>
      <c r="AD103" s="4">
        <f t="shared" si="57"/>
        <v>7.3619463201242278E-3</v>
      </c>
      <c r="AE103" s="4">
        <f t="shared" si="57"/>
        <v>4.3843077457902399E-3</v>
      </c>
      <c r="AF103" s="4">
        <f t="shared" si="57"/>
        <v>5.8973181498290575E-2</v>
      </c>
      <c r="AG103" s="4">
        <f t="shared" si="57"/>
        <v>1.6823099429461898E-3</v>
      </c>
      <c r="AH103" s="4">
        <f t="shared" si="57"/>
        <v>-6.6405995544203686E-3</v>
      </c>
      <c r="AI103" s="4">
        <f t="shared" si="57"/>
        <v>2.0927439272181293E-3</v>
      </c>
      <c r="AJ103" s="4">
        <f t="shared" si="57"/>
        <v>-1.9564701001062453E-2</v>
      </c>
      <c r="AK103" s="4">
        <f t="shared" si="57"/>
        <v>5.1304707541107684E-3</v>
      </c>
      <c r="AL103" s="4">
        <f t="shared" si="57"/>
        <v>-1.6893345076437197E-2</v>
      </c>
      <c r="AM103" s="4">
        <f t="shared" si="57"/>
        <v>-1.7995019495696919E-2</v>
      </c>
      <c r="AN103" s="4">
        <f t="shared" si="57"/>
        <v>-5.851967523922039E-3</v>
      </c>
      <c r="AO103" s="4">
        <f t="shared" si="57"/>
        <v>-3.7276677613505005E-2</v>
      </c>
      <c r="AP103" s="4">
        <f t="shared" si="57"/>
        <v>-5.5760377166685793E-3</v>
      </c>
      <c r="AQ103" s="4">
        <f t="shared" si="57"/>
        <v>1.1770761169398016E-3</v>
      </c>
      <c r="AR103" s="4">
        <f t="shared" si="57"/>
        <v>-1.5666094681803081E-2</v>
      </c>
      <c r="AS103" s="4">
        <f t="shared" si="57"/>
        <v>-3.3864377595161567E-2</v>
      </c>
      <c r="AT103" s="4">
        <f t="shared" si="57"/>
        <v>6.412731905991698E-3</v>
      </c>
      <c r="AU103" s="4">
        <f t="shared" si="57"/>
        <v>-7.2171696035530685E-4</v>
      </c>
      <c r="AV103" s="4">
        <f t="shared" si="57"/>
        <v>-1.7307383772832214E-2</v>
      </c>
      <c r="AW103" s="4">
        <f t="shared" si="57"/>
        <v>-1.3326405339022216E-2</v>
      </c>
      <c r="AX103" s="4">
        <f t="shared" si="57"/>
        <v>2.3816958652367465E-2</v>
      </c>
      <c r="AY103" s="4">
        <f t="shared" si="57"/>
        <v>-4.2633129841399692E-3</v>
      </c>
      <c r="AZ103" s="4">
        <f t="shared" si="57"/>
        <v>3.5424386869383319E-3</v>
      </c>
      <c r="BA103" s="4">
        <f t="shared" si="57"/>
        <v>-1.5147197014810975E-2</v>
      </c>
      <c r="BB103" s="4">
        <f t="shared" si="57"/>
        <v>-1.9758748868983506E-2</v>
      </c>
      <c r="BC103" s="4">
        <f t="shared" si="57"/>
        <v>9.7522841116981264E-3</v>
      </c>
      <c r="BD103" s="4">
        <f t="shared" si="57"/>
        <v>7.8398639953907445E-3</v>
      </c>
      <c r="BE103" s="4">
        <f t="shared" si="57"/>
        <v>-1.5019166620342498E-2</v>
      </c>
      <c r="BF103" s="4">
        <f t="shared" si="57"/>
        <v>2.4987016878466137E-3</v>
      </c>
      <c r="BG103" s="4">
        <f t="shared" si="57"/>
        <v>-8.5373312726358067E-3</v>
      </c>
      <c r="BH103" s="4">
        <f t="shared" si="57"/>
        <v>-7.9937442161051413E-3</v>
      </c>
      <c r="BI103" s="4">
        <f t="shared" si="57"/>
        <v>1.9246000596521086E-3</v>
      </c>
      <c r="BL103" s="24">
        <f t="shared" si="41"/>
        <v>-1.6672334349613442E-3</v>
      </c>
      <c r="CM103" s="1">
        <f t="shared" si="42"/>
        <v>27</v>
      </c>
    </row>
    <row r="104" spans="1:96" x14ac:dyDescent="0.25">
      <c r="A104" s="12">
        <v>-14</v>
      </c>
      <c r="B104" s="4">
        <f t="shared" ref="B104:BI104" si="58">B62-AVERAGE(B$46:B$75)</f>
        <v>1.7272854686013843E-3</v>
      </c>
      <c r="C104" s="4">
        <f t="shared" si="58"/>
        <v>-4.6283971817524649E-3</v>
      </c>
      <c r="D104" s="4">
        <f t="shared" si="58"/>
        <v>-1.0002676416855714E-3</v>
      </c>
      <c r="E104" s="4">
        <f t="shared" si="58"/>
        <v>5.6725000228293916E-3</v>
      </c>
      <c r="F104" s="4">
        <f t="shared" si="58"/>
        <v>-1.7420515840017409E-3</v>
      </c>
      <c r="G104" s="4">
        <f t="shared" si="58"/>
        <v>5.5333205499293499E-3</v>
      </c>
      <c r="H104" s="4">
        <f t="shared" si="58"/>
        <v>-1.2606038496016846E-2</v>
      </c>
      <c r="I104" s="4">
        <f t="shared" si="58"/>
        <v>1.858446858651118E-2</v>
      </c>
      <c r="J104" s="4">
        <f t="shared" si="58"/>
        <v>2.4880857344731173E-2</v>
      </c>
      <c r="K104" s="4">
        <f t="shared" si="58"/>
        <v>2.5229840343691037E-2</v>
      </c>
      <c r="L104" s="4">
        <f t="shared" si="58"/>
        <v>1.9380034765288784E-4</v>
      </c>
      <c r="M104" s="4">
        <f t="shared" si="58"/>
        <v>1.236958359297426E-2</v>
      </c>
      <c r="N104" s="4">
        <f t="shared" si="58"/>
        <v>-5.7937126961257936E-3</v>
      </c>
      <c r="O104" s="4">
        <f t="shared" si="58"/>
        <v>1.4278458865866438E-2</v>
      </c>
      <c r="P104" s="4">
        <f t="shared" si="58"/>
        <v>3.8159129837784479E-3</v>
      </c>
      <c r="Q104" s="4">
        <f t="shared" si="58"/>
        <v>6.7859937586205185E-3</v>
      </c>
      <c r="R104" s="4">
        <f t="shared" si="58"/>
        <v>-6.0179893702721372E-3</v>
      </c>
      <c r="S104" s="4">
        <f t="shared" si="58"/>
        <v>2.5652177138057401E-4</v>
      </c>
      <c r="T104" s="4">
        <f t="shared" si="58"/>
        <v>-8.3526434750221812E-3</v>
      </c>
      <c r="U104" s="4">
        <f t="shared" si="58"/>
        <v>3.0694705237814502E-4</v>
      </c>
      <c r="V104" s="4">
        <f t="shared" si="58"/>
        <v>5.0019874763527683E-3</v>
      </c>
      <c r="W104" s="4">
        <f t="shared" si="58"/>
        <v>-4.9751464786168551E-3</v>
      </c>
      <c r="X104" s="4">
        <f t="shared" si="58"/>
        <v>-1.6077055998099047E-3</v>
      </c>
      <c r="Y104" s="4">
        <f t="shared" si="58"/>
        <v>1.6064728722021509E-2</v>
      </c>
      <c r="Z104" s="4">
        <f t="shared" si="58"/>
        <v>-8.7520612009489816E-3</v>
      </c>
      <c r="AA104" s="4">
        <f t="shared" si="58"/>
        <v>2.948134232421044E-3</v>
      </c>
      <c r="AB104" s="4">
        <f t="shared" si="58"/>
        <v>1.0534146735726646E-2</v>
      </c>
      <c r="AC104" s="4">
        <f t="shared" si="58"/>
        <v>9.9871585719658483E-4</v>
      </c>
      <c r="AD104" s="4">
        <f t="shared" si="58"/>
        <v>-5.266039128124883E-4</v>
      </c>
      <c r="AE104" s="4">
        <f t="shared" si="58"/>
        <v>5.4111446301257742E-3</v>
      </c>
      <c r="AF104" s="4">
        <f t="shared" si="58"/>
        <v>-4.2164084490354595E-3</v>
      </c>
      <c r="AG104" s="4">
        <f t="shared" si="58"/>
        <v>4.296589542487953E-3</v>
      </c>
      <c r="AH104" s="4">
        <f t="shared" si="58"/>
        <v>2.0339698540368144E-3</v>
      </c>
      <c r="AI104" s="4">
        <f t="shared" si="58"/>
        <v>4.4073522618214246E-3</v>
      </c>
      <c r="AJ104" s="4">
        <f t="shared" si="58"/>
        <v>6.3797800702325295E-4</v>
      </c>
      <c r="AK104" s="4">
        <f t="shared" si="58"/>
        <v>3.9338850200288152E-3</v>
      </c>
      <c r="AL104" s="4">
        <f t="shared" si="58"/>
        <v>4.0926052371319695E-3</v>
      </c>
      <c r="AM104" s="4">
        <f t="shared" si="58"/>
        <v>1.3229051431885006E-2</v>
      </c>
      <c r="AN104" s="4">
        <f t="shared" si="58"/>
        <v>1.1982973333602178E-2</v>
      </c>
      <c r="AO104" s="4">
        <f t="shared" si="58"/>
        <v>1.0977776008496871E-3</v>
      </c>
      <c r="AP104" s="4">
        <f t="shared" si="58"/>
        <v>-2.6498994633580705E-3</v>
      </c>
      <c r="AQ104" s="4">
        <f t="shared" si="58"/>
        <v>6.701115595503218E-4</v>
      </c>
      <c r="AR104" s="4">
        <f t="shared" si="58"/>
        <v>4.7608619787303259E-3</v>
      </c>
      <c r="AS104" s="4">
        <f t="shared" si="58"/>
        <v>7.7484389864175048E-3</v>
      </c>
      <c r="AT104" s="4">
        <f t="shared" si="58"/>
        <v>-4.8429840233459292E-4</v>
      </c>
      <c r="AU104" s="4">
        <f t="shared" si="58"/>
        <v>-8.0263640592828801E-3</v>
      </c>
      <c r="AV104" s="4">
        <f t="shared" si="58"/>
        <v>-2.129937651730545E-4</v>
      </c>
      <c r="AW104" s="4">
        <f t="shared" si="58"/>
        <v>1.0593177192350707E-3</v>
      </c>
      <c r="AX104" s="4">
        <f t="shared" si="58"/>
        <v>4.2804355378572908E-3</v>
      </c>
      <c r="AY104" s="4">
        <f t="shared" si="58"/>
        <v>7.4674473259795362E-3</v>
      </c>
      <c r="AZ104" s="4">
        <f t="shared" si="58"/>
        <v>2.7723765619170069E-3</v>
      </c>
      <c r="BA104" s="4">
        <f t="shared" si="58"/>
        <v>3.4496453419985418E-3</v>
      </c>
      <c r="BB104" s="4">
        <f t="shared" si="58"/>
        <v>-1.5622297556101275E-3</v>
      </c>
      <c r="BC104" s="4">
        <f t="shared" si="58"/>
        <v>3.1920599303509041E-3</v>
      </c>
      <c r="BD104" s="4">
        <f t="shared" si="58"/>
        <v>5.6042544126967825E-3</v>
      </c>
      <c r="BE104" s="4">
        <f t="shared" si="58"/>
        <v>2.3801040386427553E-3</v>
      </c>
      <c r="BF104" s="4">
        <f t="shared" si="58"/>
        <v>4.9571035837206153E-3</v>
      </c>
      <c r="BG104" s="4">
        <f t="shared" si="58"/>
        <v>1.6947022219264663E-3</v>
      </c>
      <c r="BH104" s="4">
        <f t="shared" si="58"/>
        <v>-9.8189450400887964E-4</v>
      </c>
      <c r="BI104" s="4">
        <f t="shared" si="58"/>
        <v>-2.9788382803546017E-4</v>
      </c>
      <c r="BL104" s="24">
        <f t="shared" si="41"/>
        <v>3.0318133327795968E-3</v>
      </c>
      <c r="CM104" s="1">
        <f t="shared" si="42"/>
        <v>41</v>
      </c>
    </row>
    <row r="105" spans="1:96" x14ac:dyDescent="0.25">
      <c r="A105" s="12">
        <v>-13</v>
      </c>
      <c r="B105" s="4">
        <f t="shared" ref="B105:BI105" si="59">B63-AVERAGE(B$46:B$75)</f>
        <v>1.7272658355195676E-3</v>
      </c>
      <c r="C105" s="4">
        <f t="shared" si="59"/>
        <v>-4.6476257666452966E-3</v>
      </c>
      <c r="D105" s="4">
        <f t="shared" si="59"/>
        <v>-1.0004972433524696E-3</v>
      </c>
      <c r="E105" s="4">
        <f t="shared" si="59"/>
        <v>5.6510140957612663E-3</v>
      </c>
      <c r="F105" s="4">
        <f t="shared" si="59"/>
        <v>8.077206736998771E-3</v>
      </c>
      <c r="G105" s="4">
        <f t="shared" si="59"/>
        <v>5.5250564389048244E-3</v>
      </c>
      <c r="H105" s="4">
        <f t="shared" si="59"/>
        <v>-1.3055270013842022E-2</v>
      </c>
      <c r="I105" s="4">
        <f t="shared" si="59"/>
        <v>1.7600270705071808E-2</v>
      </c>
      <c r="J105" s="4">
        <f t="shared" si="59"/>
        <v>2.4561739285655901E-2</v>
      </c>
      <c r="K105" s="4">
        <f t="shared" si="59"/>
        <v>2.497768010097727E-2</v>
      </c>
      <c r="L105" s="4">
        <f t="shared" si="59"/>
        <v>2.0644390875605701E-2</v>
      </c>
      <c r="M105" s="4">
        <f t="shared" si="59"/>
        <v>1.2074648700599742E-2</v>
      </c>
      <c r="N105" s="4">
        <f t="shared" si="59"/>
        <v>-5.8367692681623191E-3</v>
      </c>
      <c r="O105" s="4">
        <f t="shared" si="59"/>
        <v>1.4137121539560857E-2</v>
      </c>
      <c r="P105" s="4">
        <f t="shared" si="59"/>
        <v>3.7008605609202385E-3</v>
      </c>
      <c r="Q105" s="4">
        <f t="shared" si="59"/>
        <v>6.7600760094543499E-3</v>
      </c>
      <c r="R105" s="4">
        <f t="shared" si="59"/>
        <v>1.4806232249560139E-2</v>
      </c>
      <c r="S105" s="4">
        <f t="shared" si="59"/>
        <v>2.3372725059504166E-4</v>
      </c>
      <c r="T105" s="4">
        <f t="shared" si="59"/>
        <v>-8.4209952221747167E-3</v>
      </c>
      <c r="U105" s="4">
        <f t="shared" si="59"/>
        <v>3.0675932464666316E-4</v>
      </c>
      <c r="V105" s="4">
        <f t="shared" si="59"/>
        <v>4.9058199908485972E-3</v>
      </c>
      <c r="W105" s="4">
        <f t="shared" si="59"/>
        <v>-5.0179168158745319E-3</v>
      </c>
      <c r="X105" s="4">
        <f t="shared" si="59"/>
        <v>5.9256701478016477E-3</v>
      </c>
      <c r="Y105" s="4">
        <f t="shared" si="59"/>
        <v>1.5965961658967638E-2</v>
      </c>
      <c r="Z105" s="4">
        <f t="shared" si="59"/>
        <v>-8.7663392528686025E-3</v>
      </c>
      <c r="AA105" s="4">
        <f t="shared" si="59"/>
        <v>2.948134232421044E-3</v>
      </c>
      <c r="AB105" s="4">
        <f t="shared" si="59"/>
        <v>1.0468279194150042E-2</v>
      </c>
      <c r="AC105" s="4">
        <f t="shared" si="59"/>
        <v>9.984252401782738E-4</v>
      </c>
      <c r="AD105" s="4">
        <f t="shared" si="59"/>
        <v>1.0413859878994833E-2</v>
      </c>
      <c r="AE105" s="4">
        <f t="shared" si="59"/>
        <v>5.4045307010334789E-3</v>
      </c>
      <c r="AF105" s="4">
        <f t="shared" si="59"/>
        <v>-4.2230044326615219E-3</v>
      </c>
      <c r="AG105" s="4">
        <f t="shared" si="59"/>
        <v>4.2926511078994929E-3</v>
      </c>
      <c r="AH105" s="4">
        <f t="shared" si="59"/>
        <v>2.0300764865589091E-3</v>
      </c>
      <c r="AI105" s="4">
        <f t="shared" si="59"/>
        <v>4.3919487198635591E-3</v>
      </c>
      <c r="AJ105" s="4">
        <f t="shared" si="59"/>
        <v>4.9576202379001868E-3</v>
      </c>
      <c r="AK105" s="4">
        <f t="shared" si="59"/>
        <v>3.9228829114200071E-3</v>
      </c>
      <c r="AL105" s="4">
        <f t="shared" si="59"/>
        <v>4.0847875364196659E-3</v>
      </c>
      <c r="AM105" s="4">
        <f t="shared" si="59"/>
        <v>1.3075887174662569E-2</v>
      </c>
      <c r="AN105" s="4">
        <f t="shared" si="59"/>
        <v>1.1858647023589346E-2</v>
      </c>
      <c r="AO105" s="4">
        <f t="shared" si="59"/>
        <v>1.045307189572295E-3</v>
      </c>
      <c r="AP105" s="4">
        <f t="shared" si="59"/>
        <v>5.8607921781726356E-3</v>
      </c>
      <c r="AQ105" s="4">
        <f t="shared" si="59"/>
        <v>6.6850842717526017E-4</v>
      </c>
      <c r="AR105" s="4">
        <f t="shared" si="59"/>
        <v>4.742535442579362E-3</v>
      </c>
      <c r="AS105" s="4">
        <f t="shared" si="59"/>
        <v>7.701447121515599E-3</v>
      </c>
      <c r="AT105" s="4">
        <f t="shared" si="59"/>
        <v>-4.8695291470803037E-4</v>
      </c>
      <c r="AU105" s="4">
        <f t="shared" si="59"/>
        <v>-8.1669879092791369E-3</v>
      </c>
      <c r="AV105" s="4">
        <f t="shared" si="59"/>
        <v>1.2319880393607867E-2</v>
      </c>
      <c r="AW105" s="4">
        <f t="shared" si="59"/>
        <v>1.0590824202196647E-3</v>
      </c>
      <c r="AX105" s="4">
        <f t="shared" si="59"/>
        <v>4.2669300007036216E-3</v>
      </c>
      <c r="AY105" s="4">
        <f t="shared" si="59"/>
        <v>7.4577958970431903E-3</v>
      </c>
      <c r="AZ105" s="4">
        <f t="shared" si="59"/>
        <v>2.7700349623293171E-3</v>
      </c>
      <c r="BA105" s="4">
        <f t="shared" si="59"/>
        <v>3.4305871439602427E-3</v>
      </c>
      <c r="BB105" s="4">
        <f t="shared" si="59"/>
        <v>1.0000618980450311E-2</v>
      </c>
      <c r="BC105" s="4">
        <f t="shared" si="59"/>
        <v>3.1918926646156867E-3</v>
      </c>
      <c r="BD105" s="4">
        <f t="shared" si="59"/>
        <v>5.5761895502036644E-3</v>
      </c>
      <c r="BE105" s="4">
        <f t="shared" si="59"/>
        <v>2.3799044192498817E-3</v>
      </c>
      <c r="BF105" s="4">
        <f t="shared" si="59"/>
        <v>4.9416415326502218E-3</v>
      </c>
      <c r="BG105" s="4">
        <f t="shared" si="59"/>
        <v>1.6940165116294923E-3</v>
      </c>
      <c r="BH105" s="4">
        <f t="shared" si="59"/>
        <v>4.3265001651423048E-3</v>
      </c>
      <c r="BI105" s="4">
        <f t="shared" si="59"/>
        <v>-3.0058748444696643E-4</v>
      </c>
      <c r="BL105" s="24">
        <f t="shared" si="41"/>
        <v>4.8323325104891058E-3</v>
      </c>
      <c r="CM105" s="1">
        <f t="shared" si="42"/>
        <v>49</v>
      </c>
    </row>
    <row r="106" spans="1:96" x14ac:dyDescent="0.25">
      <c r="A106" s="12">
        <v>-12</v>
      </c>
      <c r="B106" s="4">
        <f t="shared" ref="B106:BI106" si="60">B64-AVERAGE(B$46:B$75)</f>
        <v>1.7272462079381938E-3</v>
      </c>
      <c r="C106" s="4">
        <f t="shared" si="60"/>
        <v>-4.6670241043704807E-3</v>
      </c>
      <c r="D106" s="4">
        <f t="shared" si="60"/>
        <v>-1.0007270652130538E-3</v>
      </c>
      <c r="E106" s="4">
        <f t="shared" si="60"/>
        <v>5.6297259803877783E-3</v>
      </c>
      <c r="F106" s="4">
        <f t="shared" si="60"/>
        <v>7.9817256963215233E-3</v>
      </c>
      <c r="G106" s="4">
        <f t="shared" si="60"/>
        <v>5.5168396381597472E-3</v>
      </c>
      <c r="H106" s="4">
        <f t="shared" si="60"/>
        <v>-1.3524169861599301E-2</v>
      </c>
      <c r="I106" s="4">
        <f t="shared" si="60"/>
        <v>1.6675049650034982E-2</v>
      </c>
      <c r="J106" s="4">
        <f t="shared" si="60"/>
        <v>2.425372505351666E-2</v>
      </c>
      <c r="K106" s="4">
        <f t="shared" si="60"/>
        <v>2.4733341922582513E-2</v>
      </c>
      <c r="L106" s="4">
        <f t="shared" si="60"/>
        <v>2.0234532079167665E-2</v>
      </c>
      <c r="M106" s="4">
        <f t="shared" si="60"/>
        <v>1.1789589624296867E-2</v>
      </c>
      <c r="N106" s="4">
        <f t="shared" si="60"/>
        <v>-5.8803965100914105E-3</v>
      </c>
      <c r="O106" s="4">
        <f t="shared" si="60"/>
        <v>1.3999085922079518E-2</v>
      </c>
      <c r="P106" s="4">
        <f t="shared" si="60"/>
        <v>3.5882372172570459E-3</v>
      </c>
      <c r="Q106" s="4">
        <f t="shared" si="60"/>
        <v>6.7344201521803392E-3</v>
      </c>
      <c r="R106" s="4">
        <f t="shared" si="60"/>
        <v>1.43814154837138E-2</v>
      </c>
      <c r="S106" s="4">
        <f t="shared" si="60"/>
        <v>2.1071350125882911E-4</v>
      </c>
      <c r="T106" s="4">
        <f t="shared" si="60"/>
        <v>-8.4904913590086797E-3</v>
      </c>
      <c r="U106" s="4">
        <f t="shared" si="60"/>
        <v>3.0657175948672162E-4</v>
      </c>
      <c r="V106" s="4">
        <f t="shared" si="60"/>
        <v>4.8115112960938127E-3</v>
      </c>
      <c r="W106" s="4">
        <f t="shared" si="60"/>
        <v>-5.0612521231796562E-3</v>
      </c>
      <c r="X106" s="4">
        <f t="shared" si="60"/>
        <v>5.8693424708052859E-3</v>
      </c>
      <c r="Y106" s="4">
        <f t="shared" si="60"/>
        <v>1.5869128886871062E-2</v>
      </c>
      <c r="Z106" s="4">
        <f t="shared" si="60"/>
        <v>-8.7807258228415532E-3</v>
      </c>
      <c r="AA106" s="4">
        <f t="shared" si="60"/>
        <v>2.948134232421044E-3</v>
      </c>
      <c r="AB106" s="4">
        <f t="shared" si="60"/>
        <v>1.0403467939841489E-2</v>
      </c>
      <c r="AC106" s="4">
        <f t="shared" si="60"/>
        <v>9.9813430956638329E-4</v>
      </c>
      <c r="AD106" s="4">
        <f t="shared" si="60"/>
        <v>1.0295460309036913E-2</v>
      </c>
      <c r="AE106" s="4">
        <f t="shared" si="60"/>
        <v>5.3979506600400264E-3</v>
      </c>
      <c r="AF106" s="4">
        <f t="shared" si="60"/>
        <v>-4.2296344277769392E-3</v>
      </c>
      <c r="AG106" s="4">
        <f t="shared" si="60"/>
        <v>4.2887282589462641E-3</v>
      </c>
      <c r="AH106" s="4">
        <f t="shared" si="60"/>
        <v>2.0261984382260873E-3</v>
      </c>
      <c r="AI106" s="4">
        <f t="shared" si="60"/>
        <v>4.3766653798937554E-3</v>
      </c>
      <c r="AJ106" s="4">
        <f t="shared" si="60"/>
        <v>4.9390411551319497E-3</v>
      </c>
      <c r="AK106" s="4">
        <f t="shared" si="60"/>
        <v>3.9119534281961505E-3</v>
      </c>
      <c r="AL106" s="4">
        <f t="shared" si="60"/>
        <v>4.077013369942992E-3</v>
      </c>
      <c r="AM106" s="4">
        <f t="shared" si="60"/>
        <v>1.2926444929244251E-2</v>
      </c>
      <c r="AN106" s="4">
        <f t="shared" si="60"/>
        <v>1.1737047624031499E-2</v>
      </c>
      <c r="AO106" s="4">
        <f t="shared" si="60"/>
        <v>9.9206827390094492E-4</v>
      </c>
      <c r="AP106" s="4">
        <f t="shared" si="60"/>
        <v>5.7889711229597669E-3</v>
      </c>
      <c r="AQ106" s="4">
        <f t="shared" si="60"/>
        <v>6.6690122746017886E-4</v>
      </c>
      <c r="AR106" s="4">
        <f t="shared" si="60"/>
        <v>4.724364815253926E-3</v>
      </c>
      <c r="AS106" s="4">
        <f t="shared" si="60"/>
        <v>7.6550929635352026E-3</v>
      </c>
      <c r="AT106" s="4">
        <f t="shared" si="60"/>
        <v>-4.8961609809568566E-4</v>
      </c>
      <c r="AU106" s="4">
        <f t="shared" si="60"/>
        <v>-8.3110073333868498E-3</v>
      </c>
      <c r="AV106" s="4">
        <f t="shared" si="60"/>
        <v>1.216474968713049E-2</v>
      </c>
      <c r="AW106" s="4">
        <f t="shared" si="60"/>
        <v>1.0588468927607677E-3</v>
      </c>
      <c r="AX106" s="4">
        <f t="shared" si="60"/>
        <v>4.2535231847240194E-3</v>
      </c>
      <c r="AY106" s="4">
        <f t="shared" si="60"/>
        <v>7.4482041576530329E-3</v>
      </c>
      <c r="AZ106" s="4">
        <f t="shared" si="60"/>
        <v>2.7677005126953307E-3</v>
      </c>
      <c r="BA106" s="4">
        <f t="shared" si="60"/>
        <v>3.4116942631423081E-3</v>
      </c>
      <c r="BB106" s="4">
        <f t="shared" si="60"/>
        <v>9.8684463459621681E-3</v>
      </c>
      <c r="BC106" s="4">
        <f t="shared" si="60"/>
        <v>3.1917252619834864E-3</v>
      </c>
      <c r="BD106" s="4">
        <f t="shared" si="60"/>
        <v>5.5484196978245479E-3</v>
      </c>
      <c r="BE106" s="4">
        <f t="shared" si="60"/>
        <v>2.379704978115735E-3</v>
      </c>
      <c r="BF106" s="4">
        <f t="shared" si="60"/>
        <v>4.9263003677406242E-3</v>
      </c>
      <c r="BG106" s="4">
        <f t="shared" si="60"/>
        <v>1.6933319355668329E-3</v>
      </c>
      <c r="BH106" s="4">
        <f t="shared" si="60"/>
        <v>4.2984698417236076E-3</v>
      </c>
      <c r="BI106" s="4">
        <f t="shared" si="60"/>
        <v>-3.0330005397478303E-4</v>
      </c>
      <c r="BL106" s="24">
        <f t="shared" si="41"/>
        <v>4.7456435557877612E-3</v>
      </c>
      <c r="BU106" s="31">
        <f>_xlfn.STDEV.S(BL103:BL117)</f>
        <v>3.0013871303414988E-3</v>
      </c>
      <c r="CM106" s="1">
        <f t="shared" si="42"/>
        <v>49</v>
      </c>
    </row>
    <row r="107" spans="1:96" x14ac:dyDescent="0.25">
      <c r="A107" s="12">
        <v>-11</v>
      </c>
      <c r="B107" s="4">
        <f t="shared" ref="B107:BI107" si="61">B65-AVERAGE(B$46:B$75)</f>
        <v>1.7272265858583736E-3</v>
      </c>
      <c r="C107" s="4">
        <f t="shared" si="61"/>
        <v>-1.6981356522774174E-2</v>
      </c>
      <c r="D107" s="4">
        <f t="shared" si="61"/>
        <v>6.6473021705221215E-3</v>
      </c>
      <c r="E107" s="4">
        <f t="shared" si="61"/>
        <v>-4.2488577105464728E-4</v>
      </c>
      <c r="F107" s="4">
        <f t="shared" si="61"/>
        <v>7.8880836751555987E-3</v>
      </c>
      <c r="G107" s="4">
        <f t="shared" si="61"/>
        <v>-9.051191551669736E-3</v>
      </c>
      <c r="H107" s="4">
        <f t="shared" si="61"/>
        <v>-1.4014058686795401E-2</v>
      </c>
      <c r="I107" s="4">
        <f t="shared" si="61"/>
        <v>-1.615163974501143E-2</v>
      </c>
      <c r="J107" s="4">
        <f t="shared" si="61"/>
        <v>-2.2604192795949166E-2</v>
      </c>
      <c r="K107" s="4">
        <f t="shared" si="61"/>
        <v>1.2769158496138579E-2</v>
      </c>
      <c r="L107" s="4">
        <f t="shared" si="61"/>
        <v>1.9840779324729382E-2</v>
      </c>
      <c r="M107" s="4">
        <f t="shared" si="61"/>
        <v>-1.6625247459497484E-2</v>
      </c>
      <c r="N107" s="4">
        <f t="shared" si="61"/>
        <v>-5.9246058430932162E-3</v>
      </c>
      <c r="O107" s="4">
        <f t="shared" si="61"/>
        <v>-6.2219392927497688E-2</v>
      </c>
      <c r="P107" s="4">
        <f t="shared" si="61"/>
        <v>-1.2360867234479333E-2</v>
      </c>
      <c r="Q107" s="4">
        <f t="shared" si="61"/>
        <v>4.2314029575737981E-2</v>
      </c>
      <c r="R107" s="4">
        <f t="shared" si="61"/>
        <v>1.397358539667946E-2</v>
      </c>
      <c r="S107" s="4">
        <f t="shared" si="61"/>
        <v>-1.4751773814673443E-2</v>
      </c>
      <c r="T107" s="4">
        <f t="shared" si="61"/>
        <v>-8.5611608685022579E-3</v>
      </c>
      <c r="U107" s="4">
        <f t="shared" si="61"/>
        <v>3.7621113378344196E-3</v>
      </c>
      <c r="V107" s="4">
        <f t="shared" si="61"/>
        <v>2.2222909544429834E-2</v>
      </c>
      <c r="W107" s="4">
        <f t="shared" si="61"/>
        <v>3.8212198758712249E-2</v>
      </c>
      <c r="X107" s="4">
        <f t="shared" si="61"/>
        <v>5.8138508796417481E-3</v>
      </c>
      <c r="Y107" s="4">
        <f t="shared" si="61"/>
        <v>-1.6715154173664558E-2</v>
      </c>
      <c r="Z107" s="4">
        <f t="shared" si="61"/>
        <v>-8.7952221527497383E-3</v>
      </c>
      <c r="AA107" s="4">
        <f t="shared" si="61"/>
        <v>1.9175655001003877E-2</v>
      </c>
      <c r="AB107" s="4">
        <f t="shared" si="61"/>
        <v>-6.5082953301857545E-3</v>
      </c>
      <c r="AC107" s="4">
        <f t="shared" si="61"/>
        <v>-8.2665054345972596E-5</v>
      </c>
      <c r="AD107" s="4">
        <f t="shared" si="61"/>
        <v>1.0179596007238612E-2</v>
      </c>
      <c r="AE107" s="4">
        <f t="shared" si="61"/>
        <v>-8.8997028001514353E-3</v>
      </c>
      <c r="AF107" s="4">
        <f t="shared" si="61"/>
        <v>-4.236298698127478E-3</v>
      </c>
      <c r="AG107" s="4">
        <f t="shared" si="61"/>
        <v>2.4533127684918551E-2</v>
      </c>
      <c r="AH107" s="4">
        <f t="shared" si="61"/>
        <v>2.4904835400686727E-2</v>
      </c>
      <c r="AI107" s="4">
        <f t="shared" si="61"/>
        <v>-3.086484770664942E-2</v>
      </c>
      <c r="AJ107" s="4">
        <f t="shared" si="61"/>
        <v>4.9206212080093337E-3</v>
      </c>
      <c r="AK107" s="4">
        <f t="shared" si="61"/>
        <v>-1.4651127770284994E-2</v>
      </c>
      <c r="AL107" s="4">
        <f t="shared" si="61"/>
        <v>4.069282375068789E-3</v>
      </c>
      <c r="AM107" s="4">
        <f t="shared" si="61"/>
        <v>-6.9744651566008137E-4</v>
      </c>
      <c r="AN107" s="4">
        <f t="shared" si="61"/>
        <v>-2.4482518606573191E-3</v>
      </c>
      <c r="AO107" s="4">
        <f t="shared" si="61"/>
        <v>-1.611665414657814E-2</v>
      </c>
      <c r="AP107" s="4">
        <f t="shared" si="61"/>
        <v>5.7183521152707915E-3</v>
      </c>
      <c r="AQ107" s="4">
        <f t="shared" si="61"/>
        <v>-4.9426846534722686E-3</v>
      </c>
      <c r="AR107" s="4">
        <f t="shared" si="61"/>
        <v>4.7063481156374362E-3</v>
      </c>
      <c r="AS107" s="4">
        <f t="shared" si="61"/>
        <v>3.288085851570792E-2</v>
      </c>
      <c r="AT107" s="4">
        <f t="shared" si="61"/>
        <v>7.9105966284350217E-3</v>
      </c>
      <c r="AU107" s="4">
        <f t="shared" si="61"/>
        <v>2.3295979141533828E-2</v>
      </c>
      <c r="AV107" s="4">
        <f t="shared" si="61"/>
        <v>1.201341245901221E-2</v>
      </c>
      <c r="AW107" s="4">
        <f t="shared" si="61"/>
        <v>-9.0727339812595349E-3</v>
      </c>
      <c r="AX107" s="4">
        <f t="shared" si="61"/>
        <v>4.2402140114302829E-3</v>
      </c>
      <c r="AY107" s="4">
        <f t="shared" si="61"/>
        <v>1.7984762535423911E-2</v>
      </c>
      <c r="AZ107" s="4">
        <f t="shared" si="61"/>
        <v>1.9382046469238627E-2</v>
      </c>
      <c r="BA107" s="4">
        <f t="shared" si="61"/>
        <v>3.7007198268268225E-2</v>
      </c>
      <c r="BB107" s="4">
        <f t="shared" si="61"/>
        <v>9.7392612718546663E-3</v>
      </c>
      <c r="BC107" s="4">
        <f t="shared" si="61"/>
        <v>-8.9846291459393275E-5</v>
      </c>
      <c r="BD107" s="4">
        <f t="shared" si="61"/>
        <v>5.5209402282748619E-3</v>
      </c>
      <c r="BE107" s="4">
        <f t="shared" si="61"/>
        <v>3.8743120450047117E-2</v>
      </c>
      <c r="BF107" s="4">
        <f t="shared" si="61"/>
        <v>2.165139123113374E-2</v>
      </c>
      <c r="BG107" s="4">
        <f t="shared" si="61"/>
        <v>6.3078304695622324E-3</v>
      </c>
      <c r="BH107" s="4">
        <f t="shared" si="61"/>
        <v>4.2707339854204376E-3</v>
      </c>
      <c r="BI107" s="4">
        <f t="shared" si="61"/>
        <v>-8.4071530722961666E-4</v>
      </c>
      <c r="BL107" s="24">
        <f t="shared" si="41"/>
        <v>3.1615896609190545E-3</v>
      </c>
      <c r="CM107" s="1">
        <f t="shared" si="42"/>
        <v>33</v>
      </c>
      <c r="CQ107" s="32">
        <f>SUM(CM88:CM117)/(60*30)</f>
        <v>0.50555555555555554</v>
      </c>
    </row>
    <row r="108" spans="1:96" x14ac:dyDescent="0.25">
      <c r="A108" s="12">
        <v>-10</v>
      </c>
      <c r="B108" s="4">
        <f t="shared" ref="B108:BI108" si="62">B66-AVERAGE(B$46:B$75)</f>
        <v>-4.0308561234717009E-3</v>
      </c>
      <c r="C108" s="4">
        <f t="shared" si="62"/>
        <v>-2.9697017928781651E-2</v>
      </c>
      <c r="D108" s="4">
        <f t="shared" si="62"/>
        <v>3.1115856991577828E-2</v>
      </c>
      <c r="E108" s="4">
        <f t="shared" si="62"/>
        <v>3.2027172841798978E-3</v>
      </c>
      <c r="F108" s="4">
        <f t="shared" si="62"/>
        <v>-1.0410190532819897E-3</v>
      </c>
      <c r="G108" s="4">
        <f t="shared" si="62"/>
        <v>-9.1898381408713412E-3</v>
      </c>
      <c r="H108" s="4">
        <f t="shared" si="62"/>
        <v>3.3314556323561811E-2</v>
      </c>
      <c r="I108" s="4">
        <f t="shared" si="62"/>
        <v>-4.2142839191243509E-2</v>
      </c>
      <c r="J108" s="4">
        <f t="shared" si="62"/>
        <v>1.9213738574862575E-2</v>
      </c>
      <c r="K108" s="4">
        <f t="shared" si="62"/>
        <v>-1.8456055265107154E-2</v>
      </c>
      <c r="L108" s="4">
        <f t="shared" si="62"/>
        <v>4.1171454317667174E-2</v>
      </c>
      <c r="M108" s="4">
        <f t="shared" si="62"/>
        <v>-1.6763123812910324E-2</v>
      </c>
      <c r="N108" s="4">
        <f t="shared" si="62"/>
        <v>2.0299846894538513E-2</v>
      </c>
      <c r="O108" s="4">
        <f t="shared" si="62"/>
        <v>-1.7876693765861923E-3</v>
      </c>
      <c r="P108" s="4">
        <f t="shared" si="62"/>
        <v>5.117704511324183E-2</v>
      </c>
      <c r="Q108" s="4">
        <f t="shared" si="62"/>
        <v>1.854448835007699E-2</v>
      </c>
      <c r="R108" s="4">
        <f t="shared" si="62"/>
        <v>2.4112793050866423E-2</v>
      </c>
      <c r="S108" s="4">
        <f t="shared" si="62"/>
        <v>-1.5150574915959485E-2</v>
      </c>
      <c r="T108" s="4">
        <f t="shared" si="62"/>
        <v>-4.4576623101942646E-3</v>
      </c>
      <c r="U108" s="4">
        <f t="shared" si="62"/>
        <v>-4.0149561415504355E-3</v>
      </c>
      <c r="V108" s="4">
        <f t="shared" si="62"/>
        <v>-3.4837514535099538E-3</v>
      </c>
      <c r="W108" s="4">
        <f t="shared" si="62"/>
        <v>9.640605354244422E-3</v>
      </c>
      <c r="X108" s="4">
        <f t="shared" si="62"/>
        <v>6.1558448901135876E-3</v>
      </c>
      <c r="Y108" s="4">
        <f t="shared" si="62"/>
        <v>-1.7246781629019891E-2</v>
      </c>
      <c r="Z108" s="4">
        <f t="shared" si="62"/>
        <v>-5.9497527449120839E-2</v>
      </c>
      <c r="AA108" s="4">
        <f t="shared" si="62"/>
        <v>-7.4568842421636038E-5</v>
      </c>
      <c r="AB108" s="4">
        <f t="shared" si="62"/>
        <v>1.5436894025332687E-2</v>
      </c>
      <c r="AC108" s="4">
        <f t="shared" si="62"/>
        <v>3.1883331153044897E-2</v>
      </c>
      <c r="AD108" s="4">
        <f t="shared" si="62"/>
        <v>1.1069205724016993E-2</v>
      </c>
      <c r="AE108" s="4">
        <f t="shared" si="62"/>
        <v>-9.0390685883250752E-3</v>
      </c>
      <c r="AF108" s="4">
        <f t="shared" si="62"/>
        <v>-2.5318853560900256E-2</v>
      </c>
      <c r="AG108" s="4">
        <f t="shared" si="62"/>
        <v>-2.0537415174900122E-2</v>
      </c>
      <c r="AH108" s="4">
        <f t="shared" si="62"/>
        <v>2.1679262897088235E-2</v>
      </c>
      <c r="AI108" s="4">
        <f t="shared" si="62"/>
        <v>2.0265442128710631E-2</v>
      </c>
      <c r="AJ108" s="4">
        <f t="shared" si="62"/>
        <v>-5.3321329191417608E-3</v>
      </c>
      <c r="AK108" s="4">
        <f t="shared" si="62"/>
        <v>-1.4887688885178567E-2</v>
      </c>
      <c r="AL108" s="4">
        <f t="shared" si="62"/>
        <v>-5.5871370468011348E-3</v>
      </c>
      <c r="AM108" s="4">
        <f t="shared" si="62"/>
        <v>-1.5281121593148501E-2</v>
      </c>
      <c r="AN108" s="4">
        <f t="shared" si="62"/>
        <v>1.3583788386122179E-2</v>
      </c>
      <c r="AO108" s="4">
        <f t="shared" si="62"/>
        <v>2.2263294390529959E-2</v>
      </c>
      <c r="AP108" s="4">
        <f t="shared" si="62"/>
        <v>8.9492988510115994E-3</v>
      </c>
      <c r="AQ108" s="4">
        <f t="shared" si="62"/>
        <v>-4.9903213520298053E-3</v>
      </c>
      <c r="AR108" s="4">
        <f t="shared" si="62"/>
        <v>-5.7169817733378203E-3</v>
      </c>
      <c r="AS108" s="4">
        <f t="shared" si="62"/>
        <v>-1.1647803337866388E-3</v>
      </c>
      <c r="AT108" s="4">
        <f t="shared" si="62"/>
        <v>1.4171943744013009E-2</v>
      </c>
      <c r="AU108" s="4">
        <f t="shared" si="62"/>
        <v>3.2626666267197686E-2</v>
      </c>
      <c r="AV108" s="4">
        <f t="shared" si="62"/>
        <v>6.2268129679006164E-3</v>
      </c>
      <c r="AW108" s="4">
        <f t="shared" si="62"/>
        <v>-9.1866655849576415E-3</v>
      </c>
      <c r="AX108" s="4">
        <f t="shared" si="62"/>
        <v>-3.5170830686241827E-2</v>
      </c>
      <c r="AY108" s="4">
        <f t="shared" si="62"/>
        <v>-1.7540223071317178E-2</v>
      </c>
      <c r="AZ108" s="4">
        <f t="shared" si="62"/>
        <v>1.2409768571560685E-3</v>
      </c>
      <c r="BA108" s="4">
        <f t="shared" si="62"/>
        <v>-1.0414790602883285E-2</v>
      </c>
      <c r="BB108" s="4">
        <f t="shared" si="62"/>
        <v>9.0278382164185045E-3</v>
      </c>
      <c r="BC108" s="4">
        <f t="shared" si="62"/>
        <v>-1.0351880326621432E-4</v>
      </c>
      <c r="BD108" s="4">
        <f t="shared" si="62"/>
        <v>-2.0786895963344706E-2</v>
      </c>
      <c r="BE108" s="4">
        <f t="shared" si="62"/>
        <v>-7.468668609115171E-3</v>
      </c>
      <c r="BF108" s="4">
        <f t="shared" si="62"/>
        <v>-5.830026342918738E-5</v>
      </c>
      <c r="BG108" s="4">
        <f t="shared" si="62"/>
        <v>-1.3293677286777564E-2</v>
      </c>
      <c r="BH108" s="4">
        <f t="shared" si="62"/>
        <v>3.4911158493344569E-4</v>
      </c>
      <c r="BI108" s="4">
        <f t="shared" si="62"/>
        <v>-8.4550332105229439E-4</v>
      </c>
      <c r="BL108" s="24">
        <f t="shared" si="41"/>
        <v>2.827332880740399E-4</v>
      </c>
      <c r="CM108" s="1">
        <f t="shared" si="42"/>
        <v>25</v>
      </c>
    </row>
    <row r="109" spans="1:96" x14ac:dyDescent="0.25">
      <c r="A109" s="12">
        <v>-9</v>
      </c>
      <c r="B109" s="4">
        <f t="shared" ref="B109:BI109" si="63">B67-AVERAGE(B$46:B$75)</f>
        <v>3.275910334918042E-3</v>
      </c>
      <c r="C109" s="4">
        <f t="shared" si="63"/>
        <v>1.8296289792374331E-3</v>
      </c>
      <c r="D109" s="4">
        <f t="shared" si="63"/>
        <v>-1.0956065506788596E-2</v>
      </c>
      <c r="E109" s="4">
        <f t="shared" si="63"/>
        <v>-5.5166523441185118E-3</v>
      </c>
      <c r="F109" s="4">
        <f t="shared" si="63"/>
        <v>-2.4430841147215767E-3</v>
      </c>
      <c r="G109" s="4">
        <f t="shared" si="63"/>
        <v>-2.6615955368556692E-2</v>
      </c>
      <c r="H109" s="4">
        <f t="shared" si="63"/>
        <v>2.4456838733921696E-2</v>
      </c>
      <c r="I109" s="4">
        <f t="shared" si="63"/>
        <v>-2.4585079448935156E-2</v>
      </c>
      <c r="J109" s="4">
        <f t="shared" si="63"/>
        <v>-3.5550182859389039E-2</v>
      </c>
      <c r="K109" s="4">
        <f t="shared" si="63"/>
        <v>-9.134911836648274E-3</v>
      </c>
      <c r="L109" s="4">
        <f t="shared" si="63"/>
        <v>1.777866656406147E-2</v>
      </c>
      <c r="M109" s="4">
        <f t="shared" si="63"/>
        <v>-2.4952717534029493E-2</v>
      </c>
      <c r="N109" s="4">
        <f t="shared" si="63"/>
        <v>-1.5534914023339291E-3</v>
      </c>
      <c r="O109" s="4">
        <f t="shared" si="63"/>
        <v>-3.7348746647749842E-3</v>
      </c>
      <c r="P109" s="4">
        <f t="shared" si="63"/>
        <v>8.5811393665347103E-3</v>
      </c>
      <c r="Q109" s="4">
        <f t="shared" si="63"/>
        <v>-2.1998869227198574E-3</v>
      </c>
      <c r="R109" s="4">
        <f t="shared" si="63"/>
        <v>-1.3026333778398097E-2</v>
      </c>
      <c r="S109" s="4">
        <f t="shared" si="63"/>
        <v>-3.4513683897080434E-2</v>
      </c>
      <c r="T109" s="4">
        <f t="shared" si="63"/>
        <v>3.896208933087493E-2</v>
      </c>
      <c r="U109" s="4">
        <f t="shared" si="63"/>
        <v>-2.7272041019153225E-3</v>
      </c>
      <c r="V109" s="4">
        <f t="shared" si="63"/>
        <v>-2.0014924800529216E-2</v>
      </c>
      <c r="W109" s="4">
        <f t="shared" si="63"/>
        <v>-2.4128959932501717E-2</v>
      </c>
      <c r="X109" s="4">
        <f t="shared" si="63"/>
        <v>-1.177221762727166E-2</v>
      </c>
      <c r="Y109" s="4">
        <f t="shared" si="63"/>
        <v>-1.9265723865868663E-2</v>
      </c>
      <c r="Z109" s="4">
        <f t="shared" si="63"/>
        <v>7.4404464481997057E-2</v>
      </c>
      <c r="AA109" s="4">
        <f t="shared" si="63"/>
        <v>-1.3328913702353349E-2</v>
      </c>
      <c r="AB109" s="4">
        <f t="shared" si="63"/>
        <v>-3.3521437932924815E-2</v>
      </c>
      <c r="AC109" s="4">
        <f t="shared" si="63"/>
        <v>2.2809569899016308E-2</v>
      </c>
      <c r="AD109" s="4">
        <f t="shared" si="63"/>
        <v>-1.7206308665790218E-2</v>
      </c>
      <c r="AE109" s="4">
        <f t="shared" si="63"/>
        <v>8.0097027317308847E-3</v>
      </c>
      <c r="AF109" s="4">
        <f t="shared" si="63"/>
        <v>1.5090251377756971E-2</v>
      </c>
      <c r="AG109" s="4">
        <f t="shared" si="63"/>
        <v>-3.6414122576961354E-3</v>
      </c>
      <c r="AH109" s="4">
        <f t="shared" si="63"/>
        <v>-9.7451481783311904E-3</v>
      </c>
      <c r="AI109" s="4">
        <f t="shared" si="63"/>
        <v>1.7997261509814764E-2</v>
      </c>
      <c r="AJ109" s="4">
        <f t="shared" si="63"/>
        <v>-1.9367355182611606E-2</v>
      </c>
      <c r="AK109" s="4">
        <f t="shared" si="63"/>
        <v>-2.7061667480493264E-2</v>
      </c>
      <c r="AL109" s="4">
        <f t="shared" si="63"/>
        <v>4.7904915986655285E-2</v>
      </c>
      <c r="AM109" s="4">
        <f t="shared" si="63"/>
        <v>-4.9353841518117959E-3</v>
      </c>
      <c r="AN109" s="4">
        <f t="shared" si="63"/>
        <v>-3.4269185314561169E-2</v>
      </c>
      <c r="AO109" s="4">
        <f t="shared" si="63"/>
        <v>-2.350150129344971E-2</v>
      </c>
      <c r="AP109" s="4">
        <f t="shared" si="63"/>
        <v>3.2043702868240258E-2</v>
      </c>
      <c r="AQ109" s="4">
        <f t="shared" si="63"/>
        <v>1.9354588041030809E-3</v>
      </c>
      <c r="AR109" s="4">
        <f t="shared" si="63"/>
        <v>2.3198992870771991E-2</v>
      </c>
      <c r="AS109" s="4">
        <f t="shared" si="63"/>
        <v>-6.6258979557752354E-3</v>
      </c>
      <c r="AT109" s="4">
        <f t="shared" si="63"/>
        <v>-3.1177870757363346E-2</v>
      </c>
      <c r="AU109" s="4">
        <f t="shared" si="63"/>
        <v>-3.2383370798352129E-2</v>
      </c>
      <c r="AV109" s="4">
        <f t="shared" si="63"/>
        <v>-1.4528666830026835E-2</v>
      </c>
      <c r="AW109" s="4">
        <f t="shared" si="63"/>
        <v>-3.6776450141726221E-3</v>
      </c>
      <c r="AX109" s="4">
        <f t="shared" si="63"/>
        <v>4.200654294615111E-2</v>
      </c>
      <c r="AY109" s="4">
        <f t="shared" si="63"/>
        <v>-2.1219089238203627E-2</v>
      </c>
      <c r="AZ109" s="4">
        <f t="shared" si="63"/>
        <v>-1.735787389176803E-2</v>
      </c>
      <c r="BA109" s="4">
        <f t="shared" si="63"/>
        <v>2.1544976095115489E-3</v>
      </c>
      <c r="BB109" s="4">
        <f t="shared" si="63"/>
        <v>-1.9785902946916893E-2</v>
      </c>
      <c r="BC109" s="4">
        <f t="shared" si="63"/>
        <v>-8.4299247052671816E-3</v>
      </c>
      <c r="BD109" s="4">
        <f t="shared" si="63"/>
        <v>2.5535115782977472E-2</v>
      </c>
      <c r="BE109" s="4">
        <f t="shared" si="63"/>
        <v>-5.2587472843713392E-3</v>
      </c>
      <c r="BF109" s="4">
        <f t="shared" si="63"/>
        <v>-2.0005695519316066E-2</v>
      </c>
      <c r="BG109" s="4">
        <f t="shared" si="63"/>
        <v>-1.3497065175266693E-2</v>
      </c>
      <c r="BH109" s="4">
        <f t="shared" si="63"/>
        <v>-2.8458198008149095E-3</v>
      </c>
      <c r="BI109" s="4">
        <f t="shared" si="63"/>
        <v>-1.8765311299727583E-3</v>
      </c>
      <c r="BL109" s="24">
        <f t="shared" si="41"/>
        <v>-4.1660935839319515E-3</v>
      </c>
      <c r="CM109" s="1">
        <f t="shared" si="42"/>
        <v>18</v>
      </c>
    </row>
    <row r="110" spans="1:96" x14ac:dyDescent="0.25">
      <c r="A110" s="12">
        <v>-8</v>
      </c>
      <c r="B110" s="4">
        <f t="shared" ref="B110:BI110" si="64">B68-AVERAGE(B$46:B$75)</f>
        <v>-6.3180951749231403E-3</v>
      </c>
      <c r="C110" s="4">
        <f t="shared" si="64"/>
        <v>2.5171188103757011E-3</v>
      </c>
      <c r="D110" s="4">
        <f t="shared" si="64"/>
        <v>-2.1009388669974302E-2</v>
      </c>
      <c r="E110" s="4">
        <f t="shared" si="64"/>
        <v>6.8446499660550324E-3</v>
      </c>
      <c r="F110" s="4">
        <f t="shared" si="64"/>
        <v>4.549486168115441E-3</v>
      </c>
      <c r="G110" s="4">
        <f t="shared" si="64"/>
        <v>1.506106524337243E-2</v>
      </c>
      <c r="H110" s="4">
        <f t="shared" si="64"/>
        <v>5.3296729242293889E-3</v>
      </c>
      <c r="I110" s="4">
        <f t="shared" si="64"/>
        <v>3.4039750480566594E-2</v>
      </c>
      <c r="J110" s="4">
        <f t="shared" si="64"/>
        <v>-1.5976437860825032E-2</v>
      </c>
      <c r="K110" s="4">
        <f t="shared" si="64"/>
        <v>3.9160852491411848E-3</v>
      </c>
      <c r="L110" s="4">
        <f t="shared" si="64"/>
        <v>-3.4340653103201065E-2</v>
      </c>
      <c r="M110" s="4">
        <f t="shared" si="64"/>
        <v>8.5922739087005186E-3</v>
      </c>
      <c r="N110" s="4">
        <f t="shared" si="64"/>
        <v>-1.2498693504458912E-2</v>
      </c>
      <c r="O110" s="4">
        <f t="shared" si="64"/>
        <v>5.0017801088627939E-2</v>
      </c>
      <c r="P110" s="4">
        <f t="shared" si="64"/>
        <v>-3.1301877304460116E-2</v>
      </c>
      <c r="Q110" s="4">
        <f t="shared" si="64"/>
        <v>-2.9083176744031679E-2</v>
      </c>
      <c r="R110" s="4">
        <f t="shared" si="64"/>
        <v>5.4735875013100191E-2</v>
      </c>
      <c r="S110" s="4">
        <f t="shared" si="64"/>
        <v>1.6767104780326576E-2</v>
      </c>
      <c r="T110" s="4">
        <f t="shared" si="64"/>
        <v>-3.6096656513646256E-3</v>
      </c>
      <c r="U110" s="4">
        <f t="shared" si="64"/>
        <v>5.7158532223704058E-3</v>
      </c>
      <c r="V110" s="4">
        <f t="shared" si="64"/>
        <v>-2.8036012516508974E-2</v>
      </c>
      <c r="W110" s="4">
        <f t="shared" si="64"/>
        <v>-3.7899508537374968E-3</v>
      </c>
      <c r="X110" s="4">
        <f t="shared" si="64"/>
        <v>1.9796203063343676E-2</v>
      </c>
      <c r="Y110" s="4">
        <f t="shared" si="64"/>
        <v>7.9272407260253079E-3</v>
      </c>
      <c r="Z110" s="4">
        <f t="shared" si="64"/>
        <v>-5.8581427139276646E-3</v>
      </c>
      <c r="AA110" s="4">
        <f t="shared" si="64"/>
        <v>2.4351508660473277E-3</v>
      </c>
      <c r="AB110" s="4">
        <f t="shared" si="64"/>
        <v>1.3080575475682098E-2</v>
      </c>
      <c r="AC110" s="4">
        <f t="shared" si="64"/>
        <v>3.5889110983675049E-3</v>
      </c>
      <c r="AD110" s="4">
        <f t="shared" si="64"/>
        <v>-4.6124271170791941E-3</v>
      </c>
      <c r="AE110" s="4">
        <f t="shared" si="64"/>
        <v>6.582025548179429E-3</v>
      </c>
      <c r="AF110" s="4">
        <f t="shared" si="64"/>
        <v>6.6250632347747722E-4</v>
      </c>
      <c r="AG110" s="4">
        <f t="shared" si="64"/>
        <v>3.8408393279367792E-2</v>
      </c>
      <c r="AH110" s="4">
        <f t="shared" si="64"/>
        <v>5.7267967454656806E-3</v>
      </c>
      <c r="AI110" s="4">
        <f t="shared" si="64"/>
        <v>1.0351534313524372E-2</v>
      </c>
      <c r="AJ110" s="4">
        <f t="shared" si="64"/>
        <v>-3.6003573309280608E-3</v>
      </c>
      <c r="AK110" s="4">
        <f t="shared" si="64"/>
        <v>3.7123958960748452E-2</v>
      </c>
      <c r="AL110" s="4">
        <f t="shared" si="64"/>
        <v>-8.4444401620724051E-3</v>
      </c>
      <c r="AM110" s="4">
        <f t="shared" si="64"/>
        <v>3.1063707462846583E-2</v>
      </c>
      <c r="AN110" s="4">
        <f t="shared" si="64"/>
        <v>-3.9589577387701573E-2</v>
      </c>
      <c r="AO110" s="4">
        <f t="shared" si="64"/>
        <v>7.3822328705173612E-3</v>
      </c>
      <c r="AP110" s="4">
        <f t="shared" si="64"/>
        <v>3.7235056543599813E-2</v>
      </c>
      <c r="AQ110" s="4">
        <f t="shared" si="64"/>
        <v>1.9354588041030809E-3</v>
      </c>
      <c r="AR110" s="4">
        <f t="shared" si="64"/>
        <v>-5.6151658483634759E-3</v>
      </c>
      <c r="AS110" s="4">
        <f t="shared" si="64"/>
        <v>5.3060016790224037E-3</v>
      </c>
      <c r="AT110" s="4">
        <f t="shared" si="64"/>
        <v>2.5295736473361932E-2</v>
      </c>
      <c r="AU110" s="4">
        <f t="shared" si="64"/>
        <v>1.5332118278737469E-2</v>
      </c>
      <c r="AV110" s="4">
        <f t="shared" si="64"/>
        <v>-1.5680858167500675E-2</v>
      </c>
      <c r="AW110" s="4">
        <f t="shared" si="64"/>
        <v>-2.6529833148821453E-3</v>
      </c>
      <c r="AX110" s="4">
        <f t="shared" si="64"/>
        <v>-1.070994272195536E-2</v>
      </c>
      <c r="AY110" s="4">
        <f t="shared" si="64"/>
        <v>1.9150158075831661E-2</v>
      </c>
      <c r="AZ110" s="4">
        <f t="shared" si="64"/>
        <v>-8.4209798407122553E-3</v>
      </c>
      <c r="BA110" s="4">
        <f t="shared" si="64"/>
        <v>4.094079018146549E-3</v>
      </c>
      <c r="BB110" s="4">
        <f t="shared" si="64"/>
        <v>-5.1447106756303089E-3</v>
      </c>
      <c r="BC110" s="4">
        <f t="shared" si="64"/>
        <v>3.3613547592658582E-2</v>
      </c>
      <c r="BD110" s="4">
        <f t="shared" si="64"/>
        <v>-8.7905530044739243E-3</v>
      </c>
      <c r="BE110" s="4">
        <f t="shared" si="64"/>
        <v>5.5356637112950035E-3</v>
      </c>
      <c r="BF110" s="4">
        <f t="shared" si="64"/>
        <v>-6.3357462554175939E-3</v>
      </c>
      <c r="BG110" s="4">
        <f t="shared" si="64"/>
        <v>6.1238951261561475E-4</v>
      </c>
      <c r="BH110" s="4">
        <f t="shared" si="64"/>
        <v>6.9820243185918134E-3</v>
      </c>
      <c r="BI110" s="4">
        <f t="shared" si="64"/>
        <v>3.6889665356585558E-3</v>
      </c>
      <c r="BL110" s="24">
        <f t="shared" si="41"/>
        <v>3.9929556368011165E-3</v>
      </c>
      <c r="CM110" s="1">
        <f t="shared" si="42"/>
        <v>37</v>
      </c>
    </row>
    <row r="111" spans="1:96" x14ac:dyDescent="0.25">
      <c r="A111" s="12">
        <v>-7</v>
      </c>
      <c r="B111" s="4">
        <f t="shared" ref="B111:BI111" si="65">B69-AVERAGE(B$46:B$75)</f>
        <v>-1.6304108968162481E-3</v>
      </c>
      <c r="C111" s="4">
        <f t="shared" si="65"/>
        <v>-3.2542380696452063E-3</v>
      </c>
      <c r="D111" s="4">
        <f t="shared" si="65"/>
        <v>-4.5489151153884559E-5</v>
      </c>
      <c r="E111" s="4">
        <f t="shared" si="65"/>
        <v>1.2681546597274557E-3</v>
      </c>
      <c r="F111" s="4">
        <f t="shared" si="65"/>
        <v>-1.7420515840017409E-3</v>
      </c>
      <c r="G111" s="4">
        <f t="shared" si="65"/>
        <v>-1.0371662389082451E-3</v>
      </c>
      <c r="H111" s="4">
        <f t="shared" si="65"/>
        <v>2.6176203596769809E-2</v>
      </c>
      <c r="I111" s="4">
        <f t="shared" si="65"/>
        <v>2.8988180849909395E-2</v>
      </c>
      <c r="J111" s="4">
        <f t="shared" si="65"/>
        <v>1.2666066989984022E-2</v>
      </c>
      <c r="K111" s="4">
        <f t="shared" si="65"/>
        <v>-1.2978498121256309E-3</v>
      </c>
      <c r="L111" s="4">
        <f t="shared" si="65"/>
        <v>-1.222873097182315E-2</v>
      </c>
      <c r="M111" s="4">
        <f t="shared" si="65"/>
        <v>-6.9469699114131159E-3</v>
      </c>
      <c r="N111" s="4">
        <f t="shared" si="65"/>
        <v>1.0256729964042454E-2</v>
      </c>
      <c r="O111" s="4">
        <f t="shared" si="65"/>
        <v>8.0918969849481694E-3</v>
      </c>
      <c r="P111" s="4">
        <f t="shared" si="65"/>
        <v>-2.0779800184765589E-3</v>
      </c>
      <c r="Q111" s="4">
        <f t="shared" si="65"/>
        <v>-7.4368300101278232E-3</v>
      </c>
      <c r="R111" s="4">
        <f t="shared" si="65"/>
        <v>-9.1251428253752639E-3</v>
      </c>
      <c r="S111" s="4">
        <f t="shared" si="65"/>
        <v>-2.551688783276395E-3</v>
      </c>
      <c r="T111" s="4">
        <f t="shared" si="65"/>
        <v>-8.7813773800298756E-3</v>
      </c>
      <c r="U111" s="4">
        <f t="shared" si="65"/>
        <v>-1.6378120882466797E-3</v>
      </c>
      <c r="V111" s="4">
        <f t="shared" si="65"/>
        <v>-1.3053161220534593E-3</v>
      </c>
      <c r="W111" s="4">
        <f t="shared" si="65"/>
        <v>1.9394347307615379E-3</v>
      </c>
      <c r="X111" s="4">
        <f t="shared" si="65"/>
        <v>7.4247174514376828E-4</v>
      </c>
      <c r="Y111" s="4">
        <f t="shared" si="65"/>
        <v>7.9238240310286461E-3</v>
      </c>
      <c r="Z111" s="4">
        <f t="shared" si="65"/>
        <v>-1.7665371701905313E-3</v>
      </c>
      <c r="AA111" s="4">
        <f t="shared" si="65"/>
        <v>3.8029082235188352E-3</v>
      </c>
      <c r="AB111" s="4">
        <f t="shared" si="65"/>
        <v>9.4524535820249573E-3</v>
      </c>
      <c r="AC111" s="4">
        <f t="shared" si="65"/>
        <v>2.9028527788157472E-3</v>
      </c>
      <c r="AD111" s="4">
        <f t="shared" si="65"/>
        <v>-2.1209865155431135E-2</v>
      </c>
      <c r="AE111" s="4">
        <f t="shared" si="65"/>
        <v>-5.0884759704450718E-3</v>
      </c>
      <c r="AF111" s="4">
        <f t="shared" si="65"/>
        <v>-2.8077247301195587E-3</v>
      </c>
      <c r="AG111" s="4">
        <f t="shared" si="65"/>
        <v>-2.1837564338970114E-4</v>
      </c>
      <c r="AH111" s="4">
        <f t="shared" si="65"/>
        <v>7.3170568318951185E-3</v>
      </c>
      <c r="AI111" s="4">
        <f t="shared" si="65"/>
        <v>-2.4778522468415325E-3</v>
      </c>
      <c r="AJ111" s="4">
        <f t="shared" si="65"/>
        <v>-7.892821562000097E-3</v>
      </c>
      <c r="AK111" s="4">
        <f t="shared" si="65"/>
        <v>6.029156791394789E-3</v>
      </c>
      <c r="AL111" s="4">
        <f t="shared" si="65"/>
        <v>-2.6288903868531446E-3</v>
      </c>
      <c r="AM111" s="4">
        <f t="shared" si="65"/>
        <v>3.2107601863179134E-3</v>
      </c>
      <c r="AN111" s="4">
        <f t="shared" si="65"/>
        <v>6.7846531781253746E-3</v>
      </c>
      <c r="AO111" s="4">
        <f t="shared" si="65"/>
        <v>7.7965340861442731E-3</v>
      </c>
      <c r="AP111" s="4">
        <f t="shared" si="65"/>
        <v>3.6755629695677264E-2</v>
      </c>
      <c r="AQ111" s="4">
        <f t="shared" si="65"/>
        <v>1.1629665985686262E-3</v>
      </c>
      <c r="AR111" s="4">
        <f t="shared" si="65"/>
        <v>-2.3971928033578531E-3</v>
      </c>
      <c r="AS111" s="4">
        <f t="shared" si="65"/>
        <v>7.7691492958774557E-3</v>
      </c>
      <c r="AT111" s="4">
        <f t="shared" si="65"/>
        <v>-1.5943722046870249E-3</v>
      </c>
      <c r="AU111" s="4">
        <f t="shared" si="65"/>
        <v>-6.0956585476119544E-3</v>
      </c>
      <c r="AV111" s="4">
        <f t="shared" si="65"/>
        <v>-3.5250240144417211E-3</v>
      </c>
      <c r="AW111" s="4">
        <f t="shared" si="65"/>
        <v>1.9447861771952949E-3</v>
      </c>
      <c r="AX111" s="4">
        <f t="shared" si="65"/>
        <v>-2.0449523394478076E-3</v>
      </c>
      <c r="AY111" s="4">
        <f t="shared" si="65"/>
        <v>-6.6831476729049388E-4</v>
      </c>
      <c r="AZ111" s="4">
        <f t="shared" si="65"/>
        <v>5.3932391439159948E-3</v>
      </c>
      <c r="BA111" s="4">
        <f t="shared" si="65"/>
        <v>-7.0638708803419104E-3</v>
      </c>
      <c r="BB111" s="4">
        <f t="shared" si="65"/>
        <v>-1.8185641179501533E-3</v>
      </c>
      <c r="BC111" s="4">
        <f t="shared" si="65"/>
        <v>-1.8139683933075888E-3</v>
      </c>
      <c r="BD111" s="4">
        <f t="shared" si="65"/>
        <v>4.5697792038681105E-4</v>
      </c>
      <c r="BE111" s="4">
        <f t="shared" si="65"/>
        <v>-4.6263390251673128E-3</v>
      </c>
      <c r="BF111" s="4">
        <f t="shared" si="65"/>
        <v>3.5968703112148493E-3</v>
      </c>
      <c r="BG111" s="4">
        <f t="shared" si="65"/>
        <v>1.4584720338224992E-3</v>
      </c>
      <c r="BH111" s="4">
        <f t="shared" si="65"/>
        <v>2.9764567277013295E-3</v>
      </c>
      <c r="BI111" s="4">
        <f t="shared" si="65"/>
        <v>2.1251698152908827E-3</v>
      </c>
      <c r="BL111" s="24">
        <f t="shared" si="41"/>
        <v>1.2025200517975895E-3</v>
      </c>
      <c r="CM111" s="1">
        <f t="shared" si="42"/>
        <v>27</v>
      </c>
    </row>
    <row r="112" spans="1:96" x14ac:dyDescent="0.25">
      <c r="A112" s="12">
        <v>-6</v>
      </c>
      <c r="B112" s="4">
        <f t="shared" ref="B112:BI112" si="66">B70-AVERAGE(B$46:B$75)</f>
        <v>-1.6407970707515338E-3</v>
      </c>
      <c r="C112" s="4">
        <f t="shared" si="66"/>
        <v>-3.2632728418622542E-3</v>
      </c>
      <c r="D112" s="4">
        <f t="shared" si="66"/>
        <v>-4.571535839283168E-5</v>
      </c>
      <c r="E112" s="4">
        <f t="shared" si="66"/>
        <v>1.2680962562253528E-3</v>
      </c>
      <c r="F112" s="4">
        <f t="shared" si="66"/>
        <v>-1.7420515840017409E-3</v>
      </c>
      <c r="G112" s="4">
        <f t="shared" si="66"/>
        <v>-1.050844779597149E-3</v>
      </c>
      <c r="H112" s="4">
        <f t="shared" si="66"/>
        <v>2.5864515886187357E-2</v>
      </c>
      <c r="I112" s="4">
        <f t="shared" si="66"/>
        <v>2.7273631162919233E-2</v>
      </c>
      <c r="J112" s="4">
        <f t="shared" si="66"/>
        <v>1.2632515928370881E-2</v>
      </c>
      <c r="K112" s="4">
        <f t="shared" si="66"/>
        <v>-1.4097347133865019E-3</v>
      </c>
      <c r="L112" s="4">
        <f t="shared" si="66"/>
        <v>1.9380034765288784E-4</v>
      </c>
      <c r="M112" s="4">
        <f t="shared" si="66"/>
        <v>-6.9509578752966327E-3</v>
      </c>
      <c r="N112" s="4">
        <f t="shared" si="66"/>
        <v>1.0167137495531827E-2</v>
      </c>
      <c r="O112" s="4">
        <f t="shared" si="66"/>
        <v>8.0587631282408173E-3</v>
      </c>
      <c r="P112" s="4">
        <f t="shared" si="66"/>
        <v>-2.1017756614881318E-3</v>
      </c>
      <c r="Q112" s="4">
        <f t="shared" si="66"/>
        <v>-7.5207503073553414E-3</v>
      </c>
      <c r="R112" s="4">
        <f t="shared" si="66"/>
        <v>-6.0179893702721372E-3</v>
      </c>
      <c r="S112" s="4">
        <f t="shared" si="66"/>
        <v>-2.6094491899924669E-3</v>
      </c>
      <c r="T112" s="4">
        <f t="shared" si="66"/>
        <v>-8.8570657440292227E-3</v>
      </c>
      <c r="U112" s="4">
        <f t="shared" si="66"/>
        <v>-1.6400998451593129E-3</v>
      </c>
      <c r="V112" s="4">
        <f t="shared" si="66"/>
        <v>-1.3178554233586647E-3</v>
      </c>
      <c r="W112" s="4">
        <f t="shared" si="66"/>
        <v>1.9392779454807433E-3</v>
      </c>
      <c r="X112" s="4">
        <f t="shared" si="66"/>
        <v>-1.6077055998099047E-3</v>
      </c>
      <c r="Y112" s="4">
        <f t="shared" si="66"/>
        <v>7.9204199321532501E-3</v>
      </c>
      <c r="Z112" s="4">
        <f t="shared" si="66"/>
        <v>-1.7768340579736243E-3</v>
      </c>
      <c r="AA112" s="4">
        <f t="shared" si="66"/>
        <v>3.8021782089012546E-3</v>
      </c>
      <c r="AB112" s="4">
        <f t="shared" si="66"/>
        <v>9.402859017578924E-3</v>
      </c>
      <c r="AC112" s="4">
        <f t="shared" si="66"/>
        <v>2.9009915671035658E-3</v>
      </c>
      <c r="AD112" s="4">
        <f t="shared" si="66"/>
        <v>-5.266039128124883E-4</v>
      </c>
      <c r="AE112" s="4">
        <f t="shared" si="66"/>
        <v>-5.1517765238887764E-3</v>
      </c>
      <c r="AF112" s="4">
        <f t="shared" si="66"/>
        <v>-2.8090632716370589E-3</v>
      </c>
      <c r="AG112" s="4">
        <f t="shared" si="66"/>
        <v>-2.2478489321901829E-4</v>
      </c>
      <c r="AH112" s="4">
        <f t="shared" si="66"/>
        <v>7.264754811640353E-3</v>
      </c>
      <c r="AI112" s="4">
        <f t="shared" si="66"/>
        <v>-2.4865968837599348E-3</v>
      </c>
      <c r="AJ112" s="4">
        <f t="shared" si="66"/>
        <v>6.3797800702325295E-4</v>
      </c>
      <c r="AK112" s="4">
        <f t="shared" si="66"/>
        <v>5.9999632089512596E-3</v>
      </c>
      <c r="AL112" s="4">
        <f t="shared" si="66"/>
        <v>-2.6443296626271089E-3</v>
      </c>
      <c r="AM112" s="4">
        <f t="shared" si="66"/>
        <v>3.2048482543192026E-3</v>
      </c>
      <c r="AN112" s="4">
        <f t="shared" si="66"/>
        <v>6.7486995480733371E-3</v>
      </c>
      <c r="AO112" s="4">
        <f t="shared" si="66"/>
        <v>7.796264911093382E-3</v>
      </c>
      <c r="AP112" s="4">
        <f t="shared" si="66"/>
        <v>-2.6498994633580705E-3</v>
      </c>
      <c r="AQ112" s="4">
        <f t="shared" si="66"/>
        <v>1.1623693929945712E-3</v>
      </c>
      <c r="AR112" s="4">
        <f t="shared" si="66"/>
        <v>-2.4054415146426318E-3</v>
      </c>
      <c r="AS112" s="4">
        <f t="shared" si="66"/>
        <v>7.7218750063781354E-3</v>
      </c>
      <c r="AT112" s="4">
        <f t="shared" si="66"/>
        <v>-1.601889514433789E-3</v>
      </c>
      <c r="AU112" s="4">
        <f t="shared" si="66"/>
        <v>-6.1937993433708559E-3</v>
      </c>
      <c r="AV112" s="4">
        <f t="shared" si="66"/>
        <v>-2.129937651730545E-4</v>
      </c>
      <c r="AW112" s="4">
        <f t="shared" si="66"/>
        <v>1.944625833314456E-3</v>
      </c>
      <c r="AX112" s="4">
        <f t="shared" si="66"/>
        <v>-2.0519597164536355E-3</v>
      </c>
      <c r="AY112" s="4">
        <f t="shared" si="66"/>
        <v>-6.9368546819214248E-4</v>
      </c>
      <c r="AZ112" s="4">
        <f t="shared" si="66"/>
        <v>5.3760691316497456E-3</v>
      </c>
      <c r="BA112" s="4">
        <f t="shared" si="66"/>
        <v>-7.1017838096686624E-3</v>
      </c>
      <c r="BB112" s="4">
        <f t="shared" si="66"/>
        <v>-1.5622297556101275E-3</v>
      </c>
      <c r="BC112" s="4">
        <f t="shared" si="66"/>
        <v>-1.8434495278624148E-3</v>
      </c>
      <c r="BD112" s="4">
        <f t="shared" si="66"/>
        <v>4.5695089867621008E-4</v>
      </c>
      <c r="BE112" s="4">
        <f t="shared" si="66"/>
        <v>-4.6696510560138528E-3</v>
      </c>
      <c r="BF112" s="4">
        <f t="shared" si="66"/>
        <v>3.5902326595825601E-3</v>
      </c>
      <c r="BG112" s="4">
        <f t="shared" si="66"/>
        <v>1.4581215535806864E-3</v>
      </c>
      <c r="BH112" s="4">
        <f t="shared" si="66"/>
        <v>-9.8189450400887964E-4</v>
      </c>
      <c r="BI112" s="4">
        <f t="shared" si="66"/>
        <v>2.1245616943519471E-3</v>
      </c>
      <c r="BL112" s="24">
        <f t="shared" si="41"/>
        <v>1.1924461629752542E-3</v>
      </c>
      <c r="CM112" s="1">
        <f t="shared" si="42"/>
        <v>26</v>
      </c>
    </row>
    <row r="113" spans="1:97" x14ac:dyDescent="0.25">
      <c r="A113" s="12">
        <v>-5</v>
      </c>
      <c r="B113" s="4">
        <f t="shared" ref="B113:BI113" si="67">B71-AVERAGE(B$46:B$75)</f>
        <v>-1.6512505141398812E-3</v>
      </c>
      <c r="C113" s="4">
        <f t="shared" si="67"/>
        <v>-3.2723621733116732E-3</v>
      </c>
      <c r="D113" s="4">
        <f t="shared" si="67"/>
        <v>-4.5941350607538905E-5</v>
      </c>
      <c r="E113" s="4">
        <f t="shared" si="67"/>
        <v>1.268037880937777E-3</v>
      </c>
      <c r="F113" s="4">
        <f t="shared" si="67"/>
        <v>-1.7420515840017409E-3</v>
      </c>
      <c r="G113" s="4">
        <f t="shared" si="67"/>
        <v>-1.0646250635539404E-3</v>
      </c>
      <c r="H113" s="4">
        <f t="shared" si="67"/>
        <v>2.556354973320147E-2</v>
      </c>
      <c r="I113" s="4">
        <f t="shared" si="67"/>
        <v>2.569276622983209E-2</v>
      </c>
      <c r="J113" s="4">
        <f t="shared" si="67"/>
        <v>1.2599350196311431E-2</v>
      </c>
      <c r="K113" s="4">
        <f t="shared" si="67"/>
        <v>-1.5240247150114464E-3</v>
      </c>
      <c r="L113" s="4">
        <f t="shared" si="67"/>
        <v>1.9380034765288784E-4</v>
      </c>
      <c r="M113" s="4">
        <f t="shared" si="67"/>
        <v>-6.9549618148727933E-3</v>
      </c>
      <c r="N113" s="4">
        <f t="shared" si="67"/>
        <v>1.007921732804537E-2</v>
      </c>
      <c r="O113" s="4">
        <f t="shared" si="67"/>
        <v>8.0260074564836824E-3</v>
      </c>
      <c r="P113" s="4">
        <f t="shared" si="67"/>
        <v>-2.1253408368730464E-3</v>
      </c>
      <c r="Q113" s="4">
        <f t="shared" si="67"/>
        <v>-7.6062295814405172E-3</v>
      </c>
      <c r="R113" s="4">
        <f t="shared" si="67"/>
        <v>-6.0179893702721372E-3</v>
      </c>
      <c r="S113" s="4">
        <f t="shared" si="67"/>
        <v>-2.6680976822410938E-3</v>
      </c>
      <c r="T113" s="4">
        <f t="shared" si="67"/>
        <v>-8.9340884848765449E-3</v>
      </c>
      <c r="U113" s="4">
        <f t="shared" si="67"/>
        <v>-1.6423945384244879E-3</v>
      </c>
      <c r="V113" s="4">
        <f t="shared" si="67"/>
        <v>-1.3303063883459993E-3</v>
      </c>
      <c r="W113" s="4">
        <f t="shared" si="67"/>
        <v>1.9391212842891443E-3</v>
      </c>
      <c r="X113" s="4">
        <f t="shared" si="67"/>
        <v>-1.6077055998099047E-3</v>
      </c>
      <c r="Y113" s="4">
        <f t="shared" si="67"/>
        <v>7.9170283598712296E-3</v>
      </c>
      <c r="Z113" s="4">
        <f t="shared" si="67"/>
        <v>-1.7870651794280978E-3</v>
      </c>
      <c r="AA113" s="4">
        <f t="shared" si="67"/>
        <v>3.8014494401437593E-3</v>
      </c>
      <c r="AB113" s="4">
        <f t="shared" si="67"/>
        <v>9.3539556750308929E-3</v>
      </c>
      <c r="AC113" s="4">
        <f t="shared" si="67"/>
        <v>2.8991354233803158E-3</v>
      </c>
      <c r="AD113" s="4">
        <f t="shared" si="67"/>
        <v>-5.266039128124883E-4</v>
      </c>
      <c r="AE113" s="4">
        <f t="shared" si="67"/>
        <v>-5.216096502699389E-3</v>
      </c>
      <c r="AF113" s="4">
        <f t="shared" si="67"/>
        <v>-2.8104049158078417E-3</v>
      </c>
      <c r="AG113" s="4">
        <f t="shared" si="67"/>
        <v>-2.3122671870203816E-4</v>
      </c>
      <c r="AH113" s="4">
        <f t="shared" si="67"/>
        <v>7.2132011707541216E-3</v>
      </c>
      <c r="AI113" s="4">
        <f t="shared" si="67"/>
        <v>-2.4953934692289658E-3</v>
      </c>
      <c r="AJ113" s="4">
        <f t="shared" si="67"/>
        <v>6.3797800702325295E-4</v>
      </c>
      <c r="AK113" s="4">
        <f t="shared" si="67"/>
        <v>5.9710825624597237E-3</v>
      </c>
      <c r="AL113" s="4">
        <f t="shared" si="67"/>
        <v>-2.6598909883761008E-3</v>
      </c>
      <c r="AM113" s="4">
        <f t="shared" si="67"/>
        <v>3.198964966939678E-3</v>
      </c>
      <c r="AN113" s="4">
        <f t="shared" si="67"/>
        <v>6.7131732401996139E-3</v>
      </c>
      <c r="AO113" s="4">
        <f t="shared" si="67"/>
        <v>7.795995456518841E-3</v>
      </c>
      <c r="AP113" s="4">
        <f t="shared" si="67"/>
        <v>-2.6498994633580705E-3</v>
      </c>
      <c r="AQ113" s="4">
        <f t="shared" si="67"/>
        <v>1.1617712633194633E-3</v>
      </c>
      <c r="AR113" s="4">
        <f t="shared" si="67"/>
        <v>-2.4137378124710236E-3</v>
      </c>
      <c r="AS113" s="4">
        <f t="shared" si="67"/>
        <v>7.6752441617782136E-3</v>
      </c>
      <c r="AT113" s="4">
        <f t="shared" si="67"/>
        <v>-1.6094482158985103E-3</v>
      </c>
      <c r="AU113" s="4">
        <f t="shared" si="67"/>
        <v>-6.2939139540060963E-3</v>
      </c>
      <c r="AV113" s="4">
        <f t="shared" si="67"/>
        <v>-2.129937651730545E-4</v>
      </c>
      <c r="AW113" s="4">
        <f t="shared" si="67"/>
        <v>1.9444656177706953E-3</v>
      </c>
      <c r="AX113" s="4">
        <f t="shared" si="67"/>
        <v>-2.0590043404416724E-3</v>
      </c>
      <c r="AY113" s="4">
        <f t="shared" si="67"/>
        <v>-7.1931369589184682E-4</v>
      </c>
      <c r="AZ113" s="4">
        <f t="shared" si="67"/>
        <v>5.3590405341883323E-3</v>
      </c>
      <c r="BA113" s="4">
        <f t="shared" si="67"/>
        <v>-7.1401679775434587E-3</v>
      </c>
      <c r="BB113" s="4">
        <f t="shared" si="67"/>
        <v>-1.5622297556101275E-3</v>
      </c>
      <c r="BC113" s="4">
        <f t="shared" si="67"/>
        <v>-1.8732534359185713E-3</v>
      </c>
      <c r="BD113" s="4">
        <f t="shared" si="67"/>
        <v>4.569238858449816E-4</v>
      </c>
      <c r="BE113" s="4">
        <f t="shared" si="67"/>
        <v>-4.713538859989248E-3</v>
      </c>
      <c r="BF113" s="4">
        <f t="shared" si="67"/>
        <v>3.5836290782975252E-3</v>
      </c>
      <c r="BG113" s="4">
        <f t="shared" si="67"/>
        <v>1.4577714879462659E-3</v>
      </c>
      <c r="BH113" s="4">
        <f t="shared" si="67"/>
        <v>-9.8189450400887964E-4</v>
      </c>
      <c r="BI113" s="4">
        <f t="shared" si="67"/>
        <v>2.1239545207582663E-3</v>
      </c>
      <c r="BL113" s="24">
        <f t="shared" si="41"/>
        <v>1.1413861357305135E-3</v>
      </c>
      <c r="CM113" s="1">
        <f t="shared" si="42"/>
        <v>26</v>
      </c>
    </row>
    <row r="114" spans="1:97" x14ac:dyDescent="0.25">
      <c r="A114" s="12">
        <v>-4</v>
      </c>
      <c r="B114" s="4">
        <f t="shared" ref="B114:BI114" si="68">B72-AVERAGE(B$46:B$75)</f>
        <v>1.1837834476194312E-2</v>
      </c>
      <c r="C114" s="4">
        <f t="shared" si="68"/>
        <v>-5.1497688899440914E-3</v>
      </c>
      <c r="D114" s="4">
        <f t="shared" si="68"/>
        <v>4.4557346050887745E-3</v>
      </c>
      <c r="E114" s="4">
        <f t="shared" si="68"/>
        <v>2.474647556578705E-3</v>
      </c>
      <c r="F114" s="4">
        <f t="shared" si="68"/>
        <v>-1.7420515840017409E-3</v>
      </c>
      <c r="G114" s="4">
        <f t="shared" si="68"/>
        <v>3.9434161022862558E-3</v>
      </c>
      <c r="H114" s="4">
        <f t="shared" si="68"/>
        <v>-4.5360202517419825E-2</v>
      </c>
      <c r="I114" s="4">
        <f t="shared" si="68"/>
        <v>-1.7839109309186064E-2</v>
      </c>
      <c r="J114" s="4">
        <f t="shared" si="68"/>
        <v>3.2297453023547668E-2</v>
      </c>
      <c r="K114" s="4">
        <f t="shared" si="68"/>
        <v>1.7431831588799639E-2</v>
      </c>
      <c r="L114" s="4">
        <f t="shared" si="68"/>
        <v>1.9380034765288784E-4</v>
      </c>
      <c r="M114" s="4">
        <f t="shared" si="68"/>
        <v>-0.1463192705897938</v>
      </c>
      <c r="N114" s="4">
        <f t="shared" si="68"/>
        <v>-1.3614006508078178E-2</v>
      </c>
      <c r="O114" s="4">
        <f t="shared" si="68"/>
        <v>-7.8972984240375903E-4</v>
      </c>
      <c r="P114" s="4">
        <f t="shared" si="68"/>
        <v>-5.1419727883497281E-2</v>
      </c>
      <c r="Q114" s="4">
        <f t="shared" si="68"/>
        <v>2.3575988623169179E-2</v>
      </c>
      <c r="R114" s="4">
        <f t="shared" si="68"/>
        <v>-6.0179893702721372E-3</v>
      </c>
      <c r="S114" s="4">
        <f t="shared" si="68"/>
        <v>-2.4539262306190652E-2</v>
      </c>
      <c r="T114" s="4">
        <f t="shared" si="68"/>
        <v>3.5838084961369816E-2</v>
      </c>
      <c r="U114" s="4">
        <f t="shared" si="68"/>
        <v>3.6891205542306751E-2</v>
      </c>
      <c r="V114" s="4">
        <f t="shared" si="68"/>
        <v>9.1140304208564074E-3</v>
      </c>
      <c r="W114" s="4">
        <f t="shared" si="68"/>
        <v>-2.3860713194363251E-4</v>
      </c>
      <c r="X114" s="4">
        <f t="shared" si="68"/>
        <v>-1.6077055998099047E-3</v>
      </c>
      <c r="Y114" s="4">
        <f t="shared" si="68"/>
        <v>6.0771014378639349E-3</v>
      </c>
      <c r="Z114" s="4">
        <f t="shared" si="68"/>
        <v>-3.9481996490234393E-2</v>
      </c>
      <c r="AA114" s="4">
        <f t="shared" si="68"/>
        <v>-8.8923530977315559E-3</v>
      </c>
      <c r="AB114" s="4">
        <f t="shared" si="68"/>
        <v>6.6923822397662383E-2</v>
      </c>
      <c r="AC114" s="4">
        <f t="shared" si="68"/>
        <v>8.1484288935750292E-3</v>
      </c>
      <c r="AD114" s="4">
        <f t="shared" si="68"/>
        <v>-5.266039128124883E-4</v>
      </c>
      <c r="AE114" s="4">
        <f t="shared" si="68"/>
        <v>-1.6822967487520525E-2</v>
      </c>
      <c r="AF114" s="4">
        <f t="shared" si="68"/>
        <v>-1.6841641021099626E-2</v>
      </c>
      <c r="AG114" s="4">
        <f t="shared" si="68"/>
        <v>-9.978917592202062E-3</v>
      </c>
      <c r="AH114" s="4">
        <f t="shared" si="68"/>
        <v>4.4414410344471224E-2</v>
      </c>
      <c r="AI114" s="4">
        <f t="shared" si="68"/>
        <v>1.5238958746431927E-2</v>
      </c>
      <c r="AJ114" s="4">
        <f t="shared" si="68"/>
        <v>6.3797800702325295E-4</v>
      </c>
      <c r="AK114" s="4">
        <f t="shared" si="68"/>
        <v>-3.2445488434390563E-3</v>
      </c>
      <c r="AL114" s="4">
        <f t="shared" si="68"/>
        <v>1.1635006585603291E-2</v>
      </c>
      <c r="AM114" s="4">
        <f t="shared" si="68"/>
        <v>-1.9461907363099738E-2</v>
      </c>
      <c r="AN114" s="4">
        <f t="shared" si="68"/>
        <v>7.0886471182272828E-2</v>
      </c>
      <c r="AO114" s="4">
        <f t="shared" si="68"/>
        <v>3.4762014845297701E-2</v>
      </c>
      <c r="AP114" s="4">
        <f t="shared" si="68"/>
        <v>-2.6498994633580705E-3</v>
      </c>
      <c r="AQ114" s="4">
        <f t="shared" si="68"/>
        <v>-1.5239067009403875E-2</v>
      </c>
      <c r="AR114" s="4">
        <f t="shared" si="68"/>
        <v>4.3401442700281307E-3</v>
      </c>
      <c r="AS114" s="4">
        <f t="shared" si="68"/>
        <v>8.512342635521487E-3</v>
      </c>
      <c r="AT114" s="4">
        <f t="shared" si="68"/>
        <v>2.528593311770979E-2</v>
      </c>
      <c r="AU114" s="4">
        <f t="shared" si="68"/>
        <v>2.1790301713530844E-2</v>
      </c>
      <c r="AV114" s="4">
        <f t="shared" si="68"/>
        <v>-2.129937651730545E-4</v>
      </c>
      <c r="AW114" s="4">
        <f t="shared" si="68"/>
        <v>-1.1290908428728151E-2</v>
      </c>
      <c r="AX114" s="4">
        <f t="shared" si="68"/>
        <v>-2.4902838039175423E-2</v>
      </c>
      <c r="AY114" s="4">
        <f t="shared" si="68"/>
        <v>1.1559360559390336E-3</v>
      </c>
      <c r="AZ114" s="4">
        <f t="shared" si="68"/>
        <v>5.6317052842469885E-2</v>
      </c>
      <c r="BA114" s="4">
        <f t="shared" si="68"/>
        <v>-4.3317295100292448E-3</v>
      </c>
      <c r="BB114" s="4">
        <f t="shared" si="68"/>
        <v>-1.5622297556101275E-3</v>
      </c>
      <c r="BC114" s="4">
        <f t="shared" si="68"/>
        <v>-3.1593295636958278E-2</v>
      </c>
      <c r="BD114" s="4">
        <f t="shared" si="68"/>
        <v>-5.8886719167522729E-3</v>
      </c>
      <c r="BE114" s="4">
        <f t="shared" si="68"/>
        <v>-4.4224008593405639E-3</v>
      </c>
      <c r="BF114" s="4">
        <f t="shared" si="68"/>
        <v>3.8391313726225215E-2</v>
      </c>
      <c r="BG114" s="4">
        <f t="shared" si="68"/>
        <v>4.9128199750160381E-3</v>
      </c>
      <c r="BH114" s="4">
        <f t="shared" si="68"/>
        <v>-9.8189450400887964E-4</v>
      </c>
      <c r="BI114" s="4">
        <f t="shared" si="68"/>
        <v>-1.7815498531225844E-2</v>
      </c>
      <c r="BL114" s="24">
        <f t="shared" si="41"/>
        <v>7.7840448773413401E-4</v>
      </c>
      <c r="CM114" s="1">
        <f t="shared" si="42"/>
        <v>28</v>
      </c>
    </row>
    <row r="115" spans="1:97" x14ac:dyDescent="0.25">
      <c r="A115" s="12">
        <v>-3</v>
      </c>
      <c r="B115" s="4">
        <f t="shared" ref="B115:BI115" si="69">B73-AVERAGE(B$46:B$75)</f>
        <v>-9.2361062389323539E-3</v>
      </c>
      <c r="C115" s="4">
        <f t="shared" si="69"/>
        <v>4.6438420685390802E-3</v>
      </c>
      <c r="D115" s="4">
        <f t="shared" si="69"/>
        <v>-5.2121475195756868E-4</v>
      </c>
      <c r="E115" s="4">
        <f t="shared" si="69"/>
        <v>-4.0515148609925316E-3</v>
      </c>
      <c r="F115" s="4">
        <f t="shared" si="69"/>
        <v>8.6566290536428322E-3</v>
      </c>
      <c r="G115" s="4">
        <f t="shared" si="69"/>
        <v>-2.2564357575701657E-2</v>
      </c>
      <c r="H115" s="4">
        <f t="shared" si="69"/>
        <v>-7.6729469724597044E-2</v>
      </c>
      <c r="I115" s="4">
        <f t="shared" si="69"/>
        <v>6.0676479748446709E-3</v>
      </c>
      <c r="J115" s="4">
        <f t="shared" si="69"/>
        <v>-1.4298176498718472E-2</v>
      </c>
      <c r="K115" s="4">
        <f t="shared" si="69"/>
        <v>3.5576554260415442E-2</v>
      </c>
      <c r="L115" s="4">
        <f t="shared" si="69"/>
        <v>-3.9026876125844059E-2</v>
      </c>
      <c r="M115" s="4">
        <f t="shared" si="69"/>
        <v>-7.2640569278857349E-3</v>
      </c>
      <c r="N115" s="4">
        <f t="shared" si="69"/>
        <v>-2.8760825072117633E-3</v>
      </c>
      <c r="O115" s="4">
        <f t="shared" si="69"/>
        <v>-2.883812875267313E-3</v>
      </c>
      <c r="P115" s="4">
        <f t="shared" si="69"/>
        <v>1.0678492592423899E-2</v>
      </c>
      <c r="Q115" s="4">
        <f t="shared" si="69"/>
        <v>2.8908952744658562E-2</v>
      </c>
      <c r="R115" s="4">
        <f t="shared" si="69"/>
        <v>-1.3305940245279427E-2</v>
      </c>
      <c r="S115" s="4">
        <f t="shared" si="69"/>
        <v>8.2450418225061602E-3</v>
      </c>
      <c r="T115" s="4">
        <f t="shared" si="69"/>
        <v>-1.3364487461616814E-2</v>
      </c>
      <c r="U115" s="4">
        <f t="shared" si="69"/>
        <v>-2.038027930635564E-2</v>
      </c>
      <c r="V115" s="4">
        <f t="shared" si="69"/>
        <v>3.4346631877185925E-3</v>
      </c>
      <c r="W115" s="4">
        <f t="shared" si="69"/>
        <v>2.7317493910038329E-3</v>
      </c>
      <c r="X115" s="4">
        <f t="shared" si="69"/>
        <v>-4.3468493744655686E-4</v>
      </c>
      <c r="Y115" s="4">
        <f t="shared" si="69"/>
        <v>-8.4861321736066225E-3</v>
      </c>
      <c r="Z115" s="4">
        <f t="shared" si="69"/>
        <v>-9.4911723299185881E-3</v>
      </c>
      <c r="AA115" s="4">
        <f t="shared" si="69"/>
        <v>-2.3818123980150818E-2</v>
      </c>
      <c r="AB115" s="4">
        <f t="shared" si="69"/>
        <v>-1.6343713648499826E-2</v>
      </c>
      <c r="AC115" s="4">
        <f t="shared" si="69"/>
        <v>-5.1544502966527884E-2</v>
      </c>
      <c r="AD115" s="4">
        <f t="shared" si="69"/>
        <v>9.351350959092149E-3</v>
      </c>
      <c r="AE115" s="4">
        <f t="shared" si="69"/>
        <v>-2.6069424531837511E-4</v>
      </c>
      <c r="AF115" s="4">
        <f t="shared" si="69"/>
        <v>-9.9273736756730867E-3</v>
      </c>
      <c r="AG115" s="4">
        <f t="shared" si="69"/>
        <v>-6.6947130526856967E-3</v>
      </c>
      <c r="AH115" s="4">
        <f t="shared" si="69"/>
        <v>-2.4133175884921403E-3</v>
      </c>
      <c r="AI115" s="4">
        <f t="shared" si="69"/>
        <v>1.3096467221991093E-2</v>
      </c>
      <c r="AJ115" s="4">
        <f t="shared" si="69"/>
        <v>-7.0066176555937318E-3</v>
      </c>
      <c r="AK115" s="4">
        <f t="shared" si="69"/>
        <v>-3.5780074545073585E-2</v>
      </c>
      <c r="AL115" s="4">
        <f t="shared" si="69"/>
        <v>-3.8998658211784387E-2</v>
      </c>
      <c r="AM115" s="4">
        <f t="shared" si="69"/>
        <v>-4.095162563308017E-4</v>
      </c>
      <c r="AN115" s="4">
        <f t="shared" si="69"/>
        <v>-1.8266677771322737E-2</v>
      </c>
      <c r="AO115" s="4">
        <f t="shared" si="69"/>
        <v>-5.4359744294607201E-3</v>
      </c>
      <c r="AP115" s="4">
        <f t="shared" si="69"/>
        <v>2.1827578164484971E-2</v>
      </c>
      <c r="AQ115" s="4">
        <f t="shared" si="69"/>
        <v>-1.7945912051302127E-2</v>
      </c>
      <c r="AR115" s="4">
        <f t="shared" si="69"/>
        <v>-1.5758797695396051E-3</v>
      </c>
      <c r="AS115" s="4">
        <f t="shared" si="69"/>
        <v>-1.5482913399538636E-2</v>
      </c>
      <c r="AT115" s="4">
        <f t="shared" si="69"/>
        <v>1.8604964147622888E-2</v>
      </c>
      <c r="AU115" s="4">
        <f t="shared" si="69"/>
        <v>1.1313302135146622E-2</v>
      </c>
      <c r="AV115" s="4">
        <f t="shared" si="69"/>
        <v>-3.3461027520913726E-2</v>
      </c>
      <c r="AW115" s="4">
        <f t="shared" si="69"/>
        <v>2.7940447471497799E-2</v>
      </c>
      <c r="AX115" s="4">
        <f t="shared" si="69"/>
        <v>-9.1080556102462185E-3</v>
      </c>
      <c r="AY115" s="4">
        <f t="shared" si="69"/>
        <v>-1.2885845684146094E-2</v>
      </c>
      <c r="AZ115" s="4">
        <f t="shared" si="69"/>
        <v>1.0703465556186198E-2</v>
      </c>
      <c r="BA115" s="4">
        <f t="shared" si="69"/>
        <v>3.6193405862725091E-2</v>
      </c>
      <c r="BB115" s="4">
        <f t="shared" si="69"/>
        <v>7.1179409543498636E-3</v>
      </c>
      <c r="BC115" s="4">
        <f t="shared" si="69"/>
        <v>-1.5294870222517963E-3</v>
      </c>
      <c r="BD115" s="4">
        <f t="shared" si="69"/>
        <v>-1.8989359685980877E-2</v>
      </c>
      <c r="BE115" s="4">
        <f t="shared" si="69"/>
        <v>4.2795087751277923E-3</v>
      </c>
      <c r="BF115" s="4">
        <f t="shared" si="69"/>
        <v>1.5723335872084052E-2</v>
      </c>
      <c r="BG115" s="4">
        <f t="shared" si="69"/>
        <v>1.3157963744160121E-2</v>
      </c>
      <c r="BH115" s="4">
        <f t="shared" si="69"/>
        <v>-4.5528951552697191E-4</v>
      </c>
      <c r="BI115" s="4">
        <f t="shared" si="69"/>
        <v>4.3168830622914243E-3</v>
      </c>
      <c r="BL115" s="24">
        <f t="shared" si="41"/>
        <v>-4.5112984300863133E-3</v>
      </c>
      <c r="CM115" s="1">
        <f t="shared" si="42"/>
        <v>22</v>
      </c>
    </row>
    <row r="116" spans="1:97" x14ac:dyDescent="0.25">
      <c r="A116" s="12">
        <v>-2</v>
      </c>
      <c r="B116" s="4">
        <f t="shared" ref="B116:BI116" si="70">B74-AVERAGE(B$46:B$75)</f>
        <v>7.2771672098731162E-4</v>
      </c>
      <c r="C116" s="4">
        <f t="shared" si="70"/>
        <v>1.1540449499817756E-2</v>
      </c>
      <c r="D116" s="4">
        <f t="shared" si="70"/>
        <v>7.9534039628226996E-3</v>
      </c>
      <c r="E116" s="4">
        <f t="shared" si="70"/>
        <v>9.7158592469556559E-3</v>
      </c>
      <c r="F116" s="4">
        <f t="shared" si="70"/>
        <v>-6.581307076050597E-3</v>
      </c>
      <c r="G116" s="4">
        <f t="shared" si="70"/>
        <v>-3.972463019721156E-3</v>
      </c>
      <c r="H116" s="4">
        <f t="shared" si="70"/>
        <v>2.2951232977571047E-2</v>
      </c>
      <c r="I116" s="4">
        <f t="shared" si="70"/>
        <v>-2.5300291743292656E-2</v>
      </c>
      <c r="J116" s="4">
        <f t="shared" si="70"/>
        <v>2.5715657979455877E-3</v>
      </c>
      <c r="K116" s="4">
        <f t="shared" si="70"/>
        <v>-3.5276127361902984E-2</v>
      </c>
      <c r="L116" s="4">
        <f t="shared" si="70"/>
        <v>-1.3073601624705973E-3</v>
      </c>
      <c r="M116" s="4">
        <f t="shared" si="70"/>
        <v>-7.63038071504379E-2</v>
      </c>
      <c r="N116" s="4">
        <f t="shared" si="70"/>
        <v>2.4867630418366985E-2</v>
      </c>
      <c r="O116" s="4">
        <f t="shared" si="70"/>
        <v>1.5790850533727752E-2</v>
      </c>
      <c r="P116" s="4">
        <f t="shared" si="70"/>
        <v>-1.3314867963817506E-2</v>
      </c>
      <c r="Q116" s="4">
        <f t="shared" si="70"/>
        <v>-2.0462161818496784E-2</v>
      </c>
      <c r="R116" s="4">
        <f t="shared" si="70"/>
        <v>-2.1816106754646705E-2</v>
      </c>
      <c r="S116" s="4">
        <f t="shared" si="70"/>
        <v>-1.5586982945259571E-2</v>
      </c>
      <c r="T116" s="4">
        <f t="shared" si="70"/>
        <v>-8.9298903937510537E-3</v>
      </c>
      <c r="U116" s="4">
        <f t="shared" si="70"/>
        <v>9.4186707485278253E-3</v>
      </c>
      <c r="V116" s="4">
        <f t="shared" si="70"/>
        <v>-7.3462045193414642E-4</v>
      </c>
      <c r="W116" s="4">
        <f t="shared" si="70"/>
        <v>9.4939451015914409E-4</v>
      </c>
      <c r="X116" s="4">
        <f t="shared" si="70"/>
        <v>-5.1309036071269217E-3</v>
      </c>
      <c r="Y116" s="4">
        <f t="shared" si="70"/>
        <v>-6.2701313051332863E-2</v>
      </c>
      <c r="Z116" s="4">
        <f t="shared" si="70"/>
        <v>3.123937039370442E-3</v>
      </c>
      <c r="AA116" s="4">
        <f t="shared" si="70"/>
        <v>1.1422793414927648E-2</v>
      </c>
      <c r="AB116" s="4">
        <f t="shared" si="70"/>
        <v>3.949895012594995E-2</v>
      </c>
      <c r="AC116" s="4">
        <f t="shared" si="70"/>
        <v>1.0052829928169527E-2</v>
      </c>
      <c r="AD116" s="4">
        <f t="shared" si="70"/>
        <v>2.0567092888363627E-3</v>
      </c>
      <c r="AE116" s="4">
        <f t="shared" si="70"/>
        <v>2.9255182370242772E-2</v>
      </c>
      <c r="AF116" s="4">
        <f t="shared" si="70"/>
        <v>-2.2452118472968087E-3</v>
      </c>
      <c r="AG116" s="4">
        <f t="shared" si="70"/>
        <v>3.2722423906829348E-2</v>
      </c>
      <c r="AH116" s="4">
        <f t="shared" si="70"/>
        <v>-4.5486635418794524E-3</v>
      </c>
      <c r="AI116" s="4">
        <f t="shared" si="70"/>
        <v>-6.3015389549336215E-3</v>
      </c>
      <c r="AJ116" s="4">
        <f t="shared" si="70"/>
        <v>-1.6291084093424713E-2</v>
      </c>
      <c r="AK116" s="4">
        <f t="shared" si="70"/>
        <v>-9.7931064610018315E-3</v>
      </c>
      <c r="AL116" s="4">
        <f t="shared" si="70"/>
        <v>-8.5495360859730203E-3</v>
      </c>
      <c r="AM116" s="4">
        <f t="shared" si="70"/>
        <v>2.9433302138950776E-2</v>
      </c>
      <c r="AN116" s="4">
        <f t="shared" si="70"/>
        <v>-1.6856237507936314E-2</v>
      </c>
      <c r="AO116" s="4">
        <f t="shared" si="70"/>
        <v>-3.4110620702852659E-2</v>
      </c>
      <c r="AP116" s="4">
        <f t="shared" si="70"/>
        <v>-7.9725696870615093E-2</v>
      </c>
      <c r="AQ116" s="4">
        <f t="shared" si="70"/>
        <v>2.5746122817894002E-2</v>
      </c>
      <c r="AR116" s="4">
        <f t="shared" si="70"/>
        <v>-1.1436897344875917E-2</v>
      </c>
      <c r="AS116" s="4">
        <f t="shared" si="70"/>
        <v>8.6985494786372825E-4</v>
      </c>
      <c r="AT116" s="4">
        <f t="shared" si="70"/>
        <v>5.4617790878657042E-3</v>
      </c>
      <c r="AU116" s="4">
        <f t="shared" si="70"/>
        <v>5.6408904501173158E-3</v>
      </c>
      <c r="AV116" s="4">
        <f t="shared" si="70"/>
        <v>3.6989319715753544E-3</v>
      </c>
      <c r="AW116" s="4">
        <f t="shared" si="70"/>
        <v>2.3359144628237769E-2</v>
      </c>
      <c r="AX116" s="4">
        <f t="shared" si="70"/>
        <v>-8.0261979109589217E-3</v>
      </c>
      <c r="AY116" s="4">
        <f t="shared" si="70"/>
        <v>2.6925383717394179E-2</v>
      </c>
      <c r="AZ116" s="4">
        <f t="shared" si="70"/>
        <v>-9.0861271277321055E-3</v>
      </c>
      <c r="BA116" s="4">
        <f t="shared" si="70"/>
        <v>-1.8615235693862819E-2</v>
      </c>
      <c r="BB116" s="4">
        <f t="shared" si="70"/>
        <v>-4.8722536403108573E-3</v>
      </c>
      <c r="BC116" s="4">
        <f t="shared" si="70"/>
        <v>-4.144361067426201E-3</v>
      </c>
      <c r="BD116" s="4">
        <f t="shared" si="70"/>
        <v>2.1871388594162477E-3</v>
      </c>
      <c r="BE116" s="4">
        <f t="shared" si="70"/>
        <v>2.6405328932991991E-2</v>
      </c>
      <c r="BF116" s="4">
        <f t="shared" si="70"/>
        <v>1.2078470304846215E-2</v>
      </c>
      <c r="BG116" s="4">
        <f t="shared" si="70"/>
        <v>-9.4082050314709363E-3</v>
      </c>
      <c r="BH116" s="4">
        <f t="shared" si="70"/>
        <v>-7.1874615896188351E-4</v>
      </c>
      <c r="BI116" s="4">
        <f t="shared" si="70"/>
        <v>1.1970900177749846E-2</v>
      </c>
      <c r="BL116" s="24">
        <f t="shared" si="41"/>
        <v>-2.2291845835940602E-3</v>
      </c>
      <c r="CM116" s="1">
        <f t="shared" si="42"/>
        <v>29</v>
      </c>
    </row>
    <row r="117" spans="1:97" x14ac:dyDescent="0.25">
      <c r="A117" s="12">
        <v>-1</v>
      </c>
      <c r="B117" s="4">
        <f t="shared" ref="B117:BI117" si="71">B75-AVERAGE(B$46:B$75)</f>
        <v>7.2697744704372221E-4</v>
      </c>
      <c r="C117" s="4">
        <f t="shared" si="71"/>
        <v>3.1893938891947326E-3</v>
      </c>
      <c r="D117" s="4">
        <f t="shared" si="71"/>
        <v>-3.3381152799056161E-3</v>
      </c>
      <c r="E117" s="4">
        <f t="shared" si="71"/>
        <v>-7.6629446794247245E-3</v>
      </c>
      <c r="F117" s="4">
        <f t="shared" si="71"/>
        <v>-2.2043760769804119E-2</v>
      </c>
      <c r="G117" s="4">
        <f t="shared" si="71"/>
        <v>2.6544498268134312E-3</v>
      </c>
      <c r="H117" s="4">
        <f t="shared" si="71"/>
        <v>2.2741536224869255E-2</v>
      </c>
      <c r="I117" s="4">
        <f t="shared" si="71"/>
        <v>-4.5794926064981228E-2</v>
      </c>
      <c r="J117" s="4">
        <f t="shared" si="71"/>
        <v>7.0317576767555019E-4</v>
      </c>
      <c r="K117" s="4">
        <f t="shared" si="71"/>
        <v>1.4243175272760289E-3</v>
      </c>
      <c r="L117" s="4">
        <f t="shared" si="71"/>
        <v>3.0282414002497576E-2</v>
      </c>
      <c r="M117" s="4">
        <f t="shared" si="71"/>
        <v>6.4082306945864767E-2</v>
      </c>
      <c r="N117" s="4">
        <f t="shared" si="71"/>
        <v>2.4299480589307407E-2</v>
      </c>
      <c r="O117" s="4">
        <f t="shared" si="71"/>
        <v>-2.2959138157649515E-2</v>
      </c>
      <c r="P117" s="4">
        <f t="shared" si="71"/>
        <v>-1.8267520566596862E-2</v>
      </c>
      <c r="Q117" s="4">
        <f t="shared" si="71"/>
        <v>-6.590309283316006E-3</v>
      </c>
      <c r="R117" s="4">
        <f t="shared" si="71"/>
        <v>-6.0179893702721372E-3</v>
      </c>
      <c r="S117" s="4">
        <f t="shared" si="71"/>
        <v>-8.6934283988903578E-3</v>
      </c>
      <c r="T117" s="4">
        <f t="shared" si="71"/>
        <v>-9.0082081288421732E-3</v>
      </c>
      <c r="U117" s="4">
        <f t="shared" si="71"/>
        <v>3.6662496538810208E-3</v>
      </c>
      <c r="V117" s="4">
        <f t="shared" si="71"/>
        <v>1.6157923001504704E-2</v>
      </c>
      <c r="W117" s="4">
        <f t="shared" si="71"/>
        <v>-8.0089163183868616E-3</v>
      </c>
      <c r="X117" s="4">
        <f t="shared" si="71"/>
        <v>-2.1961139721853496E-3</v>
      </c>
      <c r="Y117" s="4">
        <f t="shared" si="71"/>
        <v>-2.0240206879509483E-2</v>
      </c>
      <c r="Z117" s="4">
        <f t="shared" si="71"/>
        <v>3.0587817868485282E-3</v>
      </c>
      <c r="AA117" s="4">
        <f t="shared" si="71"/>
        <v>-1.622181406683345E-2</v>
      </c>
      <c r="AB117" s="4">
        <f t="shared" si="71"/>
        <v>-2.4201047750629697E-3</v>
      </c>
      <c r="AC117" s="4">
        <f t="shared" si="71"/>
        <v>-1.0725907066737549E-2</v>
      </c>
      <c r="AD117" s="4">
        <f t="shared" si="71"/>
        <v>-1.2987871986365813E-2</v>
      </c>
      <c r="AE117" s="4">
        <f t="shared" si="71"/>
        <v>-7.2302950033592724E-3</v>
      </c>
      <c r="AF117" s="4">
        <f t="shared" si="71"/>
        <v>-2.2455646213953044E-3</v>
      </c>
      <c r="AG117" s="4">
        <f t="shared" si="71"/>
        <v>-1.9715824129589374E-2</v>
      </c>
      <c r="AH117" s="4">
        <f t="shared" si="71"/>
        <v>5.0199373736901677E-3</v>
      </c>
      <c r="AI117" s="4">
        <f t="shared" si="71"/>
        <v>-1.8153018962982707E-2</v>
      </c>
      <c r="AJ117" s="4">
        <f t="shared" si="71"/>
        <v>1.0346792133984156E-2</v>
      </c>
      <c r="AK117" s="4">
        <f t="shared" si="71"/>
        <v>2.0982842905853876E-2</v>
      </c>
      <c r="AL117" s="4">
        <f t="shared" si="71"/>
        <v>-8.6473689820103609E-3</v>
      </c>
      <c r="AM117" s="4">
        <f t="shared" si="71"/>
        <v>-2.0786285196531369E-2</v>
      </c>
      <c r="AN117" s="4">
        <f t="shared" si="71"/>
        <v>1.4604425310394182E-2</v>
      </c>
      <c r="AO117" s="4">
        <f t="shared" si="71"/>
        <v>-1.1789229956847414E-2</v>
      </c>
      <c r="AP117" s="4">
        <f t="shared" si="71"/>
        <v>1.0979636095863048E-2</v>
      </c>
      <c r="AQ117" s="4">
        <f t="shared" si="71"/>
        <v>1.2079916761038482E-2</v>
      </c>
      <c r="AR117" s="4">
        <f t="shared" si="71"/>
        <v>-1.1580399705083065E-2</v>
      </c>
      <c r="AS117" s="4">
        <f t="shared" si="71"/>
        <v>6.2389903799487181E-3</v>
      </c>
      <c r="AT117" s="4">
        <f t="shared" si="71"/>
        <v>-1.0130612346139689E-3</v>
      </c>
      <c r="AU117" s="4">
        <f t="shared" si="71"/>
        <v>2.2622896703015632E-2</v>
      </c>
      <c r="AV117" s="4">
        <f t="shared" si="71"/>
        <v>-4.1249195019214362E-3</v>
      </c>
      <c r="AW117" s="4">
        <f t="shared" si="71"/>
        <v>-2.809911125638958E-3</v>
      </c>
      <c r="AX117" s="4">
        <f t="shared" si="71"/>
        <v>-8.1012342618818154E-3</v>
      </c>
      <c r="AY117" s="4">
        <f t="shared" si="71"/>
        <v>-9.717053973341671E-4</v>
      </c>
      <c r="AZ117" s="4">
        <f t="shared" si="71"/>
        <v>4.6952083115403614E-3</v>
      </c>
      <c r="BA117" s="4">
        <f t="shared" si="71"/>
        <v>-2.8793951417200531E-3</v>
      </c>
      <c r="BB117" s="4">
        <f t="shared" si="71"/>
        <v>-2.1395474333999607E-2</v>
      </c>
      <c r="BC117" s="4">
        <f t="shared" si="71"/>
        <v>2.2005085461257186E-2</v>
      </c>
      <c r="BD117" s="4">
        <f t="shared" si="71"/>
        <v>2.1835562984506901E-3</v>
      </c>
      <c r="BE117" s="4">
        <f t="shared" si="71"/>
        <v>-2.3228407367061601E-3</v>
      </c>
      <c r="BF117" s="4">
        <f t="shared" si="71"/>
        <v>-2.2988159990388349E-2</v>
      </c>
      <c r="BG117" s="4">
        <f t="shared" si="71"/>
        <v>-4.1842519470160575E-3</v>
      </c>
      <c r="BH117" s="4">
        <f t="shared" si="71"/>
        <v>5.3140778457651406E-3</v>
      </c>
      <c r="BI117" s="4">
        <f t="shared" si="71"/>
        <v>-4.1814631722295807E-4</v>
      </c>
      <c r="BL117" s="24">
        <f t="shared" si="41"/>
        <v>-1.4078998344571375E-3</v>
      </c>
      <c r="BS117" s="16" t="s">
        <v>4</v>
      </c>
      <c r="BT117" s="16" t="s">
        <v>5</v>
      </c>
      <c r="BU117" s="16" t="s">
        <v>6</v>
      </c>
      <c r="BZ117" s="16" t="s">
        <v>4</v>
      </c>
      <c r="CA117" s="16" t="s">
        <v>5</v>
      </c>
      <c r="CB117" s="16" t="s">
        <v>6</v>
      </c>
      <c r="CG117" s="10" t="s">
        <v>7</v>
      </c>
      <c r="CH117" s="16" t="s">
        <v>4</v>
      </c>
      <c r="CI117" s="16" t="s">
        <v>5</v>
      </c>
      <c r="CJ117" s="16" t="s">
        <v>6</v>
      </c>
      <c r="CM117" s="1">
        <f t="shared" si="42"/>
        <v>24</v>
      </c>
      <c r="CO117" s="10" t="s">
        <v>8</v>
      </c>
      <c r="CP117" s="16" t="s">
        <v>4</v>
      </c>
      <c r="CQ117" s="16" t="s">
        <v>5</v>
      </c>
      <c r="CR117" s="16" t="s">
        <v>6</v>
      </c>
    </row>
    <row r="118" spans="1:97" s="35" customFormat="1" x14ac:dyDescent="0.25">
      <c r="A118" s="34">
        <v>0</v>
      </c>
      <c r="B118" s="30">
        <f t="shared" ref="B118:BI118" si="72">B76-AVERAGE(B$46:B$75)</f>
        <v>6.3047242973637006E-4</v>
      </c>
      <c r="C118" s="30">
        <f t="shared" si="72"/>
        <v>6.6299638189905958E-4</v>
      </c>
      <c r="D118" s="30">
        <f t="shared" si="72"/>
        <v>4.6370454639374139E-3</v>
      </c>
      <c r="E118" s="30">
        <f t="shared" si="72"/>
        <v>6.1044524307992884E-3</v>
      </c>
      <c r="F118" s="30">
        <f t="shared" si="72"/>
        <v>1.3696803379125561E-2</v>
      </c>
      <c r="G118" s="30">
        <f t="shared" si="72"/>
        <v>5.4578531796140887E-3</v>
      </c>
      <c r="H118" s="30">
        <f t="shared" si="72"/>
        <v>-1.9640095317886692E-2</v>
      </c>
      <c r="I118" s="30">
        <f t="shared" si="72"/>
        <v>8.7646517303859982E-3</v>
      </c>
      <c r="J118" s="30">
        <f t="shared" si="72"/>
        <v>1.5869679736397586E-2</v>
      </c>
      <c r="K118" s="30">
        <f t="shared" si="72"/>
        <v>1.7023356512942914E-2</v>
      </c>
      <c r="L118" s="30">
        <f t="shared" si="72"/>
        <v>-1.4490713769817998E-2</v>
      </c>
      <c r="M118" s="30">
        <f t="shared" si="72"/>
        <v>7.7283079043091408E-3</v>
      </c>
      <c r="N118" s="30">
        <f t="shared" si="72"/>
        <v>-1.2340718554921977E-2</v>
      </c>
      <c r="O118" s="30">
        <f t="shared" si="72"/>
        <v>1.2036857031019282E-2</v>
      </c>
      <c r="P118" s="30">
        <f t="shared" si="72"/>
        <v>2.9573550973380569E-3</v>
      </c>
      <c r="Q118" s="30">
        <f t="shared" si="72"/>
        <v>7.5575611775750935E-3</v>
      </c>
      <c r="R118" s="30">
        <f t="shared" si="72"/>
        <v>-7.2417058950851546E-4</v>
      </c>
      <c r="S118" s="30">
        <f t="shared" si="72"/>
        <v>2.175430442347713E-2</v>
      </c>
      <c r="T118" s="30">
        <f t="shared" si="72"/>
        <v>-1.3104460817516979E-3</v>
      </c>
      <c r="U118" s="30">
        <f t="shared" si="72"/>
        <v>7.2072930236117974E-3</v>
      </c>
      <c r="V118" s="30">
        <f t="shared" si="72"/>
        <v>-8.2117665478856228E-3</v>
      </c>
      <c r="W118" s="30">
        <f t="shared" si="72"/>
        <v>9.4333509761907136E-4</v>
      </c>
      <c r="X118" s="30">
        <f t="shared" si="72"/>
        <v>3.6755470767732383E-3</v>
      </c>
      <c r="Y118" s="30">
        <f t="shared" si="72"/>
        <v>1.4587791105771224E-2</v>
      </c>
      <c r="Z118" s="30">
        <f t="shared" si="72"/>
        <v>1.5225618998556028E-3</v>
      </c>
      <c r="AA118" s="30">
        <f t="shared" si="72"/>
        <v>2.7203544782994783E-2</v>
      </c>
      <c r="AB118" s="30">
        <f t="shared" si="72"/>
        <v>-7.2953310657936712E-3</v>
      </c>
      <c r="AC118" s="30">
        <f t="shared" si="72"/>
        <v>2.6100567277990514E-3</v>
      </c>
      <c r="AD118" s="30">
        <f t="shared" si="72"/>
        <v>1.3996489099845995E-2</v>
      </c>
      <c r="AE118" s="30">
        <f t="shared" si="72"/>
        <v>7.9618191651992035E-3</v>
      </c>
      <c r="AF118" s="30">
        <f t="shared" si="72"/>
        <v>-1.1233056841061157E-3</v>
      </c>
      <c r="AG118" s="30">
        <f t="shared" si="72"/>
        <v>9.3990056478135547E-3</v>
      </c>
      <c r="AH118" s="30">
        <f t="shared" si="72"/>
        <v>-2.418589791512632E-3</v>
      </c>
      <c r="AI118" s="30">
        <f t="shared" si="72"/>
        <v>2.2875352239885719E-3</v>
      </c>
      <c r="AJ118" s="30">
        <f t="shared" si="72"/>
        <v>5.4572644429721744E-3</v>
      </c>
      <c r="AK118" s="30">
        <f t="shared" si="72"/>
        <v>9.9342367998501158E-3</v>
      </c>
      <c r="AL118" s="30">
        <f t="shared" si="72"/>
        <v>-6.2277100945874134E-3</v>
      </c>
      <c r="AM118" s="30">
        <f t="shared" si="72"/>
        <v>6.7817523210144445E-4</v>
      </c>
      <c r="AN118" s="30">
        <f t="shared" si="72"/>
        <v>6.018339640676767E-3</v>
      </c>
      <c r="AO118" s="30">
        <f t="shared" si="72"/>
        <v>4.157679507570078E-3</v>
      </c>
      <c r="AP118" s="30">
        <f t="shared" si="72"/>
        <v>-7.9037842717072891E-3</v>
      </c>
      <c r="AQ118" s="30">
        <f t="shared" si="72"/>
        <v>4.5200926453131474E-3</v>
      </c>
      <c r="AR118" s="30">
        <f t="shared" si="72"/>
        <v>-1.1019604258842032E-2</v>
      </c>
      <c r="AS118" s="30">
        <f t="shared" si="72"/>
        <v>4.3221817757476706E-3</v>
      </c>
      <c r="AT118" s="30">
        <f t="shared" si="72"/>
        <v>7.1230905144714744E-3</v>
      </c>
      <c r="AU118" s="30">
        <f t="shared" si="72"/>
        <v>2.8843911742033788E-3</v>
      </c>
      <c r="AV118" s="30">
        <f t="shared" si="72"/>
        <v>2.2337898634734042E-3</v>
      </c>
      <c r="AW118" s="30">
        <f t="shared" si="72"/>
        <v>3.4333969984264691E-3</v>
      </c>
      <c r="AX118" s="30">
        <f t="shared" si="72"/>
        <v>-3.0757855064461573E-3</v>
      </c>
      <c r="AY118" s="30">
        <f t="shared" si="72"/>
        <v>1.9903957075567878E-2</v>
      </c>
      <c r="AZ118" s="30">
        <f t="shared" si="72"/>
        <v>5.2231145539423558E-4</v>
      </c>
      <c r="BA118" s="30">
        <f t="shared" si="72"/>
        <v>-3.1632390846443432E-3</v>
      </c>
      <c r="BB118" s="30">
        <f t="shared" si="72"/>
        <v>-7.5635406337314585E-3</v>
      </c>
      <c r="BC118" s="30">
        <f t="shared" si="72"/>
        <v>1.4427080360837273E-2</v>
      </c>
      <c r="BD118" s="30">
        <f t="shared" si="72"/>
        <v>1.9704406906628971E-3</v>
      </c>
      <c r="BE118" s="30">
        <f t="shared" si="72"/>
        <v>4.0089317103963835E-3</v>
      </c>
      <c r="BF118" s="30">
        <f t="shared" si="72"/>
        <v>1.0171860269664252E-3</v>
      </c>
      <c r="BG118" s="30">
        <f t="shared" si="72"/>
        <v>2.0470151665909898E-3</v>
      </c>
      <c r="BH118" s="30">
        <f t="shared" si="72"/>
        <v>5.7942147135698185E-3</v>
      </c>
      <c r="BI118" s="30">
        <f t="shared" si="72"/>
        <v>1.1101219566280114E-2</v>
      </c>
      <c r="BL118" s="30">
        <f t="shared" si="41"/>
        <v>3.688714497295961E-3</v>
      </c>
      <c r="BM118" s="30">
        <f>BL118</f>
        <v>3.688714497295961E-3</v>
      </c>
      <c r="BQ118" s="30">
        <f t="shared" ref="BQ118:BQ127" si="73">_xlfn.STDEV.S(B118:BI118)</f>
        <v>8.6995930415524805E-3</v>
      </c>
      <c r="BR118" s="35">
        <f>(BL118/BQ118)*SQRT(1000)</f>
        <v>13.408373694979906</v>
      </c>
      <c r="BS118" s="30">
        <f>_xlfn.T.INV.2T(0.1,999)</f>
        <v>1.6463803454274908</v>
      </c>
      <c r="BT118" s="30">
        <f>_xlfn.T.INV.2T(0.05,999)</f>
        <v>1.9623414611334626</v>
      </c>
      <c r="BU118" s="30">
        <f>_xlfn.T.INV.2T(0.01,999)</f>
        <v>2.5807596372676254</v>
      </c>
      <c r="BV118" s="35" t="str">
        <f>IF(ABS(BR118)&gt;BT118,"Odrzucamy H0","NieodrzucamyH0")</f>
        <v>Odrzucamy H0</v>
      </c>
      <c r="BY118" s="35">
        <f>BL118/$BU$106</f>
        <v>1.2290032365389192</v>
      </c>
      <c r="BZ118" s="30">
        <f>_xlfn.T.INV.2T(0.1,14)</f>
        <v>1.7613101357748921</v>
      </c>
      <c r="CA118" s="30">
        <f>_xlfn.T.INV.2T(0.05,14)</f>
        <v>2.1447866879178044</v>
      </c>
      <c r="CB118" s="30">
        <f>_xlfn.T.INV.2T(0.01,14)</f>
        <v>2.9768427343708348</v>
      </c>
      <c r="CC118" s="35" t="str">
        <f>IF(ABS(BY118)&gt;CA118,"Odrzucamy H0","NieodrzucamyH0")</f>
        <v>NieodrzucamyH0</v>
      </c>
      <c r="CF118" s="36">
        <f>COUNTIF(B118:BI118,"&gt;0")/60</f>
        <v>0.75</v>
      </c>
      <c r="CG118" s="35">
        <f>(SQRT(60)/0.5)*(CF118-0.5)</f>
        <v>3.872983346207417</v>
      </c>
      <c r="CH118" s="31">
        <f>NORMSINV(1-0.05)</f>
        <v>1.6448536269514715</v>
      </c>
      <c r="CI118" s="31">
        <f>NORMSINV(1-0.025)</f>
        <v>1.9599639845400536</v>
      </c>
      <c r="CJ118" s="31">
        <f>NORMSINV(1-0.005)</f>
        <v>2.5758293035488999</v>
      </c>
      <c r="CK118" s="35" t="str">
        <f>IF(ABS(CG118)&gt;CI118,"Odrzucamy H0","NieodrzucamyH0")</f>
        <v>Odrzucamy H0</v>
      </c>
      <c r="CO118" s="35">
        <f>SQRT(60)*(CF118-$CQ$107)/SQRT($CQ$107*(1-$CQ$107))</f>
        <v>3.7871508315834359</v>
      </c>
      <c r="CP118" s="31">
        <f>NORMSINV(1-0.05)</f>
        <v>1.6448536269514715</v>
      </c>
      <c r="CQ118" s="31">
        <f>NORMSINV(1-0.025)</f>
        <v>1.9599639845400536</v>
      </c>
      <c r="CR118" s="31">
        <f>NORMSINV(1-0.005)</f>
        <v>2.5758293035488999</v>
      </c>
      <c r="CS118" s="35" t="str">
        <f>IF(ABS(CO118)&gt;CQ118,"Odrzucamy H0","NieodrzucamyH0")</f>
        <v>Odrzucamy H0</v>
      </c>
    </row>
    <row r="119" spans="1:97" x14ac:dyDescent="0.25">
      <c r="A119" s="12">
        <v>1</v>
      </c>
      <c r="B119" s="4">
        <f t="shared" ref="B119:BI119" si="74">B77-AVERAGE(B$46:B$75)</f>
        <v>6.295563068026836E-4</v>
      </c>
      <c r="C119" s="4">
        <f t="shared" si="74"/>
        <v>6.6215816726962321E-4</v>
      </c>
      <c r="D119" s="4">
        <f t="shared" si="74"/>
        <v>4.6105743022365406E-3</v>
      </c>
      <c r="E119" s="4">
        <f t="shared" si="74"/>
        <v>6.078796621310693E-3</v>
      </c>
      <c r="F119" s="4">
        <f t="shared" si="74"/>
        <v>3.4490927961985354E-4</v>
      </c>
      <c r="G119" s="4">
        <f t="shared" si="74"/>
        <v>5.4500160747077264E-3</v>
      </c>
      <c r="H119" s="4">
        <f t="shared" si="74"/>
        <v>-2.0447046269551444E-2</v>
      </c>
      <c r="I119" s="4">
        <f t="shared" si="74"/>
        <v>8.2890575460053528E-3</v>
      </c>
      <c r="J119" s="4">
        <f t="shared" si="74"/>
        <v>1.5789175416776234E-2</v>
      </c>
      <c r="K119" s="4">
        <f t="shared" si="74"/>
        <v>1.6962995043692315E-2</v>
      </c>
      <c r="L119" s="4">
        <f t="shared" si="74"/>
        <v>1.5078596866938735E-3</v>
      </c>
      <c r="M119" s="4">
        <f t="shared" si="74"/>
        <v>7.5695295947814665E-3</v>
      </c>
      <c r="N119" s="4">
        <f t="shared" si="74"/>
        <v>-1.2514268516553954E-2</v>
      </c>
      <c r="O119" s="4">
        <f t="shared" si="74"/>
        <v>1.1943330610662103E-2</v>
      </c>
      <c r="P119" s="4">
        <f t="shared" si="74"/>
        <v>2.8598104807607454E-3</v>
      </c>
      <c r="Q119" s="4">
        <f t="shared" si="74"/>
        <v>7.5232414001164807E-3</v>
      </c>
      <c r="R119" s="4">
        <f t="shared" si="74"/>
        <v>-3.9785293017143737E-3</v>
      </c>
      <c r="S119" s="4">
        <f t="shared" si="74"/>
        <v>2.1478853845951645E-2</v>
      </c>
      <c r="T119" s="4">
        <f t="shared" si="74"/>
        <v>-1.3118666967216047E-3</v>
      </c>
      <c r="U119" s="4">
        <f t="shared" si="74"/>
        <v>7.1539009662669279E-3</v>
      </c>
      <c r="V119" s="4">
        <f t="shared" si="74"/>
        <v>-8.223088070757386E-3</v>
      </c>
      <c r="W119" s="4">
        <f t="shared" si="74"/>
        <v>9.4297480938130803E-4</v>
      </c>
      <c r="X119" s="4">
        <f t="shared" si="74"/>
        <v>2.6766242252539403E-3</v>
      </c>
      <c r="Y119" s="4">
        <f t="shared" si="74"/>
        <v>1.4515970083729419E-2</v>
      </c>
      <c r="Z119" s="4">
        <f t="shared" si="74"/>
        <v>1.4805443417208464E-3</v>
      </c>
      <c r="AA119" s="4">
        <f t="shared" si="74"/>
        <v>2.6629125132084867E-2</v>
      </c>
      <c r="AB119" s="4">
        <f t="shared" si="74"/>
        <v>-7.3899622540936852E-3</v>
      </c>
      <c r="AC119" s="4">
        <f t="shared" si="74"/>
        <v>2.6089079241256355E-3</v>
      </c>
      <c r="AD119" s="4">
        <f t="shared" si="74"/>
        <v>1.0170190029723039E-3</v>
      </c>
      <c r="AE119" s="4">
        <f t="shared" si="74"/>
        <v>7.935679891574475E-3</v>
      </c>
      <c r="AF119" s="4">
        <f t="shared" si="74"/>
        <v>-1.1235844630711987E-3</v>
      </c>
      <c r="AG119" s="4">
        <f t="shared" si="74"/>
        <v>9.3491061758770623E-3</v>
      </c>
      <c r="AH119" s="4">
        <f t="shared" si="74"/>
        <v>-2.424742799538838E-3</v>
      </c>
      <c r="AI119" s="4">
        <f t="shared" si="74"/>
        <v>2.2842555606616037E-3</v>
      </c>
      <c r="AJ119" s="4">
        <f t="shared" si="74"/>
        <v>-9.6587157495448786E-4</v>
      </c>
      <c r="AK119" s="4">
        <f t="shared" si="74"/>
        <v>9.8481244177814117E-3</v>
      </c>
      <c r="AL119" s="4">
        <f t="shared" si="74"/>
        <v>-6.2846951735813471E-3</v>
      </c>
      <c r="AM119" s="4">
        <f t="shared" si="74"/>
        <v>6.781655915858942E-4</v>
      </c>
      <c r="AN119" s="4">
        <f t="shared" si="74"/>
        <v>5.9909437755440668E-3</v>
      </c>
      <c r="AO119" s="4">
        <f t="shared" si="74"/>
        <v>4.1403221728825001E-3</v>
      </c>
      <c r="AP119" s="4">
        <f t="shared" si="74"/>
        <v>-1.4499182168944288E-2</v>
      </c>
      <c r="AQ119" s="4">
        <f t="shared" si="74"/>
        <v>4.5134295312381136E-3</v>
      </c>
      <c r="AR119" s="4">
        <f t="shared" si="74"/>
        <v>-1.1153168497146843E-2</v>
      </c>
      <c r="AS119" s="4">
        <f t="shared" si="74"/>
        <v>4.310304208708168E-3</v>
      </c>
      <c r="AT119" s="4">
        <f t="shared" si="74"/>
        <v>7.087549124216606E-3</v>
      </c>
      <c r="AU119" s="4">
        <f t="shared" si="74"/>
        <v>2.8836203782007189E-3</v>
      </c>
      <c r="AV119" s="4">
        <f t="shared" si="74"/>
        <v>-2.6597773938195493E-3</v>
      </c>
      <c r="AW119" s="4">
        <f t="shared" si="74"/>
        <v>3.4298349497964595E-3</v>
      </c>
      <c r="AX119" s="4">
        <f t="shared" si="74"/>
        <v>-3.0893370912700993E-3</v>
      </c>
      <c r="AY119" s="4">
        <f t="shared" si="74"/>
        <v>1.9665912765613278E-2</v>
      </c>
      <c r="AZ119" s="4">
        <f t="shared" si="74"/>
        <v>5.2179460396918403E-4</v>
      </c>
      <c r="BA119" s="4">
        <f t="shared" si="74"/>
        <v>-3.1682579717763112E-3</v>
      </c>
      <c r="BB119" s="4">
        <f t="shared" si="74"/>
        <v>-4.4451917962367443E-3</v>
      </c>
      <c r="BC119" s="4">
        <f t="shared" si="74"/>
        <v>1.4311129604464245E-2</v>
      </c>
      <c r="BD119" s="4">
        <f t="shared" si="74"/>
        <v>1.9676301944432451E-3</v>
      </c>
      <c r="BE119" s="4">
        <f t="shared" si="74"/>
        <v>4.0046320395338694E-3</v>
      </c>
      <c r="BF119" s="4">
        <f t="shared" si="74"/>
        <v>1.0171860269664252E-3</v>
      </c>
      <c r="BG119" s="4">
        <f t="shared" si="74"/>
        <v>2.0456226822650001E-3</v>
      </c>
      <c r="BH119" s="4">
        <f t="shared" si="74"/>
        <v>1.6985045885674684E-3</v>
      </c>
      <c r="BI119" s="4">
        <f t="shared" si="74"/>
        <v>1.1006955532652346E-2</v>
      </c>
      <c r="BL119" s="4">
        <f t="shared" si="41"/>
        <v>3.0622844106622089E-3</v>
      </c>
      <c r="BM119" s="4">
        <f>SUM(BL118:BL119)</f>
        <v>6.7509989079581698E-3</v>
      </c>
      <c r="BQ119" s="4">
        <f t="shared" si="73"/>
        <v>8.3856142586726402E-3</v>
      </c>
      <c r="BR119" s="1">
        <f t="shared" ref="BR119:BR127" si="75">(BL119/BQ119)*SQRT(1000)</f>
        <v>11.548102836836001</v>
      </c>
      <c r="BS119" s="4">
        <f t="shared" ref="BS119:BS127" si="76">_xlfn.T.INV.2T(0.1,999)</f>
        <v>1.6463803454274908</v>
      </c>
      <c r="BT119" s="4">
        <f t="shared" ref="BT119:BT127" si="77">_xlfn.T.INV.2T(0.05,999)</f>
        <v>1.9623414611334626</v>
      </c>
      <c r="BU119" s="4">
        <f t="shared" ref="BU119:BU127" si="78">_xlfn.T.INV.2T(0.01,999)</f>
        <v>2.5807596372676254</v>
      </c>
      <c r="BV119" s="1" t="str">
        <f t="shared" ref="BV119:BV138" si="79">IF(ABS(BR119)&gt;BT119,"Odrzucamy H0","NieodrzucamyH0")</f>
        <v>Odrzucamy H0</v>
      </c>
      <c r="BY119" s="1">
        <f t="shared" ref="BY119:BY127" si="80">BL119/$BU$106</f>
        <v>1.0202897119485486</v>
      </c>
      <c r="BZ119" s="4">
        <f t="shared" ref="BZ119:BZ127" si="81">_xlfn.T.INV.2T(0.1,14)</f>
        <v>1.7613101357748921</v>
      </c>
      <c r="CA119" s="4">
        <f t="shared" ref="CA119:CA127" si="82">_xlfn.T.INV.2T(0.05,14)</f>
        <v>2.1447866879178044</v>
      </c>
      <c r="CB119" s="4">
        <f t="shared" ref="CB119:CB127" si="83">_xlfn.T.INV.2T(0.01,14)</f>
        <v>2.9768427343708348</v>
      </c>
      <c r="CC119" s="1" t="str">
        <f t="shared" ref="CC119:CC127" si="84">IF(ABS(BY119)&gt;CA119,"Odrzucamy H0","NieodrzucamyH0")</f>
        <v>NieodrzucamyH0</v>
      </c>
      <c r="CF119" s="37">
        <f t="shared" ref="CF119:CF127" si="85">COUNTIF(B119:BI119,"&gt;0")/60</f>
        <v>0.73333333333333328</v>
      </c>
      <c r="CG119" s="38">
        <f t="shared" ref="CG119:CG127" si="86">(SQRT(60)/0.5)*(CF119-0.5)</f>
        <v>3.6147844564602551</v>
      </c>
      <c r="CH119" s="23">
        <f t="shared" ref="CH119:CH127" si="87">NORMSINV(1-0.05)</f>
        <v>1.6448536269514715</v>
      </c>
      <c r="CI119" s="23">
        <f t="shared" ref="CI119:CI127" si="88">NORMSINV(1-0.025)</f>
        <v>1.9599639845400536</v>
      </c>
      <c r="CJ119" s="23">
        <f t="shared" ref="CJ119:CJ127" si="89">NORMSINV(1-0.005)</f>
        <v>2.5758293035488999</v>
      </c>
      <c r="CK119" s="1" t="str">
        <f t="shared" ref="CK119:CK138" si="90">IF(ABS(CG119)&gt;CI119,"Odrzucamy H0","NieodrzucamyH0")</f>
        <v>Odrzucamy H0</v>
      </c>
      <c r="CO119" s="38">
        <f t="shared" ref="CO119:CO127" si="91">SQRT(60)*(CF119-$CQ$107)/SQRT($CQ$107*(1-$CQ$107))</f>
        <v>3.5289360021572915</v>
      </c>
      <c r="CP119" s="23">
        <f t="shared" ref="CP119:CP127" si="92">NORMSINV(1-0.05)</f>
        <v>1.6448536269514715</v>
      </c>
      <c r="CQ119" s="23">
        <f t="shared" ref="CQ119:CQ127" si="93">NORMSINV(1-0.025)</f>
        <v>1.9599639845400536</v>
      </c>
      <c r="CR119" s="23">
        <f t="shared" ref="CR119:CR127" si="94">NORMSINV(1-0.005)</f>
        <v>2.5758293035488999</v>
      </c>
      <c r="CS119" s="1" t="str">
        <f t="shared" ref="CS119:CS138" si="95">IF(ABS(CO119)&gt;CQ119,"Odrzucamy H0","NieodrzucamyH0")</f>
        <v>Odrzucamy H0</v>
      </c>
    </row>
    <row r="120" spans="1:97" x14ac:dyDescent="0.25">
      <c r="A120" s="12">
        <v>2</v>
      </c>
      <c r="B120" s="4">
        <f t="shared" ref="B120:BI120" si="96">B78-AVERAGE(B$46:B$75)</f>
        <v>6.2863842762921204E-4</v>
      </c>
      <c r="C120" s="4">
        <f t="shared" si="96"/>
        <v>6.6132148537808254E-4</v>
      </c>
      <c r="D120" s="4">
        <f t="shared" si="96"/>
        <v>4.5843734434099087E-3</v>
      </c>
      <c r="E120" s="4">
        <f t="shared" si="96"/>
        <v>6.0533987534217449E-3</v>
      </c>
      <c r="F120" s="4">
        <f t="shared" si="96"/>
        <v>3.405629430370137E-4</v>
      </c>
      <c r="G120" s="4">
        <f t="shared" si="96"/>
        <v>5.442222665990315E-3</v>
      </c>
      <c r="H120" s="4">
        <f t="shared" si="96"/>
        <v>-2.1301883744867734E-2</v>
      </c>
      <c r="I120" s="4">
        <f t="shared" si="96"/>
        <v>7.833549893928057E-3</v>
      </c>
      <c r="J120" s="4">
        <f t="shared" si="96"/>
        <v>1.5710096549517154E-2</v>
      </c>
      <c r="K120" s="4">
        <f t="shared" si="96"/>
        <v>1.6903560698211167E-2</v>
      </c>
      <c r="L120" s="4">
        <f t="shared" si="96"/>
        <v>1.5061352005768262E-3</v>
      </c>
      <c r="M120" s="4">
        <f t="shared" si="96"/>
        <v>7.4146784997673213E-3</v>
      </c>
      <c r="N120" s="4">
        <f t="shared" si="96"/>
        <v>-1.2692483297461404E-2</v>
      </c>
      <c r="O120" s="4">
        <f t="shared" si="96"/>
        <v>1.1851587294171413E-2</v>
      </c>
      <c r="P120" s="4">
        <f t="shared" si="96"/>
        <v>2.764164528369451E-3</v>
      </c>
      <c r="Q120" s="4">
        <f t="shared" si="96"/>
        <v>7.4893202315698404E-3</v>
      </c>
      <c r="R120" s="4">
        <f t="shared" si="96"/>
        <v>-3.9826802348577155E-3</v>
      </c>
      <c r="S120" s="4">
        <f t="shared" si="96"/>
        <v>2.1212324316740343E-2</v>
      </c>
      <c r="T120" s="4">
        <f t="shared" si="96"/>
        <v>-1.3132907041991557E-3</v>
      </c>
      <c r="U120" s="4">
        <f t="shared" si="96"/>
        <v>7.1012807195959694E-3</v>
      </c>
      <c r="V120" s="4">
        <f t="shared" si="96"/>
        <v>-8.2344861682326631E-3</v>
      </c>
      <c r="W120" s="4">
        <f t="shared" si="96"/>
        <v>9.426140882347892E-4</v>
      </c>
      <c r="X120" s="4">
        <f t="shared" si="96"/>
        <v>2.6583470209386971E-3</v>
      </c>
      <c r="Y120" s="4">
        <f t="shared" si="96"/>
        <v>1.4445351108381174E-2</v>
      </c>
      <c r="Z120" s="4">
        <f t="shared" si="96"/>
        <v>1.4390662617660395E-3</v>
      </c>
      <c r="AA120" s="4">
        <f t="shared" si="96"/>
        <v>2.6081284209038998E-2</v>
      </c>
      <c r="AB120" s="4">
        <f t="shared" si="96"/>
        <v>-7.4864618228194426E-3</v>
      </c>
      <c r="AC120" s="4">
        <f t="shared" si="96"/>
        <v>2.6077615791242799E-3</v>
      </c>
      <c r="AD120" s="4">
        <f t="shared" si="96"/>
        <v>1.0146399032299638E-3</v>
      </c>
      <c r="AE120" s="4">
        <f t="shared" si="96"/>
        <v>7.9098058660993075E-3</v>
      </c>
      <c r="AF120" s="4">
        <f t="shared" si="96"/>
        <v>-1.1238629478738777E-3</v>
      </c>
      <c r="AG120" s="4">
        <f t="shared" si="96"/>
        <v>9.2999042876884749E-3</v>
      </c>
      <c r="AH120" s="4">
        <f t="shared" si="96"/>
        <v>-2.430926446955692E-3</v>
      </c>
      <c r="AI120" s="4">
        <f t="shared" si="96"/>
        <v>2.2809877439792211E-3</v>
      </c>
      <c r="AJ120" s="4">
        <f t="shared" si="96"/>
        <v>-9.6844804125365968E-4</v>
      </c>
      <c r="AK120" s="4">
        <f t="shared" si="96"/>
        <v>9.7635882848963462E-3</v>
      </c>
      <c r="AL120" s="4">
        <f t="shared" si="96"/>
        <v>-6.3425504492885237E-3</v>
      </c>
      <c r="AM120" s="4">
        <f t="shared" si="96"/>
        <v>6.7815594917835619E-4</v>
      </c>
      <c r="AN120" s="4">
        <f t="shared" si="96"/>
        <v>5.9638324620720556E-3</v>
      </c>
      <c r="AO120" s="4">
        <f t="shared" si="96"/>
        <v>4.1228192999535219E-3</v>
      </c>
      <c r="AP120" s="4">
        <f t="shared" si="96"/>
        <v>-1.4641273026776983E-2</v>
      </c>
      <c r="AQ120" s="4">
        <f t="shared" si="96"/>
        <v>4.5068006834817834E-3</v>
      </c>
      <c r="AR120" s="4">
        <f t="shared" si="96"/>
        <v>-1.1289874402106596E-2</v>
      </c>
      <c r="AS120" s="4">
        <f t="shared" si="96"/>
        <v>4.2985080899442538E-3</v>
      </c>
      <c r="AT120" s="4">
        <f t="shared" si="96"/>
        <v>7.0524277493400501E-3</v>
      </c>
      <c r="AU120" s="4">
        <f t="shared" si="96"/>
        <v>2.8828482269737865E-3</v>
      </c>
      <c r="AV120" s="4">
        <f t="shared" si="96"/>
        <v>-2.6657788311651174E-3</v>
      </c>
      <c r="AW120" s="4">
        <f t="shared" si="96"/>
        <v>3.4262863087948774E-3</v>
      </c>
      <c r="AX120" s="4">
        <f t="shared" si="96"/>
        <v>-3.1029890035692937E-3</v>
      </c>
      <c r="AY120" s="4">
        <f t="shared" si="96"/>
        <v>1.943504772361743E-2</v>
      </c>
      <c r="AZ120" s="4">
        <f t="shared" si="96"/>
        <v>5.2127700858797419E-4</v>
      </c>
      <c r="BA120" s="4">
        <f t="shared" si="96"/>
        <v>-3.1732994222315319E-3</v>
      </c>
      <c r="BB120" s="4">
        <f t="shared" si="96"/>
        <v>-4.4535273031045082E-3</v>
      </c>
      <c r="BC120" s="4">
        <f t="shared" si="96"/>
        <v>1.4197636280627573E-2</v>
      </c>
      <c r="BD120" s="4">
        <f t="shared" si="96"/>
        <v>1.9648290979211755E-3</v>
      </c>
      <c r="BE120" s="4">
        <f t="shared" si="96"/>
        <v>4.0003501446770479E-3</v>
      </c>
      <c r="BF120" s="4">
        <f t="shared" si="96"/>
        <v>1.0171860269664252E-3</v>
      </c>
      <c r="BG120" s="4">
        <f t="shared" si="96"/>
        <v>2.0442334784973935E-3</v>
      </c>
      <c r="BH120" s="4">
        <f t="shared" si="96"/>
        <v>1.6913392509579235E-3</v>
      </c>
      <c r="BI120" s="4">
        <f t="shared" si="96"/>
        <v>1.0914495637068989E-2</v>
      </c>
      <c r="BL120" s="4">
        <f t="shared" si="41"/>
        <v>2.9909137262764652E-3</v>
      </c>
      <c r="BM120" s="4">
        <f>SUM(BL118:BL120)</f>
        <v>9.7419126342346354E-3</v>
      </c>
      <c r="BQ120" s="4">
        <f t="shared" si="73"/>
        <v>8.3816870614708341E-3</v>
      </c>
      <c r="BR120" s="1">
        <f t="shared" si="75"/>
        <v>11.284243363811894</v>
      </c>
      <c r="BS120" s="4">
        <f t="shared" si="76"/>
        <v>1.6463803454274908</v>
      </c>
      <c r="BT120" s="4">
        <f t="shared" si="77"/>
        <v>1.9623414611334626</v>
      </c>
      <c r="BU120" s="4">
        <f t="shared" si="78"/>
        <v>2.5807596372676254</v>
      </c>
      <c r="BV120" s="1" t="str">
        <f t="shared" si="79"/>
        <v>Odrzucamy H0</v>
      </c>
      <c r="BY120" s="1">
        <f t="shared" si="80"/>
        <v>0.99651047878524024</v>
      </c>
      <c r="BZ120" s="4">
        <f t="shared" si="81"/>
        <v>1.7613101357748921</v>
      </c>
      <c r="CA120" s="4">
        <f t="shared" si="82"/>
        <v>2.1447866879178044</v>
      </c>
      <c r="CB120" s="4">
        <f t="shared" si="83"/>
        <v>2.9768427343708348</v>
      </c>
      <c r="CC120" s="1" t="str">
        <f t="shared" si="84"/>
        <v>NieodrzucamyH0</v>
      </c>
      <c r="CF120" s="37">
        <f t="shared" si="85"/>
        <v>0.73333333333333328</v>
      </c>
      <c r="CG120" s="38">
        <f t="shared" si="86"/>
        <v>3.6147844564602551</v>
      </c>
      <c r="CH120" s="24">
        <f t="shared" si="87"/>
        <v>1.6448536269514715</v>
      </c>
      <c r="CI120" s="24">
        <f t="shared" si="88"/>
        <v>1.9599639845400536</v>
      </c>
      <c r="CJ120" s="24">
        <f t="shared" si="89"/>
        <v>2.5758293035488999</v>
      </c>
      <c r="CK120" s="1" t="str">
        <f t="shared" si="90"/>
        <v>Odrzucamy H0</v>
      </c>
      <c r="CO120" s="38">
        <f t="shared" si="91"/>
        <v>3.5289360021572915</v>
      </c>
      <c r="CP120" s="24">
        <f t="shared" si="92"/>
        <v>1.6448536269514715</v>
      </c>
      <c r="CQ120" s="24">
        <f t="shared" si="93"/>
        <v>1.9599639845400536</v>
      </c>
      <c r="CR120" s="24">
        <f t="shared" si="94"/>
        <v>2.5758293035488999</v>
      </c>
      <c r="CS120" s="1" t="str">
        <f t="shared" si="95"/>
        <v>Odrzucamy H0</v>
      </c>
    </row>
    <row r="121" spans="1:97" x14ac:dyDescent="0.25">
      <c r="A121" s="12">
        <v>3</v>
      </c>
      <c r="B121" s="4">
        <f t="shared" ref="B121:BI121" si="97">B79-AVERAGE(B$46:B$75)</f>
        <v>4.3583039236817929E-4</v>
      </c>
      <c r="C121" s="4">
        <f t="shared" si="97"/>
        <v>-1.4750976152544041E-2</v>
      </c>
      <c r="D121" s="4">
        <f t="shared" si="97"/>
        <v>-1.3099951689466068E-2</v>
      </c>
      <c r="E121" s="4">
        <f t="shared" si="97"/>
        <v>1.0295693957052187E-2</v>
      </c>
      <c r="F121" s="4">
        <f t="shared" si="97"/>
        <v>3.3623467232702709E-4</v>
      </c>
      <c r="G121" s="4">
        <f t="shared" si="97"/>
        <v>7.4779894960588199E-3</v>
      </c>
      <c r="H121" s="4">
        <f t="shared" si="97"/>
        <v>2.092354748253844E-2</v>
      </c>
      <c r="I121" s="4">
        <f t="shared" si="97"/>
        <v>-5.5629698914363285E-2</v>
      </c>
      <c r="J121" s="4">
        <f t="shared" si="97"/>
        <v>-1.103045310569991E-2</v>
      </c>
      <c r="K121" s="4">
        <f t="shared" si="97"/>
        <v>-1.5673616258014889E-2</v>
      </c>
      <c r="L121" s="4">
        <f t="shared" si="97"/>
        <v>1.5044152347399385E-3</v>
      </c>
      <c r="M121" s="4">
        <f t="shared" si="97"/>
        <v>-4.484323788498365E-2</v>
      </c>
      <c r="N121" s="4">
        <f t="shared" si="97"/>
        <v>-3.8466306120231225E-3</v>
      </c>
      <c r="O121" s="4">
        <f t="shared" si="97"/>
        <v>1.5496171212105161E-3</v>
      </c>
      <c r="P121" s="4">
        <f t="shared" si="97"/>
        <v>-6.6002282074410128E-3</v>
      </c>
      <c r="Q121" s="4">
        <f t="shared" si="97"/>
        <v>-2.1180859215924375E-2</v>
      </c>
      <c r="R121" s="4">
        <f t="shared" si="97"/>
        <v>-3.9868143054470912E-3</v>
      </c>
      <c r="S121" s="4">
        <f t="shared" si="97"/>
        <v>-1.0815082555546043E-2</v>
      </c>
      <c r="T121" s="4">
        <f t="shared" si="97"/>
        <v>3.4585606362877675E-3</v>
      </c>
      <c r="U121" s="4">
        <f t="shared" si="97"/>
        <v>1.9434103452635618E-2</v>
      </c>
      <c r="V121" s="4">
        <f t="shared" si="97"/>
        <v>-1.987002412780485E-2</v>
      </c>
      <c r="W121" s="4">
        <f t="shared" si="97"/>
        <v>6.3395673851181335E-3</v>
      </c>
      <c r="X121" s="4">
        <f t="shared" si="97"/>
        <v>2.6402250976870203E-3</v>
      </c>
      <c r="Y121" s="4">
        <f t="shared" si="97"/>
        <v>1.998982996836925E-2</v>
      </c>
      <c r="Z121" s="4">
        <f t="shared" si="97"/>
        <v>-1.1107498600071444E-2</v>
      </c>
      <c r="AA121" s="4">
        <f t="shared" si="97"/>
        <v>0.11420012592676911</v>
      </c>
      <c r="AB121" s="4">
        <f t="shared" si="97"/>
        <v>-1.5908770980840002E-3</v>
      </c>
      <c r="AC121" s="4">
        <f t="shared" si="97"/>
        <v>-2.2820784204117747E-2</v>
      </c>
      <c r="AD121" s="4">
        <f t="shared" si="97"/>
        <v>1.0122681257482393E-3</v>
      </c>
      <c r="AE121" s="4">
        <f t="shared" si="97"/>
        <v>4.1004834438300407E-3</v>
      </c>
      <c r="AF121" s="4">
        <f t="shared" si="97"/>
        <v>-1.6797218197958499E-2</v>
      </c>
      <c r="AG121" s="4">
        <f t="shared" si="97"/>
        <v>4.1798592601608814E-2</v>
      </c>
      <c r="AH121" s="4">
        <f t="shared" si="97"/>
        <v>-2.7379692176050036E-2</v>
      </c>
      <c r="AI121" s="4">
        <f t="shared" si="97"/>
        <v>4.7491081761227307E-4</v>
      </c>
      <c r="AJ121" s="4">
        <f t="shared" si="97"/>
        <v>-9.7103279867107116E-4</v>
      </c>
      <c r="AK121" s="4">
        <f t="shared" si="97"/>
        <v>-9.0816909409297472E-3</v>
      </c>
      <c r="AL121" s="4">
        <f t="shared" si="97"/>
        <v>1.4442780015196891E-5</v>
      </c>
      <c r="AM121" s="4">
        <f t="shared" si="97"/>
        <v>-1.8260544926778432E-2</v>
      </c>
      <c r="AN121" s="4">
        <f t="shared" si="97"/>
        <v>-2.7836158688665385E-2</v>
      </c>
      <c r="AO121" s="4">
        <f t="shared" si="97"/>
        <v>-1.1447611222873006E-2</v>
      </c>
      <c r="AP121" s="4">
        <f t="shared" si="97"/>
        <v>-1.478681305670582E-2</v>
      </c>
      <c r="AQ121" s="4">
        <f t="shared" si="97"/>
        <v>-8.1303761774048546E-3</v>
      </c>
      <c r="AR121" s="4">
        <f t="shared" si="97"/>
        <v>7.9272136666033739E-3</v>
      </c>
      <c r="AS121" s="4">
        <f t="shared" si="97"/>
        <v>2.0873758747997889E-2</v>
      </c>
      <c r="AT121" s="4">
        <f t="shared" si="97"/>
        <v>-5.2589843210846234E-2</v>
      </c>
      <c r="AU121" s="4">
        <f t="shared" si="97"/>
        <v>-2.0372093509415977E-4</v>
      </c>
      <c r="AV121" s="4">
        <f t="shared" si="97"/>
        <v>-2.6718097814007399E-3</v>
      </c>
      <c r="AW121" s="4">
        <f t="shared" si="97"/>
        <v>-1.4346375343096001E-2</v>
      </c>
      <c r="AX121" s="4">
        <f t="shared" si="97"/>
        <v>9.5030788081098272E-3</v>
      </c>
      <c r="AY121" s="4">
        <f t="shared" si="97"/>
        <v>6.6979356013542032E-2</v>
      </c>
      <c r="AZ121" s="4">
        <f t="shared" si="97"/>
        <v>-1.0927742466400835E-2</v>
      </c>
      <c r="BA121" s="4">
        <f t="shared" si="97"/>
        <v>-1.2240933423857341E-2</v>
      </c>
      <c r="BB121" s="4">
        <f t="shared" si="97"/>
        <v>-4.4619111506678157E-3</v>
      </c>
      <c r="BC121" s="4">
        <f t="shared" si="97"/>
        <v>-2.1651744191867814E-3</v>
      </c>
      <c r="BD121" s="4">
        <f t="shared" si="97"/>
        <v>-6.4973463987339445E-3</v>
      </c>
      <c r="BE121" s="4">
        <f t="shared" si="97"/>
        <v>3.4018098706116363E-2</v>
      </c>
      <c r="BF121" s="4">
        <f t="shared" si="97"/>
        <v>-3.5707578101022161E-3</v>
      </c>
      <c r="BG121" s="4">
        <f t="shared" si="97"/>
        <v>-1.4333127961520199E-4</v>
      </c>
      <c r="BH121" s="4">
        <f t="shared" si="97"/>
        <v>1.6842121205020279E-3</v>
      </c>
      <c r="BI121" s="4">
        <f t="shared" si="97"/>
        <v>-9.5714979729851213E-3</v>
      </c>
      <c r="BL121" s="4">
        <f t="shared" si="41"/>
        <v>-1.8992693109117795E-3</v>
      </c>
      <c r="BM121" s="4">
        <f>SUM(BL118:BL121)</f>
        <v>7.8426433233228562E-3</v>
      </c>
      <c r="BQ121" s="4">
        <f t="shared" si="73"/>
        <v>2.4656488455816802E-2</v>
      </c>
      <c r="BR121" s="1">
        <f t="shared" si="75"/>
        <v>-2.4358768375724691</v>
      </c>
      <c r="BS121" s="4">
        <f t="shared" si="76"/>
        <v>1.6463803454274908</v>
      </c>
      <c r="BT121" s="4">
        <f t="shared" si="77"/>
        <v>1.9623414611334626</v>
      </c>
      <c r="BU121" s="4">
        <f t="shared" si="78"/>
        <v>2.5807596372676254</v>
      </c>
      <c r="BV121" s="1" t="str">
        <f t="shared" si="79"/>
        <v>Odrzucamy H0</v>
      </c>
      <c r="BY121" s="1">
        <f t="shared" si="80"/>
        <v>-0.63279717958132242</v>
      </c>
      <c r="BZ121" s="4">
        <f t="shared" si="81"/>
        <v>1.7613101357748921</v>
      </c>
      <c r="CA121" s="4">
        <f t="shared" si="82"/>
        <v>2.1447866879178044</v>
      </c>
      <c r="CB121" s="4">
        <f t="shared" si="83"/>
        <v>2.9768427343708348</v>
      </c>
      <c r="CC121" s="1" t="str">
        <f t="shared" si="84"/>
        <v>NieodrzucamyH0</v>
      </c>
      <c r="CF121" s="37">
        <f t="shared" si="85"/>
        <v>0.4</v>
      </c>
      <c r="CG121" s="38">
        <f t="shared" si="86"/>
        <v>-1.5491933384829664</v>
      </c>
      <c r="CH121" s="24">
        <f t="shared" si="87"/>
        <v>1.6448536269514715</v>
      </c>
      <c r="CI121" s="24">
        <f t="shared" si="88"/>
        <v>1.9599639845400536</v>
      </c>
      <c r="CJ121" s="24">
        <f t="shared" si="89"/>
        <v>2.5758293035488999</v>
      </c>
      <c r="CK121" s="1" t="str">
        <f t="shared" si="90"/>
        <v>NieodrzucamyH0</v>
      </c>
      <c r="CO121" s="38">
        <f t="shared" si="91"/>
        <v>-1.6353605863655738</v>
      </c>
      <c r="CP121" s="24">
        <f t="shared" si="92"/>
        <v>1.6448536269514715</v>
      </c>
      <c r="CQ121" s="24">
        <f t="shared" si="93"/>
        <v>1.9599639845400536</v>
      </c>
      <c r="CR121" s="24">
        <f t="shared" si="94"/>
        <v>2.5758293035488999</v>
      </c>
      <c r="CS121" s="1" t="str">
        <f t="shared" si="95"/>
        <v>NieodrzucamyH0</v>
      </c>
    </row>
    <row r="122" spans="1:97" x14ac:dyDescent="0.25">
      <c r="A122" s="12">
        <v>4</v>
      </c>
      <c r="B122" s="4">
        <f t="shared" ref="B122:BI122" si="98">B80-AVERAGE(B$46:B$75)</f>
        <v>5.0373889649297249E-3</v>
      </c>
      <c r="C122" s="4">
        <f t="shared" si="98"/>
        <v>-2.0625986921838473E-2</v>
      </c>
      <c r="D122" s="4">
        <f t="shared" si="98"/>
        <v>-5.456060775195423E-3</v>
      </c>
      <c r="E122" s="4">
        <f t="shared" si="98"/>
        <v>2.000766025546764E-2</v>
      </c>
      <c r="F122" s="4">
        <f t="shared" si="98"/>
        <v>-8.6864841539116226E-3</v>
      </c>
      <c r="G122" s="4">
        <f t="shared" si="98"/>
        <v>1.7418076318191159E-2</v>
      </c>
      <c r="H122" s="4">
        <f t="shared" si="98"/>
        <v>-7.2401257499558284E-3</v>
      </c>
      <c r="I122" s="4">
        <f t="shared" si="98"/>
        <v>8.3648404499257391E-3</v>
      </c>
      <c r="J122" s="4">
        <f t="shared" si="98"/>
        <v>-4.4291430759524256E-2</v>
      </c>
      <c r="K122" s="4">
        <f t="shared" si="98"/>
        <v>-2.903372297478499E-2</v>
      </c>
      <c r="L122" s="4">
        <f t="shared" si="98"/>
        <v>9.9689932987548253E-3</v>
      </c>
      <c r="M122" s="4">
        <f t="shared" si="98"/>
        <v>-0.14515011562362495</v>
      </c>
      <c r="N122" s="4">
        <f t="shared" si="98"/>
        <v>-9.4998167596276901E-3</v>
      </c>
      <c r="O122" s="4">
        <f t="shared" si="98"/>
        <v>-5.6675485308659403E-3</v>
      </c>
      <c r="P122" s="4">
        <f t="shared" si="98"/>
        <v>9.4407893537287561E-3</v>
      </c>
      <c r="Q122" s="4">
        <f t="shared" si="98"/>
        <v>5.1023412142072776E-3</v>
      </c>
      <c r="R122" s="4">
        <f t="shared" si="98"/>
        <v>-1.4238067105873288E-2</v>
      </c>
      <c r="S122" s="4">
        <f t="shared" si="98"/>
        <v>-2.0786439684286617E-2</v>
      </c>
      <c r="T122" s="4">
        <f t="shared" si="98"/>
        <v>-1.450799816369569E-2</v>
      </c>
      <c r="U122" s="4">
        <f t="shared" si="98"/>
        <v>-7.3193256265327144E-4</v>
      </c>
      <c r="V122" s="4">
        <f t="shared" si="98"/>
        <v>-2.3596717677479964E-2</v>
      </c>
      <c r="W122" s="4">
        <f t="shared" si="98"/>
        <v>9.8817400387789679E-3</v>
      </c>
      <c r="X122" s="4">
        <f t="shared" si="98"/>
        <v>-1.2066836389947174E-2</v>
      </c>
      <c r="Y122" s="4">
        <f t="shared" si="98"/>
        <v>1.1967000203538226E-2</v>
      </c>
      <c r="Z122" s="4">
        <f t="shared" si="98"/>
        <v>-3.0771233913370933E-2</v>
      </c>
      <c r="AA122" s="4">
        <f t="shared" si="98"/>
        <v>1.186880011222812E-2</v>
      </c>
      <c r="AB122" s="4">
        <f t="shared" si="98"/>
        <v>-3.1078915165760621E-3</v>
      </c>
      <c r="AC122" s="4">
        <f t="shared" si="98"/>
        <v>-1.7554614247860629E-3</v>
      </c>
      <c r="AD122" s="4">
        <f t="shared" si="98"/>
        <v>-2.3337386222466824E-2</v>
      </c>
      <c r="AE122" s="4">
        <f t="shared" si="98"/>
        <v>-1.4852176032884587E-2</v>
      </c>
      <c r="AF122" s="4">
        <f t="shared" si="98"/>
        <v>1.9564766342210988E-3</v>
      </c>
      <c r="AG122" s="4">
        <f t="shared" si="98"/>
        <v>-2.7234176928735622E-2</v>
      </c>
      <c r="AH122" s="4">
        <f t="shared" si="98"/>
        <v>-1.6921948981275164E-2</v>
      </c>
      <c r="AI122" s="4">
        <f t="shared" si="98"/>
        <v>3.9138577783192499E-3</v>
      </c>
      <c r="AJ122" s="4">
        <f t="shared" si="98"/>
        <v>1.603680398420332E-3</v>
      </c>
      <c r="AK122" s="4">
        <f t="shared" si="98"/>
        <v>-1.9893036989024628E-3</v>
      </c>
      <c r="AL122" s="4">
        <f t="shared" si="98"/>
        <v>5.3348194503542723E-3</v>
      </c>
      <c r="AM122" s="4">
        <f t="shared" si="98"/>
        <v>2.5981557310424855E-2</v>
      </c>
      <c r="AN122" s="4">
        <f t="shared" si="98"/>
        <v>-2.1991756578353349E-2</v>
      </c>
      <c r="AO122" s="4">
        <f t="shared" si="98"/>
        <v>-1.8078819332282878E-2</v>
      </c>
      <c r="AP122" s="4">
        <f t="shared" si="98"/>
        <v>-1.3631446172521284E-2</v>
      </c>
      <c r="AQ122" s="4">
        <f t="shared" si="98"/>
        <v>-2.0095383899434126E-2</v>
      </c>
      <c r="AR122" s="4">
        <f t="shared" si="98"/>
        <v>-2.9447567728096844E-2</v>
      </c>
      <c r="AS122" s="4">
        <f t="shared" si="98"/>
        <v>-6.625684341011082E-3</v>
      </c>
      <c r="AT122" s="4">
        <f t="shared" si="98"/>
        <v>-1.8442616624745899E-2</v>
      </c>
      <c r="AU122" s="4">
        <f t="shared" si="98"/>
        <v>-2.3901920980287247E-2</v>
      </c>
      <c r="AV122" s="4">
        <f t="shared" si="98"/>
        <v>-4.3582184364050917E-2</v>
      </c>
      <c r="AW122" s="4">
        <f t="shared" si="98"/>
        <v>-3.7600029759893056E-3</v>
      </c>
      <c r="AX122" s="4">
        <f t="shared" si="98"/>
        <v>-5.6913403131070546E-3</v>
      </c>
      <c r="AY122" s="4">
        <f t="shared" si="98"/>
        <v>1.1559903095502257E-3</v>
      </c>
      <c r="AZ122" s="4">
        <f t="shared" si="98"/>
        <v>-2.2654005437945469E-2</v>
      </c>
      <c r="BA122" s="4">
        <f t="shared" si="98"/>
        <v>-1.4946252875896382E-3</v>
      </c>
      <c r="BB122" s="4">
        <f t="shared" si="98"/>
        <v>-5.7950361433457579E-3</v>
      </c>
      <c r="BC122" s="4">
        <f t="shared" si="98"/>
        <v>-3.861697169357259E-3</v>
      </c>
      <c r="BD122" s="4">
        <f t="shared" si="98"/>
        <v>-5.527997537621703E-3</v>
      </c>
      <c r="BE122" s="4">
        <f t="shared" si="98"/>
        <v>-1.430143049366958E-2</v>
      </c>
      <c r="BF122" s="4">
        <f t="shared" si="98"/>
        <v>-1.8166778001381366E-3</v>
      </c>
      <c r="BG122" s="4">
        <f t="shared" si="98"/>
        <v>1.5655377619672242E-2</v>
      </c>
      <c r="BH122" s="4">
        <f t="shared" si="98"/>
        <v>1.334414580277175E-3</v>
      </c>
      <c r="BI122" s="4">
        <f t="shared" si="98"/>
        <v>2.4472453216267627E-2</v>
      </c>
      <c r="BL122" s="4">
        <f t="shared" si="41"/>
        <v>-9.1963799704092124E-3</v>
      </c>
      <c r="BM122" s="4">
        <f>SUM(BL118:BL122)</f>
        <v>-1.3537366470863562E-3</v>
      </c>
      <c r="BQ122" s="4">
        <f t="shared" si="73"/>
        <v>2.3559467831032601E-2</v>
      </c>
      <c r="BR122" s="1">
        <f t="shared" si="75"/>
        <v>-12.343872596535796</v>
      </c>
      <c r="BS122" s="4">
        <f t="shared" si="76"/>
        <v>1.6463803454274908</v>
      </c>
      <c r="BT122" s="4">
        <f t="shared" si="77"/>
        <v>1.9623414611334626</v>
      </c>
      <c r="BU122" s="4">
        <f t="shared" si="78"/>
        <v>2.5807596372676254</v>
      </c>
      <c r="BV122" s="1" t="str">
        <f t="shared" si="79"/>
        <v>Odrzucamy H0</v>
      </c>
      <c r="BY122" s="1">
        <f t="shared" si="80"/>
        <v>-3.0640432476842285</v>
      </c>
      <c r="BZ122" s="4">
        <f t="shared" si="81"/>
        <v>1.7613101357748921</v>
      </c>
      <c r="CA122" s="4">
        <f t="shared" si="82"/>
        <v>2.1447866879178044</v>
      </c>
      <c r="CB122" s="4">
        <f t="shared" si="83"/>
        <v>2.9768427343708348</v>
      </c>
      <c r="CC122" s="1" t="str">
        <f t="shared" si="84"/>
        <v>Odrzucamy H0</v>
      </c>
      <c r="CF122" s="37">
        <f t="shared" si="85"/>
        <v>0.31666666666666665</v>
      </c>
      <c r="CG122" s="38">
        <f t="shared" si="86"/>
        <v>-2.8401877872187726</v>
      </c>
      <c r="CH122" s="24">
        <f t="shared" si="87"/>
        <v>1.6448536269514715</v>
      </c>
      <c r="CI122" s="24">
        <f t="shared" si="88"/>
        <v>1.9599639845400536</v>
      </c>
      <c r="CJ122" s="24">
        <f t="shared" si="89"/>
        <v>2.5758293035488999</v>
      </c>
      <c r="CK122" s="1" t="str">
        <f t="shared" si="90"/>
        <v>Odrzucamy H0</v>
      </c>
      <c r="CO122" s="38">
        <f t="shared" si="91"/>
        <v>-2.9264347334962912</v>
      </c>
      <c r="CP122" s="24">
        <f t="shared" si="92"/>
        <v>1.6448536269514715</v>
      </c>
      <c r="CQ122" s="24">
        <f t="shared" si="93"/>
        <v>1.9599639845400536</v>
      </c>
      <c r="CR122" s="24">
        <f t="shared" si="94"/>
        <v>2.5758293035488999</v>
      </c>
      <c r="CS122" s="1" t="str">
        <f t="shared" si="95"/>
        <v>Odrzucamy H0</v>
      </c>
    </row>
    <row r="123" spans="1:97" x14ac:dyDescent="0.25">
      <c r="A123" s="12">
        <v>5</v>
      </c>
      <c r="B123" s="4">
        <f t="shared" ref="B123:BI123" si="99">B81-AVERAGE(B$46:B$75)</f>
        <v>1.300284988519711E-2</v>
      </c>
      <c r="C123" s="4">
        <f t="shared" si="99"/>
        <v>7.5236510243746717E-3</v>
      </c>
      <c r="D123" s="4">
        <f t="shared" si="99"/>
        <v>5.1165680506318374E-3</v>
      </c>
      <c r="E123" s="4">
        <f t="shared" si="99"/>
        <v>-8.7706392745481258E-3</v>
      </c>
      <c r="F123" s="4">
        <f t="shared" si="99"/>
        <v>-8.7351136582263355E-3</v>
      </c>
      <c r="G123" s="4">
        <f t="shared" si="99"/>
        <v>2.2233125663214852E-3</v>
      </c>
      <c r="H123" s="4">
        <f t="shared" si="99"/>
        <v>-4.1940180065857487E-2</v>
      </c>
      <c r="I123" s="4">
        <f t="shared" si="99"/>
        <v>-2.455058116820262E-2</v>
      </c>
      <c r="J123" s="4">
        <f t="shared" si="99"/>
        <v>-2.1221903441506807E-2</v>
      </c>
      <c r="K123" s="4">
        <f t="shared" si="99"/>
        <v>-6.130852071255985E-2</v>
      </c>
      <c r="L123" s="4">
        <f t="shared" si="99"/>
        <v>-5.6598228001762032E-3</v>
      </c>
      <c r="M123" s="4">
        <f t="shared" si="99"/>
        <v>-1.9777062206719785E-2</v>
      </c>
      <c r="N123" s="4">
        <f t="shared" si="99"/>
        <v>-6.1270274770610735E-2</v>
      </c>
      <c r="O123" s="4">
        <f t="shared" si="99"/>
        <v>1.6190369804627402E-2</v>
      </c>
      <c r="P123" s="4">
        <f t="shared" si="99"/>
        <v>-3.5955479462483515E-2</v>
      </c>
      <c r="Q123" s="4">
        <f t="shared" si="99"/>
        <v>-1.4018849259021127E-2</v>
      </c>
      <c r="R123" s="4">
        <f t="shared" si="99"/>
        <v>-1.6656387575327891E-2</v>
      </c>
      <c r="S123" s="4">
        <f t="shared" si="99"/>
        <v>-1.888602650084387E-2</v>
      </c>
      <c r="T123" s="4">
        <f t="shared" si="99"/>
        <v>-2.9533145917889476E-2</v>
      </c>
      <c r="U123" s="4">
        <f t="shared" si="99"/>
        <v>7.7167550591679237E-3</v>
      </c>
      <c r="V123" s="4">
        <f t="shared" si="99"/>
        <v>-1.4711911853160661E-2</v>
      </c>
      <c r="W123" s="4">
        <f t="shared" si="99"/>
        <v>-1.1591122059021703E-2</v>
      </c>
      <c r="X123" s="4">
        <f t="shared" si="99"/>
        <v>-1.8098067499225254E-2</v>
      </c>
      <c r="Y123" s="4">
        <f t="shared" si="99"/>
        <v>-3.7751950051476595E-3</v>
      </c>
      <c r="Z123" s="4">
        <f t="shared" si="99"/>
        <v>-0.11054131289502844</v>
      </c>
      <c r="AA123" s="4">
        <f t="shared" si="99"/>
        <v>-6.8689770216720739E-3</v>
      </c>
      <c r="AB123" s="4">
        <f t="shared" si="99"/>
        <v>-2.3998775722621657E-2</v>
      </c>
      <c r="AC123" s="4">
        <f t="shared" si="99"/>
        <v>1.897686021168828E-2</v>
      </c>
      <c r="AD123" s="4">
        <f t="shared" si="99"/>
        <v>1.4049411953576865E-2</v>
      </c>
      <c r="AE123" s="4">
        <f t="shared" si="99"/>
        <v>-3.4508559948670275E-2</v>
      </c>
      <c r="AF123" s="4">
        <f t="shared" si="99"/>
        <v>-2.7184692843999325E-2</v>
      </c>
      <c r="AG123" s="4">
        <f t="shared" si="99"/>
        <v>1.4232761420368459E-2</v>
      </c>
      <c r="AH123" s="4">
        <f t="shared" si="99"/>
        <v>-1.8731620297396397E-2</v>
      </c>
      <c r="AI123" s="4">
        <f t="shared" si="99"/>
        <v>4.390740929874788E-3</v>
      </c>
      <c r="AJ123" s="4">
        <f t="shared" si="99"/>
        <v>4.4915620515751853E-3</v>
      </c>
      <c r="AK123" s="4">
        <f t="shared" si="99"/>
        <v>-1.2165228298062988E-2</v>
      </c>
      <c r="AL123" s="4">
        <f t="shared" si="99"/>
        <v>-8.3276857692019934E-4</v>
      </c>
      <c r="AM123" s="4">
        <f t="shared" si="99"/>
        <v>-1.3378954543966788E-2</v>
      </c>
      <c r="AN123" s="4">
        <f t="shared" si="99"/>
        <v>-5.6115512164951024E-3</v>
      </c>
      <c r="AO123" s="4">
        <f t="shared" si="99"/>
        <v>-1.9508373253352203E-2</v>
      </c>
      <c r="AP123" s="4">
        <f t="shared" si="99"/>
        <v>-1.794922030996771E-2</v>
      </c>
      <c r="AQ123" s="4">
        <f t="shared" si="99"/>
        <v>-4.4470889731945733E-2</v>
      </c>
      <c r="AR123" s="4">
        <f t="shared" si="99"/>
        <v>-2.9606732857279838E-2</v>
      </c>
      <c r="AS123" s="4">
        <f t="shared" si="99"/>
        <v>-3.4420074261102995E-2</v>
      </c>
      <c r="AT123" s="4">
        <f t="shared" si="99"/>
        <v>2.1848286359694099E-2</v>
      </c>
      <c r="AU123" s="4">
        <f t="shared" si="99"/>
        <v>-3.892608571534326E-3</v>
      </c>
      <c r="AV123" s="4">
        <f t="shared" si="99"/>
        <v>-4.7480954355016286E-3</v>
      </c>
      <c r="AW123" s="4">
        <f t="shared" si="99"/>
        <v>-1.6793969057812334E-2</v>
      </c>
      <c r="AX123" s="4">
        <f t="shared" si="99"/>
        <v>-2.2289653367929246E-2</v>
      </c>
      <c r="AY123" s="4">
        <f t="shared" si="99"/>
        <v>-1.5062153631985875E-2</v>
      </c>
      <c r="AZ123" s="4">
        <f t="shared" si="99"/>
        <v>-1.31931796408897E-2</v>
      </c>
      <c r="BA123" s="4">
        <f t="shared" si="99"/>
        <v>-1.0363592128303688E-2</v>
      </c>
      <c r="BB123" s="4">
        <f t="shared" si="99"/>
        <v>1.3497671640296384E-3</v>
      </c>
      <c r="BC123" s="4">
        <f t="shared" si="99"/>
        <v>-2.5962037918122953E-2</v>
      </c>
      <c r="BD123" s="4">
        <f t="shared" si="99"/>
        <v>-4.7799915554466485E-2</v>
      </c>
      <c r="BE123" s="4">
        <f t="shared" si="99"/>
        <v>-8.3894461025044772E-3</v>
      </c>
      <c r="BF123" s="4">
        <f t="shared" si="99"/>
        <v>-3.9615332745495712E-3</v>
      </c>
      <c r="BG123" s="4">
        <f t="shared" si="99"/>
        <v>3.6851155407901528E-4</v>
      </c>
      <c r="BH123" s="4">
        <f t="shared" si="99"/>
        <v>-1.3398074672571746E-2</v>
      </c>
      <c r="BI123" s="4">
        <f t="shared" si="99"/>
        <v>-1.8034310859146165E-2</v>
      </c>
      <c r="BL123" s="4">
        <f t="shared" si="41"/>
        <v>-1.4810752953152036E-2</v>
      </c>
      <c r="BM123" s="4">
        <f>SUM(BL118:BL123)</f>
        <v>-1.6164489600238391E-2</v>
      </c>
      <c r="BQ123" s="4">
        <f t="shared" si="73"/>
        <v>2.1933638577394794E-2</v>
      </c>
      <c r="BR123" s="1">
        <f t="shared" si="75"/>
        <v>-21.353371456706356</v>
      </c>
      <c r="BS123" s="4">
        <f t="shared" si="76"/>
        <v>1.6463803454274908</v>
      </c>
      <c r="BT123" s="4">
        <f t="shared" si="77"/>
        <v>1.9623414611334626</v>
      </c>
      <c r="BU123" s="4">
        <f t="shared" si="78"/>
        <v>2.5807596372676254</v>
      </c>
      <c r="BV123" s="1" t="str">
        <f t="shared" si="79"/>
        <v>Odrzucamy H0</v>
      </c>
      <c r="BY123" s="1">
        <f t="shared" si="80"/>
        <v>-4.9346359899487089</v>
      </c>
      <c r="BZ123" s="4">
        <f t="shared" si="81"/>
        <v>1.7613101357748921</v>
      </c>
      <c r="CA123" s="4">
        <f t="shared" si="82"/>
        <v>2.1447866879178044</v>
      </c>
      <c r="CB123" s="4">
        <f t="shared" si="83"/>
        <v>2.9768427343708348</v>
      </c>
      <c r="CC123" s="1" t="str">
        <f t="shared" si="84"/>
        <v>Odrzucamy H0</v>
      </c>
      <c r="CF123" s="37">
        <f t="shared" si="85"/>
        <v>0.23333333333333334</v>
      </c>
      <c r="CG123" s="38">
        <f t="shared" si="86"/>
        <v>-4.1311822359545785</v>
      </c>
      <c r="CH123" s="24">
        <f t="shared" si="87"/>
        <v>1.6448536269514715</v>
      </c>
      <c r="CI123" s="24">
        <f t="shared" si="88"/>
        <v>1.9599639845400536</v>
      </c>
      <c r="CJ123" s="24">
        <f t="shared" si="89"/>
        <v>2.5758293035488999</v>
      </c>
      <c r="CK123" s="1" t="str">
        <f t="shared" si="90"/>
        <v>Odrzucamy H0</v>
      </c>
      <c r="CO123" s="38">
        <f t="shared" si="91"/>
        <v>-4.2175088806270074</v>
      </c>
      <c r="CP123" s="24">
        <f t="shared" si="92"/>
        <v>1.6448536269514715</v>
      </c>
      <c r="CQ123" s="24">
        <f t="shared" si="93"/>
        <v>1.9599639845400536</v>
      </c>
      <c r="CR123" s="24">
        <f t="shared" si="94"/>
        <v>2.5758293035488999</v>
      </c>
      <c r="CS123" s="1" t="str">
        <f t="shared" si="95"/>
        <v>Odrzucamy H0</v>
      </c>
    </row>
    <row r="124" spans="1:97" x14ac:dyDescent="0.25">
      <c r="A124" s="12">
        <v>6</v>
      </c>
      <c r="B124" s="4">
        <f t="shared" ref="B124:BI124" si="100">B82-AVERAGE(B$46:B$75)</f>
        <v>4.5141313250008307E-4</v>
      </c>
      <c r="C124" s="4">
        <f t="shared" si="100"/>
        <v>-9.5745298522794851E-4</v>
      </c>
      <c r="D124" s="4">
        <f t="shared" si="100"/>
        <v>7.8763741040837748E-3</v>
      </c>
      <c r="E124" s="4">
        <f t="shared" si="100"/>
        <v>5.937003402561019E-3</v>
      </c>
      <c r="F124" s="4">
        <f t="shared" si="100"/>
        <v>3.8562782173473305E-3</v>
      </c>
      <c r="G124" s="4">
        <f t="shared" si="100"/>
        <v>-4.1424963458285155E-2</v>
      </c>
      <c r="H124" s="4">
        <f t="shared" si="100"/>
        <v>2.0388472532610301E-2</v>
      </c>
      <c r="I124" s="4">
        <f t="shared" si="100"/>
        <v>-9.7627868142168821E-3</v>
      </c>
      <c r="J124" s="4">
        <f t="shared" si="100"/>
        <v>2.1321322749506096E-2</v>
      </c>
      <c r="K124" s="4">
        <f t="shared" si="100"/>
        <v>9.2238723021770101E-3</v>
      </c>
      <c r="L124" s="4">
        <f t="shared" si="100"/>
        <v>2.1491731705353793E-2</v>
      </c>
      <c r="M124" s="4">
        <f t="shared" si="100"/>
        <v>3.1051975285152657E-2</v>
      </c>
      <c r="N124" s="4">
        <f t="shared" si="100"/>
        <v>1.0595428476326239E-2</v>
      </c>
      <c r="O124" s="4">
        <f t="shared" si="100"/>
        <v>5.9335793016302908E-2</v>
      </c>
      <c r="P124" s="4">
        <f t="shared" si="100"/>
        <v>-1.0324275999263402E-2</v>
      </c>
      <c r="Q124" s="4">
        <f t="shared" si="100"/>
        <v>-1.3388700411925299E-2</v>
      </c>
      <c r="R124" s="4">
        <f t="shared" si="100"/>
        <v>-2.3278379699584444E-2</v>
      </c>
      <c r="S124" s="4">
        <f t="shared" si="100"/>
        <v>7.5968129122505708E-3</v>
      </c>
      <c r="T124" s="4">
        <f t="shared" si="100"/>
        <v>-2.6585833899759423E-2</v>
      </c>
      <c r="U124" s="4">
        <f t="shared" si="100"/>
        <v>-2.6307522047335746E-2</v>
      </c>
      <c r="V124" s="4">
        <f t="shared" si="100"/>
        <v>2.0305882575303236E-2</v>
      </c>
      <c r="W124" s="4">
        <f t="shared" si="100"/>
        <v>-1.2984705441284624E-2</v>
      </c>
      <c r="X124" s="4">
        <f t="shared" si="100"/>
        <v>1.9544669405416857E-2</v>
      </c>
      <c r="Y124" s="4">
        <f t="shared" si="100"/>
        <v>2.0741350404980215E-2</v>
      </c>
      <c r="Z124" s="4">
        <f t="shared" si="100"/>
        <v>2.8687358163149986E-2</v>
      </c>
      <c r="AA124" s="4">
        <f t="shared" si="100"/>
        <v>-1.0596090875336216E-2</v>
      </c>
      <c r="AB124" s="4">
        <f t="shared" si="100"/>
        <v>-8.9902082350618133E-3</v>
      </c>
      <c r="AC124" s="4">
        <f t="shared" si="100"/>
        <v>1.3886744309185059E-2</v>
      </c>
      <c r="AD124" s="4">
        <f t="shared" si="100"/>
        <v>-7.2676357244903433E-3</v>
      </c>
      <c r="AE124" s="4">
        <f t="shared" si="100"/>
        <v>1.4120613709378593E-2</v>
      </c>
      <c r="AF124" s="4">
        <f t="shared" si="100"/>
        <v>-2.2809690880966155E-2</v>
      </c>
      <c r="AG124" s="4">
        <f t="shared" si="100"/>
        <v>-2.4419384417110161E-3</v>
      </c>
      <c r="AH124" s="4">
        <f t="shared" si="100"/>
        <v>7.2408468955982011E-3</v>
      </c>
      <c r="AI124" s="4">
        <f t="shared" si="100"/>
        <v>-1.4289137111207299E-2</v>
      </c>
      <c r="AJ124" s="4">
        <f t="shared" si="100"/>
        <v>3.99769776615767E-3</v>
      </c>
      <c r="AK124" s="4">
        <f t="shared" si="100"/>
        <v>-2.8492411435919608E-2</v>
      </c>
      <c r="AL124" s="4">
        <f t="shared" si="100"/>
        <v>-9.4025486093118373E-3</v>
      </c>
      <c r="AM124" s="4">
        <f t="shared" si="100"/>
        <v>-1.4788173330781798E-2</v>
      </c>
      <c r="AN124" s="4">
        <f t="shared" si="100"/>
        <v>2.7839820537436354E-2</v>
      </c>
      <c r="AO124" s="4">
        <f t="shared" si="100"/>
        <v>1.9325857981952386E-2</v>
      </c>
      <c r="AP124" s="4">
        <f t="shared" si="100"/>
        <v>-1.368933733998209E-2</v>
      </c>
      <c r="AQ124" s="4">
        <f t="shared" si="100"/>
        <v>-1.6568035428444847E-2</v>
      </c>
      <c r="AR124" s="4">
        <f t="shared" si="100"/>
        <v>-1.7242431584516094E-2</v>
      </c>
      <c r="AS124" s="4">
        <f t="shared" si="100"/>
        <v>2.8607637186589423E-2</v>
      </c>
      <c r="AT124" s="4">
        <f t="shared" si="100"/>
        <v>-1.122764671677101E-2</v>
      </c>
      <c r="AU124" s="4">
        <f t="shared" si="100"/>
        <v>9.5083909799778994E-3</v>
      </c>
      <c r="AV124" s="4">
        <f t="shared" si="100"/>
        <v>-2.8076990084577192E-2</v>
      </c>
      <c r="AW124" s="4">
        <f t="shared" si="100"/>
        <v>3.6728945374426988E-2</v>
      </c>
      <c r="AX124" s="4">
        <f t="shared" si="100"/>
        <v>-2.5792785719183069E-2</v>
      </c>
      <c r="AY124" s="4">
        <f t="shared" si="100"/>
        <v>6.314791254199782E-3</v>
      </c>
      <c r="AZ124" s="4">
        <f t="shared" si="100"/>
        <v>5.3216967045739494E-3</v>
      </c>
      <c r="BA124" s="4">
        <f t="shared" si="100"/>
        <v>-1.2195609784698479E-2</v>
      </c>
      <c r="BB124" s="4">
        <f t="shared" si="100"/>
        <v>5.549525280606679E-3</v>
      </c>
      <c r="BC124" s="4">
        <f t="shared" si="100"/>
        <v>1.1286747165994315E-2</v>
      </c>
      <c r="BD124" s="4">
        <f t="shared" si="100"/>
        <v>-4.5200709347357829E-2</v>
      </c>
      <c r="BE124" s="4">
        <f t="shared" si="100"/>
        <v>-6.8602113626870277E-3</v>
      </c>
      <c r="BF124" s="4">
        <f t="shared" si="100"/>
        <v>5.9959053284825026E-3</v>
      </c>
      <c r="BG124" s="4">
        <f t="shared" si="100"/>
        <v>-1.1406829624287023E-2</v>
      </c>
      <c r="BH124" s="4">
        <f t="shared" si="100"/>
        <v>-1.7515462597419016E-2</v>
      </c>
      <c r="BI124" s="4">
        <f t="shared" si="100"/>
        <v>-7.9062411757957144E-3</v>
      </c>
      <c r="BL124" s="4">
        <f t="shared" si="41"/>
        <v>-2.2739645513010896E-4</v>
      </c>
      <c r="BM124" s="4">
        <f>SUM(BL118:BL124)</f>
        <v>-1.6391886055368499E-2</v>
      </c>
      <c r="BQ124" s="4">
        <f t="shared" si="73"/>
        <v>2.0058472125747819E-2</v>
      </c>
      <c r="BR124" s="1">
        <f t="shared" si="75"/>
        <v>-0.35849726018582073</v>
      </c>
      <c r="BS124" s="4">
        <f t="shared" si="76"/>
        <v>1.6463803454274908</v>
      </c>
      <c r="BT124" s="4">
        <f t="shared" si="77"/>
        <v>1.9623414611334626</v>
      </c>
      <c r="BU124" s="4">
        <f t="shared" si="78"/>
        <v>2.5807596372676254</v>
      </c>
      <c r="BV124" s="1" t="str">
        <f t="shared" si="79"/>
        <v>NieodrzucamyH0</v>
      </c>
      <c r="BY124" s="1">
        <f t="shared" si="80"/>
        <v>-7.5763786960809598E-2</v>
      </c>
      <c r="BZ124" s="4">
        <f t="shared" si="81"/>
        <v>1.7613101357748921</v>
      </c>
      <c r="CA124" s="4">
        <f t="shared" si="82"/>
        <v>2.1447866879178044</v>
      </c>
      <c r="CB124" s="4">
        <f t="shared" si="83"/>
        <v>2.9768427343708348</v>
      </c>
      <c r="CC124" s="1" t="str">
        <f t="shared" si="84"/>
        <v>NieodrzucamyH0</v>
      </c>
      <c r="CF124" s="37">
        <f t="shared" si="85"/>
        <v>0.5</v>
      </c>
      <c r="CG124" s="38">
        <f t="shared" si="86"/>
        <v>0</v>
      </c>
      <c r="CH124" s="24">
        <f t="shared" si="87"/>
        <v>1.6448536269514715</v>
      </c>
      <c r="CI124" s="24">
        <f t="shared" si="88"/>
        <v>1.9599639845400536</v>
      </c>
      <c r="CJ124" s="24">
        <f t="shared" si="89"/>
        <v>2.5758293035488999</v>
      </c>
      <c r="CK124" s="1" t="str">
        <f t="shared" si="90"/>
        <v>NieodrzucamyH0</v>
      </c>
      <c r="CO124" s="38">
        <f t="shared" si="91"/>
        <v>-8.6071609808714131E-2</v>
      </c>
      <c r="CP124" s="24">
        <f t="shared" si="92"/>
        <v>1.6448536269514715</v>
      </c>
      <c r="CQ124" s="24">
        <f t="shared" si="93"/>
        <v>1.9599639845400536</v>
      </c>
      <c r="CR124" s="24">
        <f t="shared" si="94"/>
        <v>2.5758293035488999</v>
      </c>
      <c r="CS124" s="1" t="str">
        <f t="shared" si="95"/>
        <v>NieodrzucamyH0</v>
      </c>
    </row>
    <row r="125" spans="1:97" x14ac:dyDescent="0.25">
      <c r="A125" s="12">
        <v>7</v>
      </c>
      <c r="B125" s="4">
        <f t="shared" ref="B125:BI125" si="101">B83-AVERAGE(B$46:B$75)</f>
        <v>3.1011609072524706E-3</v>
      </c>
      <c r="C125" s="4">
        <f t="shared" si="101"/>
        <v>-7.7983824484600889E-3</v>
      </c>
      <c r="D125" s="4">
        <f t="shared" si="101"/>
        <v>1.7989585813070383E-3</v>
      </c>
      <c r="E125" s="4">
        <f t="shared" si="101"/>
        <v>9.2969189324593692E-5</v>
      </c>
      <c r="F125" s="4">
        <f t="shared" si="101"/>
        <v>-3.8377374960472891E-3</v>
      </c>
      <c r="G125" s="4">
        <f t="shared" si="101"/>
        <v>6.8517094010124534E-3</v>
      </c>
      <c r="H125" s="4">
        <f t="shared" si="101"/>
        <v>1.7912994631361277E-2</v>
      </c>
      <c r="I125" s="4">
        <f t="shared" si="101"/>
        <v>-2.3793054996637263E-2</v>
      </c>
      <c r="J125" s="4">
        <f t="shared" si="101"/>
        <v>3.1889160148627985E-2</v>
      </c>
      <c r="K125" s="4">
        <f t="shared" si="101"/>
        <v>-1.7359976145395258E-2</v>
      </c>
      <c r="L125" s="4">
        <f t="shared" si="101"/>
        <v>-7.6444364156797319E-4</v>
      </c>
      <c r="M125" s="4">
        <f t="shared" si="101"/>
        <v>-5.9562253287658972E-4</v>
      </c>
      <c r="N125" s="4">
        <f t="shared" si="101"/>
        <v>8.3016336597861399E-3</v>
      </c>
      <c r="O125" s="4">
        <f t="shared" si="101"/>
        <v>6.8070236909221057E-3</v>
      </c>
      <c r="P125" s="4">
        <f t="shared" si="101"/>
        <v>3.0673977782823851E-3</v>
      </c>
      <c r="Q125" s="4">
        <f t="shared" si="101"/>
        <v>-2.042072701202401E-2</v>
      </c>
      <c r="R125" s="4">
        <f t="shared" si="101"/>
        <v>-2.2253573719691912E-2</v>
      </c>
      <c r="S125" s="4">
        <f t="shared" si="101"/>
        <v>7.8041189345550727E-3</v>
      </c>
      <c r="T125" s="4">
        <f t="shared" si="101"/>
        <v>-1.3749406148042534E-2</v>
      </c>
      <c r="U125" s="4">
        <f t="shared" si="101"/>
        <v>-4.0411281326612168E-3</v>
      </c>
      <c r="V125" s="4">
        <f t="shared" si="101"/>
        <v>-1.0851772117711597E-2</v>
      </c>
      <c r="W125" s="4">
        <f t="shared" si="101"/>
        <v>-1.83689942957572E-2</v>
      </c>
      <c r="X125" s="4">
        <f t="shared" si="101"/>
        <v>1.2822559229218933E-2</v>
      </c>
      <c r="Y125" s="4">
        <f t="shared" si="101"/>
        <v>1.0775351559447283E-2</v>
      </c>
      <c r="Z125" s="4">
        <f t="shared" si="101"/>
        <v>3.6941884211049913E-3</v>
      </c>
      <c r="AA125" s="4">
        <f t="shared" si="101"/>
        <v>5.2093930458352918E-4</v>
      </c>
      <c r="AB125" s="4">
        <f t="shared" si="101"/>
        <v>2.3852863589341484E-3</v>
      </c>
      <c r="AC125" s="4">
        <f t="shared" si="101"/>
        <v>-8.6528229786638333E-3</v>
      </c>
      <c r="AD125" s="4">
        <f t="shared" si="101"/>
        <v>1.1883116545349886E-2</v>
      </c>
      <c r="AE125" s="4">
        <f t="shared" si="101"/>
        <v>1.2797309835446091E-2</v>
      </c>
      <c r="AF125" s="4">
        <f t="shared" si="101"/>
        <v>-2.5479204642876578E-4</v>
      </c>
      <c r="AG125" s="4">
        <f t="shared" si="101"/>
        <v>-2.86355993832194E-3</v>
      </c>
      <c r="AH125" s="4">
        <f t="shared" si="101"/>
        <v>8.1864645638608114E-3</v>
      </c>
      <c r="AI125" s="4">
        <f t="shared" si="101"/>
        <v>-1.3806056203267254E-2</v>
      </c>
      <c r="AJ125" s="4">
        <f t="shared" si="101"/>
        <v>1.1170491707438812E-3</v>
      </c>
      <c r="AK125" s="4">
        <f t="shared" si="101"/>
        <v>6.7028206682590609E-3</v>
      </c>
      <c r="AL125" s="4">
        <f t="shared" si="101"/>
        <v>-1.1258900013246979E-2</v>
      </c>
      <c r="AM125" s="4">
        <f t="shared" si="101"/>
        <v>-5.6798475681360937E-3</v>
      </c>
      <c r="AN125" s="4">
        <f t="shared" si="101"/>
        <v>-2.3004479290560809E-3</v>
      </c>
      <c r="AO125" s="4">
        <f t="shared" si="101"/>
        <v>-4.3634387266647985E-3</v>
      </c>
      <c r="AP125" s="4">
        <f t="shared" si="101"/>
        <v>3.7067903950940275E-3</v>
      </c>
      <c r="AQ125" s="4">
        <f t="shared" si="101"/>
        <v>1.0669150740419549E-2</v>
      </c>
      <c r="AR125" s="4">
        <f t="shared" si="101"/>
        <v>8.8958219650661745E-3</v>
      </c>
      <c r="AS125" s="4">
        <f t="shared" si="101"/>
        <v>-5.5227593550246897E-3</v>
      </c>
      <c r="AT125" s="4">
        <f t="shared" si="101"/>
        <v>2.1490453014966194E-3</v>
      </c>
      <c r="AU125" s="4">
        <f t="shared" si="101"/>
        <v>-1.2282394196105762E-2</v>
      </c>
      <c r="AV125" s="4">
        <f t="shared" si="101"/>
        <v>4.2412593101391502E-4</v>
      </c>
      <c r="AW125" s="4">
        <f t="shared" si="101"/>
        <v>-1.4137695817429451E-3</v>
      </c>
      <c r="AX125" s="4">
        <f t="shared" si="101"/>
        <v>-4.6854072029688175E-4</v>
      </c>
      <c r="AY125" s="4">
        <f t="shared" si="101"/>
        <v>1.0890433721014855E-3</v>
      </c>
      <c r="AZ125" s="4">
        <f t="shared" si="101"/>
        <v>5.7556456783807112E-3</v>
      </c>
      <c r="BA125" s="4">
        <f t="shared" si="101"/>
        <v>-1.4678418868915313E-2</v>
      </c>
      <c r="BB125" s="4">
        <f t="shared" si="101"/>
        <v>1.1993777504370313E-2</v>
      </c>
      <c r="BC125" s="4">
        <f t="shared" si="101"/>
        <v>1.347686824974397E-2</v>
      </c>
      <c r="BD125" s="4">
        <f t="shared" si="101"/>
        <v>-3.2439605715174286E-3</v>
      </c>
      <c r="BE125" s="4">
        <f t="shared" si="101"/>
        <v>-2.9856202204514258E-3</v>
      </c>
      <c r="BF125" s="4">
        <f t="shared" si="101"/>
        <v>4.6760801774579424E-3</v>
      </c>
      <c r="BG125" s="4">
        <f t="shared" si="101"/>
        <v>-1.3773280494893085E-2</v>
      </c>
      <c r="BH125" s="4">
        <f t="shared" si="101"/>
        <v>2.7159276544539172E-3</v>
      </c>
      <c r="BI125" s="4">
        <f t="shared" si="101"/>
        <v>-1.1909224086990609E-2</v>
      </c>
      <c r="BL125" s="4">
        <f t="shared" si="41"/>
        <v>-5.8713604396030061E-4</v>
      </c>
      <c r="BM125" s="4">
        <f>SUM(BL118:BL125)</f>
        <v>-1.6979022099328799E-2</v>
      </c>
      <c r="BQ125" s="4">
        <f t="shared" si="73"/>
        <v>1.058074335663378E-2</v>
      </c>
      <c r="BR125" s="1">
        <f t="shared" si="75"/>
        <v>-1.7547795393139518</v>
      </c>
      <c r="BS125" s="4">
        <f t="shared" si="76"/>
        <v>1.6463803454274908</v>
      </c>
      <c r="BT125" s="4">
        <f t="shared" si="77"/>
        <v>1.9623414611334626</v>
      </c>
      <c r="BU125" s="4">
        <f t="shared" si="78"/>
        <v>2.5807596372676254</v>
      </c>
      <c r="BV125" s="1" t="str">
        <f t="shared" si="79"/>
        <v>NieodrzucamyH0</v>
      </c>
      <c r="BY125" s="1">
        <f t="shared" si="80"/>
        <v>-0.19562156378457454</v>
      </c>
      <c r="BZ125" s="4">
        <f t="shared" si="81"/>
        <v>1.7613101357748921</v>
      </c>
      <c r="CA125" s="4">
        <f t="shared" si="82"/>
        <v>2.1447866879178044</v>
      </c>
      <c r="CB125" s="4">
        <f t="shared" si="83"/>
        <v>2.9768427343708348</v>
      </c>
      <c r="CC125" s="1" t="str">
        <f t="shared" si="84"/>
        <v>NieodrzucamyH0</v>
      </c>
      <c r="CF125" s="37">
        <f t="shared" si="85"/>
        <v>0.51666666666666672</v>
      </c>
      <c r="CG125" s="38">
        <f t="shared" si="86"/>
        <v>0.25819888974716193</v>
      </c>
      <c r="CH125" s="24">
        <f t="shared" si="87"/>
        <v>1.6448536269514715</v>
      </c>
      <c r="CI125" s="24">
        <f t="shared" si="88"/>
        <v>1.9599639845400536</v>
      </c>
      <c r="CJ125" s="24">
        <f t="shared" si="89"/>
        <v>2.5758293035488999</v>
      </c>
      <c r="CK125" s="1" t="str">
        <f t="shared" si="90"/>
        <v>NieodrzucamyH0</v>
      </c>
      <c r="CO125" s="38">
        <f t="shared" si="91"/>
        <v>0.17214321961742998</v>
      </c>
      <c r="CP125" s="24">
        <f t="shared" si="92"/>
        <v>1.6448536269514715</v>
      </c>
      <c r="CQ125" s="24">
        <f t="shared" si="93"/>
        <v>1.9599639845400536</v>
      </c>
      <c r="CR125" s="24">
        <f t="shared" si="94"/>
        <v>2.5758293035488999</v>
      </c>
      <c r="CS125" s="1" t="str">
        <f t="shared" si="95"/>
        <v>NieodrzucamyH0</v>
      </c>
    </row>
    <row r="126" spans="1:97" x14ac:dyDescent="0.25">
      <c r="A126" s="12">
        <v>8</v>
      </c>
      <c r="B126" s="4">
        <f t="shared" ref="B126:BI126" si="102">B84-AVERAGE(B$46:B$75)</f>
        <v>3.0988721658174751E-3</v>
      </c>
      <c r="C126" s="4">
        <f t="shared" si="102"/>
        <v>-7.8557489252586953E-3</v>
      </c>
      <c r="D126" s="4">
        <f t="shared" si="102"/>
        <v>1.7935878356677331E-3</v>
      </c>
      <c r="E126" s="4">
        <f t="shared" si="102"/>
        <v>9.2096975040511391E-5</v>
      </c>
      <c r="F126" s="4">
        <f t="shared" si="102"/>
        <v>-6.6491775760737443E-3</v>
      </c>
      <c r="G126" s="4">
        <f t="shared" si="102"/>
        <v>6.8341660215536087E-3</v>
      </c>
      <c r="H126" s="4">
        <f t="shared" si="102"/>
        <v>1.782269613178817E-2</v>
      </c>
      <c r="I126" s="4">
        <f t="shared" si="102"/>
        <v>-2.3904709132707435E-2</v>
      </c>
      <c r="J126" s="4">
        <f t="shared" si="102"/>
        <v>3.12778205171486E-2</v>
      </c>
      <c r="K126" s="4">
        <f t="shared" si="102"/>
        <v>-1.8086022165348856E-2</v>
      </c>
      <c r="L126" s="4">
        <f t="shared" si="102"/>
        <v>-1.008578398527281E-2</v>
      </c>
      <c r="M126" s="4">
        <f t="shared" si="102"/>
        <v>-6.1451804979312415E-4</v>
      </c>
      <c r="N126" s="4">
        <f t="shared" si="102"/>
        <v>8.2449818601023506E-3</v>
      </c>
      <c r="O126" s="4">
        <f t="shared" si="102"/>
        <v>6.7869723001069198E-3</v>
      </c>
      <c r="P126" s="4">
        <f t="shared" si="102"/>
        <v>2.9676890507321354E-3</v>
      </c>
      <c r="Q126" s="4">
        <f t="shared" si="102"/>
        <v>-2.0920324215408018E-2</v>
      </c>
      <c r="R126" s="4">
        <f t="shared" si="102"/>
        <v>6.6903166267028892E-4</v>
      </c>
      <c r="S126" s="4">
        <f t="shared" si="102"/>
        <v>7.7963863279169971E-3</v>
      </c>
      <c r="T126" s="4">
        <f t="shared" si="102"/>
        <v>-1.3937757221454393E-2</v>
      </c>
      <c r="U126" s="4">
        <f t="shared" si="102"/>
        <v>-4.0565133017549989E-3</v>
      </c>
      <c r="V126" s="4">
        <f t="shared" si="102"/>
        <v>-1.0887978574428598E-2</v>
      </c>
      <c r="W126" s="4">
        <f t="shared" si="102"/>
        <v>-1.877356720049414E-2</v>
      </c>
      <c r="X126" s="4">
        <f t="shared" si="102"/>
        <v>1.2535266812222902E-3</v>
      </c>
      <c r="Y126" s="4">
        <f t="shared" si="102"/>
        <v>1.0753381187320998E-2</v>
      </c>
      <c r="Z126" s="4">
        <f t="shared" si="102"/>
        <v>3.6195837910701486E-3</v>
      </c>
      <c r="AA126" s="4">
        <f t="shared" si="102"/>
        <v>5.1503369238745447E-4</v>
      </c>
      <c r="AB126" s="4">
        <f t="shared" si="102"/>
        <v>2.3852863589341484E-3</v>
      </c>
      <c r="AC126" s="4">
        <f t="shared" si="102"/>
        <v>-8.7577389763358864E-3</v>
      </c>
      <c r="AD126" s="4">
        <f t="shared" si="102"/>
        <v>-1.554892071673536E-3</v>
      </c>
      <c r="AE126" s="4">
        <f t="shared" si="102"/>
        <v>1.2699061608664934E-2</v>
      </c>
      <c r="AF126" s="4">
        <f t="shared" si="102"/>
        <v>-2.567399525918231E-4</v>
      </c>
      <c r="AG126" s="4">
        <f t="shared" si="102"/>
        <v>-2.8904656529614922E-3</v>
      </c>
      <c r="AH126" s="4">
        <f t="shared" si="102"/>
        <v>8.1209388292340298E-3</v>
      </c>
      <c r="AI126" s="4">
        <f t="shared" si="102"/>
        <v>-1.4012960584314442E-2</v>
      </c>
      <c r="AJ126" s="4">
        <f t="shared" si="102"/>
        <v>1.595359347651541E-3</v>
      </c>
      <c r="AK126" s="4">
        <f t="shared" si="102"/>
        <v>6.6659402679547231E-3</v>
      </c>
      <c r="AL126" s="4">
        <f t="shared" si="102"/>
        <v>-1.1418446845382497E-2</v>
      </c>
      <c r="AM126" s="4">
        <f t="shared" si="102"/>
        <v>-5.7218011471570308E-3</v>
      </c>
      <c r="AN126" s="4">
        <f t="shared" si="102"/>
        <v>-2.3099078550708656E-3</v>
      </c>
      <c r="AO126" s="4">
        <f t="shared" si="102"/>
        <v>-4.5262536056872166E-3</v>
      </c>
      <c r="AP126" s="4">
        <f t="shared" si="102"/>
        <v>5.4529584636535339E-3</v>
      </c>
      <c r="AQ126" s="4">
        <f t="shared" si="102"/>
        <v>1.0593533308450573E-2</v>
      </c>
      <c r="AR126" s="4">
        <f t="shared" si="102"/>
        <v>8.825432612220482E-3</v>
      </c>
      <c r="AS126" s="4">
        <f t="shared" si="102"/>
        <v>-5.5638879327453263E-3</v>
      </c>
      <c r="AT126" s="4">
        <f t="shared" si="102"/>
        <v>2.1480354811652409E-3</v>
      </c>
      <c r="AU126" s="4">
        <f t="shared" si="102"/>
        <v>-1.254401865846937E-2</v>
      </c>
      <c r="AV126" s="4">
        <f t="shared" si="102"/>
        <v>-2.129937651730545E-4</v>
      </c>
      <c r="AW126" s="4">
        <f t="shared" si="102"/>
        <v>-1.422545583885171E-3</v>
      </c>
      <c r="AX126" s="4">
        <f t="shared" si="102"/>
        <v>-4.696809199207252E-4</v>
      </c>
      <c r="AY126" s="4">
        <f t="shared" si="102"/>
        <v>1.0783357406793366E-3</v>
      </c>
      <c r="AZ126" s="4">
        <f t="shared" si="102"/>
        <v>5.7353550151310528E-3</v>
      </c>
      <c r="BA126" s="4">
        <f t="shared" si="102"/>
        <v>-1.4870203408087949E-2</v>
      </c>
      <c r="BB126" s="4">
        <f t="shared" si="102"/>
        <v>-4.4080569062284001E-4</v>
      </c>
      <c r="BC126" s="4">
        <f t="shared" si="102"/>
        <v>1.3380287683139844E-2</v>
      </c>
      <c r="BD126" s="4">
        <f t="shared" si="102"/>
        <v>-3.2565121040956761E-3</v>
      </c>
      <c r="BE126" s="4">
        <f t="shared" si="102"/>
        <v>-3.0099348225801313E-3</v>
      </c>
      <c r="BF126" s="4">
        <f t="shared" si="102"/>
        <v>4.6627414611776661E-3</v>
      </c>
      <c r="BG126" s="4">
        <f t="shared" si="102"/>
        <v>-1.3990785435526785E-2</v>
      </c>
      <c r="BH126" s="4">
        <f t="shared" si="102"/>
        <v>5.1095467725793039E-4</v>
      </c>
      <c r="BI126" s="4">
        <f t="shared" si="102"/>
        <v>-1.2087262131450029E-2</v>
      </c>
      <c r="BL126" s="4">
        <f t="shared" si="41"/>
        <v>-1.1284981739310993E-3</v>
      </c>
      <c r="BM126" s="4">
        <f>SUM(BL118:BL126)</f>
        <v>-1.8107520273259899E-2</v>
      </c>
      <c r="BQ126" s="4">
        <f t="shared" si="73"/>
        <v>9.9194789982888602E-3</v>
      </c>
      <c r="BR126" s="1">
        <f t="shared" si="75"/>
        <v>-3.5975927420973655</v>
      </c>
      <c r="BS126" s="4">
        <f t="shared" si="76"/>
        <v>1.6463803454274908</v>
      </c>
      <c r="BT126" s="4">
        <f t="shared" si="77"/>
        <v>1.9623414611334626</v>
      </c>
      <c r="BU126" s="4">
        <f t="shared" si="78"/>
        <v>2.5807596372676254</v>
      </c>
      <c r="BV126" s="1" t="str">
        <f t="shared" si="79"/>
        <v>Odrzucamy H0</v>
      </c>
      <c r="BY126" s="1">
        <f t="shared" si="80"/>
        <v>-0.37599220791044652</v>
      </c>
      <c r="BZ126" s="4">
        <f t="shared" si="81"/>
        <v>1.7613101357748921</v>
      </c>
      <c r="CA126" s="4">
        <f t="shared" si="82"/>
        <v>2.1447866879178044</v>
      </c>
      <c r="CB126" s="4">
        <f t="shared" si="83"/>
        <v>2.9768427343708348</v>
      </c>
      <c r="CC126" s="1" t="str">
        <f t="shared" si="84"/>
        <v>NieodrzucamyH0</v>
      </c>
      <c r="CF126" s="37">
        <f t="shared" si="85"/>
        <v>0.48333333333333334</v>
      </c>
      <c r="CG126" s="38">
        <f t="shared" si="86"/>
        <v>-0.2581988897471611</v>
      </c>
      <c r="CH126" s="24">
        <f t="shared" si="87"/>
        <v>1.6448536269514715</v>
      </c>
      <c r="CI126" s="24">
        <f t="shared" si="88"/>
        <v>1.9599639845400536</v>
      </c>
      <c r="CJ126" s="24">
        <f t="shared" si="89"/>
        <v>2.5758293035488999</v>
      </c>
      <c r="CK126" s="1" t="str">
        <f t="shared" si="90"/>
        <v>NieodrzucamyH0</v>
      </c>
      <c r="CO126" s="38">
        <f t="shared" si="91"/>
        <v>-0.34428643923485741</v>
      </c>
      <c r="CP126" s="24">
        <f t="shared" si="92"/>
        <v>1.6448536269514715</v>
      </c>
      <c r="CQ126" s="24">
        <f t="shared" si="93"/>
        <v>1.9599639845400536</v>
      </c>
      <c r="CR126" s="24">
        <f t="shared" si="94"/>
        <v>2.5758293035488999</v>
      </c>
      <c r="CS126" s="1" t="str">
        <f t="shared" si="95"/>
        <v>NieodrzucamyH0</v>
      </c>
    </row>
    <row r="127" spans="1:97" s="19" customFormat="1" ht="15.75" thickBot="1" x14ac:dyDescent="0.3">
      <c r="A127" s="17">
        <v>9</v>
      </c>
      <c r="B127" s="4">
        <f t="shared" ref="B127:BI127" si="103">B85-AVERAGE(B$46:B$75)</f>
        <v>3.0965903337873647E-3</v>
      </c>
      <c r="C127" s="4">
        <f t="shared" si="103"/>
        <v>-7.9139943832723467E-3</v>
      </c>
      <c r="D127" s="4">
        <f t="shared" si="103"/>
        <v>1.7882418970623123E-3</v>
      </c>
      <c r="E127" s="4">
        <f t="shared" si="103"/>
        <v>9.1223129303727533E-5</v>
      </c>
      <c r="F127" s="4">
        <f t="shared" si="103"/>
        <v>-6.6733762563429954E-3</v>
      </c>
      <c r="G127" s="4">
        <f t="shared" si="103"/>
        <v>6.8167686847930061E-3</v>
      </c>
      <c r="H127" s="4">
        <f t="shared" si="103"/>
        <v>1.7734089646771825E-2</v>
      </c>
      <c r="I127" s="4">
        <f t="shared" si="103"/>
        <v>-2.4018760892229683E-2</v>
      </c>
      <c r="J127" s="4">
        <f t="shared" si="103"/>
        <v>3.0695630812996966E-2</v>
      </c>
      <c r="K127" s="4">
        <f t="shared" si="103"/>
        <v>-1.8852843301696679E-2</v>
      </c>
      <c r="L127" s="4">
        <f t="shared" si="103"/>
        <v>-1.0192552323414596E-2</v>
      </c>
      <c r="M127" s="4">
        <f t="shared" si="103"/>
        <v>-6.3325035714773773E-4</v>
      </c>
      <c r="N127" s="4">
        <f t="shared" si="103"/>
        <v>8.1891733462106896E-3</v>
      </c>
      <c r="O127" s="4">
        <f t="shared" si="103"/>
        <v>6.7670992865188984E-3</v>
      </c>
      <c r="P127" s="4">
        <f t="shared" si="103"/>
        <v>2.869942205776607E-3</v>
      </c>
      <c r="Q127" s="4">
        <f t="shared" si="103"/>
        <v>-2.144302988606886E-2</v>
      </c>
      <c r="R127" s="4">
        <f t="shared" si="103"/>
        <v>6.2461228129004256E-4</v>
      </c>
      <c r="S127" s="4">
        <f t="shared" si="103"/>
        <v>7.7886965476366638E-3</v>
      </c>
      <c r="T127" s="4">
        <f t="shared" si="103"/>
        <v>-1.4131386862041394E-2</v>
      </c>
      <c r="U127" s="4">
        <f t="shared" si="103"/>
        <v>-4.0720198785291926E-3</v>
      </c>
      <c r="V127" s="4">
        <f t="shared" si="103"/>
        <v>-1.0924624721244999E-2</v>
      </c>
      <c r="W127" s="4">
        <f t="shared" si="103"/>
        <v>-1.9194921593956665E-2</v>
      </c>
      <c r="X127" s="4">
        <f t="shared" si="103"/>
        <v>1.2453633825965759E-3</v>
      </c>
      <c r="Y127" s="4">
        <f t="shared" si="103"/>
        <v>1.0731615338743627E-2</v>
      </c>
      <c r="Z127" s="4">
        <f t="shared" si="103"/>
        <v>3.5462514565931412E-3</v>
      </c>
      <c r="AA127" s="4">
        <f t="shared" si="103"/>
        <v>5.0909927217832919E-4</v>
      </c>
      <c r="AB127" s="4">
        <f t="shared" si="103"/>
        <v>2.3852863589341484E-3</v>
      </c>
      <c r="AC127" s="4">
        <f t="shared" si="103"/>
        <v>-8.8648377895586602E-3</v>
      </c>
      <c r="AD127" s="4">
        <f t="shared" si="103"/>
        <v>-1.5559505367091567E-3</v>
      </c>
      <c r="AE127" s="4">
        <f t="shared" si="103"/>
        <v>1.2602732525393616E-2</v>
      </c>
      <c r="AF127" s="4">
        <f t="shared" si="103"/>
        <v>-2.5868243283812568E-4</v>
      </c>
      <c r="AG127" s="4">
        <f t="shared" si="103"/>
        <v>-2.9176526801417248E-3</v>
      </c>
      <c r="AH127" s="4">
        <f t="shared" si="103"/>
        <v>8.0564612032065878E-3</v>
      </c>
      <c r="AI127" s="4">
        <f t="shared" si="103"/>
        <v>-1.4225948524169576E-2</v>
      </c>
      <c r="AJ127" s="4">
        <f t="shared" si="103"/>
        <v>1.5944436452265836E-3</v>
      </c>
      <c r="AK127" s="4">
        <f t="shared" si="103"/>
        <v>6.6295037676772257E-3</v>
      </c>
      <c r="AL127" s="4">
        <f t="shared" si="103"/>
        <v>-1.1582102050066163E-2</v>
      </c>
      <c r="AM127" s="4">
        <f t="shared" si="103"/>
        <v>-5.7643035382504582E-3</v>
      </c>
      <c r="AN127" s="4">
        <f t="shared" si="103"/>
        <v>-2.3194262425773665E-3</v>
      </c>
      <c r="AO127" s="4">
        <f t="shared" si="103"/>
        <v>-4.6933045647170445E-3</v>
      </c>
      <c r="AP127" s="4">
        <f t="shared" si="103"/>
        <v>5.3878295340535958E-3</v>
      </c>
      <c r="AQ127" s="4">
        <f t="shared" si="103"/>
        <v>1.0519214055680541E-2</v>
      </c>
      <c r="AR127" s="4">
        <f t="shared" si="103"/>
        <v>8.7562096903363758E-3</v>
      </c>
      <c r="AS127" s="4">
        <f t="shared" si="103"/>
        <v>-5.6055491624765301E-3</v>
      </c>
      <c r="AT127" s="4">
        <f t="shared" si="103"/>
        <v>2.1470276873123951E-3</v>
      </c>
      <c r="AU127" s="4">
        <f t="shared" si="103"/>
        <v>-1.2814317025322264E-2</v>
      </c>
      <c r="AV127" s="4">
        <f t="shared" si="103"/>
        <v>-2.129937651730545E-4</v>
      </c>
      <c r="AW127" s="4">
        <f t="shared" si="103"/>
        <v>-1.4313738147305835E-3</v>
      </c>
      <c r="AX127" s="4">
        <f t="shared" si="103"/>
        <v>-4.708235584618204E-4</v>
      </c>
      <c r="AY127" s="4">
        <f t="shared" si="103"/>
        <v>1.0675576874725548E-3</v>
      </c>
      <c r="AZ127" s="4">
        <f t="shared" si="103"/>
        <v>5.715245924269286E-3</v>
      </c>
      <c r="BA127" s="4">
        <f t="shared" si="103"/>
        <v>-1.5067412539907033E-2</v>
      </c>
      <c r="BB127" s="4">
        <f t="shared" si="103"/>
        <v>-4.4206187397101719E-4</v>
      </c>
      <c r="BC127" s="4">
        <f t="shared" si="103"/>
        <v>1.3285577838421842E-2</v>
      </c>
      <c r="BD127" s="4">
        <f t="shared" si="103"/>
        <v>-3.2691530473157098E-3</v>
      </c>
      <c r="BE127" s="4">
        <f t="shared" si="103"/>
        <v>-3.0344910013479281E-3</v>
      </c>
      <c r="BF127" s="4">
        <f t="shared" si="103"/>
        <v>4.6494996459167867E-3</v>
      </c>
      <c r="BG127" s="4">
        <f t="shared" si="103"/>
        <v>-1.421485106171972E-2</v>
      </c>
      <c r="BH127" s="4">
        <f t="shared" si="103"/>
        <v>5.0872940017052766E-4</v>
      </c>
      <c r="BI127" s="4">
        <f t="shared" si="103"/>
        <v>-1.2270148367374686E-2</v>
      </c>
      <c r="BJ127" s="29"/>
      <c r="BL127" s="4">
        <f t="shared" si="41"/>
        <v>-1.2211071241073654E-3</v>
      </c>
      <c r="BM127" s="18">
        <f>SUM(BL118:BL127)</f>
        <v>-1.9328627397367265E-2</v>
      </c>
      <c r="BQ127" s="4">
        <f t="shared" si="73"/>
        <v>9.9655060966459836E-3</v>
      </c>
      <c r="BR127" s="1">
        <f t="shared" si="75"/>
        <v>-3.8748456343193722</v>
      </c>
      <c r="BS127" s="4">
        <f t="shared" si="76"/>
        <v>1.6463803454274908</v>
      </c>
      <c r="BT127" s="4">
        <f t="shared" si="77"/>
        <v>1.9623414611334626</v>
      </c>
      <c r="BU127" s="4">
        <f t="shared" si="78"/>
        <v>2.5807596372676254</v>
      </c>
      <c r="BV127" s="1" t="str">
        <f t="shared" si="79"/>
        <v>Odrzucamy H0</v>
      </c>
      <c r="BY127" s="1">
        <f t="shared" si="80"/>
        <v>-0.40684759115643554</v>
      </c>
      <c r="BZ127" s="4">
        <f t="shared" si="81"/>
        <v>1.7613101357748921</v>
      </c>
      <c r="CA127" s="4">
        <f t="shared" si="82"/>
        <v>2.1447866879178044</v>
      </c>
      <c r="CB127" s="4">
        <f t="shared" si="83"/>
        <v>2.9768427343708348</v>
      </c>
      <c r="CC127" s="1" t="str">
        <f t="shared" si="84"/>
        <v>NieodrzucamyH0</v>
      </c>
      <c r="CF127" s="37">
        <f t="shared" si="85"/>
        <v>0.48333333333333334</v>
      </c>
      <c r="CG127" s="38">
        <f t="shared" si="86"/>
        <v>-0.2581988897471611</v>
      </c>
      <c r="CH127" s="25">
        <f t="shared" si="87"/>
        <v>1.6448536269514715</v>
      </c>
      <c r="CI127" s="25">
        <f t="shared" si="88"/>
        <v>1.9599639845400536</v>
      </c>
      <c r="CJ127" s="25">
        <f t="shared" si="89"/>
        <v>2.5758293035488999</v>
      </c>
      <c r="CK127" s="1" t="str">
        <f t="shared" si="90"/>
        <v>NieodrzucamyH0</v>
      </c>
      <c r="CO127" s="38">
        <f t="shared" si="91"/>
        <v>-0.34428643923485741</v>
      </c>
      <c r="CP127" s="25">
        <f t="shared" si="92"/>
        <v>1.6448536269514715</v>
      </c>
      <c r="CQ127" s="25">
        <f t="shared" si="93"/>
        <v>1.9599639845400536</v>
      </c>
      <c r="CR127" s="25">
        <f t="shared" si="94"/>
        <v>2.5758293035488999</v>
      </c>
      <c r="CS127" s="1" t="str">
        <f t="shared" si="95"/>
        <v>NieodrzucamyH0</v>
      </c>
    </row>
    <row r="128" spans="1:97" hidden="1" x14ac:dyDescent="0.25">
      <c r="A128" s="5">
        <v>10</v>
      </c>
      <c r="B128" s="4" t="e">
        <f>#REF!-AVERAGE(B$61:B$75)</f>
        <v>#REF!</v>
      </c>
      <c r="C128" s="4" t="e">
        <f>#REF!-AVERAGE(C$61:C$85)</f>
        <v>#REF!</v>
      </c>
      <c r="D128" s="4" t="e">
        <f>#REF!-AVERAGE(D$61:D$85)</f>
        <v>#REF!</v>
      </c>
      <c r="E128" s="4" t="e">
        <f>#REF!-AVERAGE(E$61:E$85)</f>
        <v>#REF!</v>
      </c>
      <c r="F128" s="4" t="e">
        <f>#REF!-AVERAGE(F$61:F$85)</f>
        <v>#REF!</v>
      </c>
      <c r="G128" s="4" t="e">
        <f>#REF!-AVERAGE(G$61:G$85)</f>
        <v>#REF!</v>
      </c>
      <c r="H128" s="4" t="e">
        <f>#REF!-AVERAGE(H$61:H$85)</f>
        <v>#REF!</v>
      </c>
      <c r="I128" s="4" t="e">
        <f>#REF!-AVERAGE(I$61:I$85)</f>
        <v>#REF!</v>
      </c>
      <c r="J128" s="4" t="e">
        <f>#REF!-AVERAGE(J$61:J$85)</f>
        <v>#REF!</v>
      </c>
      <c r="K128" s="4" t="e">
        <f>#REF!-AVERAGE(K$61:K$85)</f>
        <v>#REF!</v>
      </c>
      <c r="L128" s="4" t="e">
        <f>#REF!-AVERAGE(L$61:L$85)</f>
        <v>#REF!</v>
      </c>
      <c r="M128" s="4" t="e">
        <f>#REF!-AVERAGE(M$61:M$85)</f>
        <v>#REF!</v>
      </c>
      <c r="N128" s="4" t="e">
        <f>#REF!-AVERAGE(N$61:N$85)</f>
        <v>#REF!</v>
      </c>
      <c r="O128" s="4" t="e">
        <f>#REF!-AVERAGE(O$61:O$85)</f>
        <v>#REF!</v>
      </c>
      <c r="P128" s="4" t="e">
        <f>#REF!-AVERAGE(P$61:P$85)</f>
        <v>#REF!</v>
      </c>
      <c r="Q128" s="4" t="e">
        <f>#REF!-AVERAGE(Q$61:Q$85)</f>
        <v>#REF!</v>
      </c>
      <c r="R128" s="4" t="e">
        <f>#REF!-AVERAGE(R$61:R$85)</f>
        <v>#REF!</v>
      </c>
      <c r="S128" s="4" t="e">
        <f>#REF!-AVERAGE(S$61:S$85)</f>
        <v>#REF!</v>
      </c>
      <c r="T128" s="4" t="e">
        <f>#REF!-AVERAGE(T$61:T$85)</f>
        <v>#REF!</v>
      </c>
      <c r="U128" s="4" t="e">
        <f>#REF!-AVERAGE(U$61:U$85)</f>
        <v>#REF!</v>
      </c>
      <c r="V128" s="4" t="e">
        <f>#REF!-AVERAGE(V$61:V$85)</f>
        <v>#REF!</v>
      </c>
      <c r="W128" s="4" t="e">
        <f>#REF!-AVERAGE(W$61:W$85)</f>
        <v>#REF!</v>
      </c>
      <c r="X128" s="4" t="e">
        <f>#REF!-AVERAGE(X$61:X$85)</f>
        <v>#REF!</v>
      </c>
      <c r="Y128" s="4" t="e">
        <f>#REF!-AVERAGE(Y$61:Y$85)</f>
        <v>#REF!</v>
      </c>
      <c r="Z128" s="4" t="e">
        <f>#REF!-AVERAGE(Z$61:Z$85)</f>
        <v>#REF!</v>
      </c>
      <c r="AA128" s="4" t="e">
        <f>#REF!-AVERAGE(AA$61:AA$85)</f>
        <v>#REF!</v>
      </c>
      <c r="AB128" s="4" t="e">
        <f>#REF!-AVERAGE(AB$61:AB$85)</f>
        <v>#REF!</v>
      </c>
      <c r="AC128" s="4" t="e">
        <f>#REF!-AVERAGE(AC$61:AC$85)</f>
        <v>#REF!</v>
      </c>
      <c r="AD128" s="4" t="e">
        <f>#REF!-AVERAGE(AD$61:AD$85)</f>
        <v>#REF!</v>
      </c>
      <c r="AE128" s="4" t="e">
        <f>#REF!-AVERAGE(AE$61:AE$85)</f>
        <v>#REF!</v>
      </c>
      <c r="AF128" s="4" t="e">
        <f>#REF!-AVERAGE(AF$61:AF$85)</f>
        <v>#REF!</v>
      </c>
      <c r="AG128" s="4" t="e">
        <f>#REF!-AVERAGE(AG$61:AG$85)</f>
        <v>#REF!</v>
      </c>
      <c r="AH128" s="4" t="e">
        <f>#REF!-AVERAGE(AH$61:AH$85)</f>
        <v>#REF!</v>
      </c>
      <c r="AI128" s="4" t="e">
        <f>#REF!-AVERAGE(AI$61:AI$85)</f>
        <v>#REF!</v>
      </c>
      <c r="AJ128" s="4" t="e">
        <f>#REF!-AVERAGE(AJ$61:AJ$85)</f>
        <v>#REF!</v>
      </c>
      <c r="AK128" s="4" t="e">
        <f>#REF!-AVERAGE(AK$61:AK$85)</f>
        <v>#REF!</v>
      </c>
      <c r="AL128" s="4" t="e">
        <f>#REF!-AVERAGE(AL$61:AL$85)</f>
        <v>#REF!</v>
      </c>
      <c r="AM128" s="4" t="e">
        <f>#REF!-AVERAGE(AM$61:AM$85)</f>
        <v>#REF!</v>
      </c>
      <c r="AN128" s="4" t="e">
        <f>#REF!-AVERAGE(AN$61:AN$85)</f>
        <v>#REF!</v>
      </c>
      <c r="AO128" s="4" t="e">
        <f>#REF!-AVERAGE(AO$61:AO$85)</f>
        <v>#REF!</v>
      </c>
      <c r="AP128" s="4" t="e">
        <f>#REF!-AVERAGE(AP$61:AP$85)</f>
        <v>#REF!</v>
      </c>
      <c r="AQ128" s="4" t="e">
        <f>#REF!-AVERAGE(AQ$61:AQ$85)</f>
        <v>#REF!</v>
      </c>
      <c r="AR128" s="4" t="e">
        <f>#REF!-AVERAGE(AR$61:AR$85)</f>
        <v>#REF!</v>
      </c>
      <c r="AS128" s="4" t="e">
        <f>#REF!-AVERAGE(AS$61:AS$85)</f>
        <v>#REF!</v>
      </c>
      <c r="AT128" s="4" t="e">
        <f>#REF!-AVERAGE(AT$61:AT$85)</f>
        <v>#REF!</v>
      </c>
      <c r="AU128" s="4" t="e">
        <f>#REF!-AVERAGE(AU$61:AU$85)</f>
        <v>#REF!</v>
      </c>
      <c r="AV128" s="4" t="e">
        <f>#REF!-AVERAGE(AV$61:AV$85)</f>
        <v>#REF!</v>
      </c>
      <c r="AW128" s="4" t="e">
        <f>#REF!-AVERAGE(AW$61:AW$85)</f>
        <v>#REF!</v>
      </c>
      <c r="AX128" s="4" t="e">
        <f>#REF!-AVERAGE(AX$61:AX$85)</f>
        <v>#REF!</v>
      </c>
      <c r="AY128" s="4" t="e">
        <f>#REF!-AVERAGE(AY$61:AY$85)</f>
        <v>#REF!</v>
      </c>
      <c r="AZ128" s="4" t="e">
        <f>#REF!-AVERAGE(AZ$61:AZ$85)</f>
        <v>#REF!</v>
      </c>
      <c r="BA128" s="4" t="e">
        <f>#REF!-AVERAGE(BA$61:BA$85)</f>
        <v>#REF!</v>
      </c>
      <c r="BB128" s="4" t="e">
        <f>#REF!-AVERAGE(BB$61:BB$85)</f>
        <v>#REF!</v>
      </c>
      <c r="BC128" s="4" t="e">
        <f>#REF!-AVERAGE(BC$61:BC$85)</f>
        <v>#REF!</v>
      </c>
      <c r="BD128" s="4" t="e">
        <f>#REF!-AVERAGE(BD$61:BD$85)</f>
        <v>#REF!</v>
      </c>
      <c r="BE128" s="4" t="e">
        <f>#REF!-AVERAGE(BE$61:BE$85)</f>
        <v>#REF!</v>
      </c>
      <c r="BF128" s="4" t="e">
        <f>#REF!-AVERAGE(BF$61:BF$85)</f>
        <v>#REF!</v>
      </c>
      <c r="BG128" s="4" t="e">
        <f>#REF!-AVERAGE(BG$61:BG$85)</f>
        <v>#REF!</v>
      </c>
      <c r="BH128" s="4" t="e">
        <f>#REF!-AVERAGE(BH$61:BH$85)</f>
        <v>#REF!</v>
      </c>
      <c r="BI128" s="4" t="e">
        <f>#REF!-AVERAGE(BI$61:BI$85)</f>
        <v>#REF!</v>
      </c>
      <c r="BV128" s="9" t="str">
        <f t="shared" si="79"/>
        <v>NieodrzucamyH0</v>
      </c>
      <c r="CK128" s="9" t="str">
        <f t="shared" si="90"/>
        <v>NieodrzucamyH0</v>
      </c>
      <c r="CS128" s="9" t="str">
        <f t="shared" si="95"/>
        <v>NieodrzucamyH0</v>
      </c>
    </row>
    <row r="129" spans="1:97" hidden="1" x14ac:dyDescent="0.25">
      <c r="A129" s="5">
        <v>11</v>
      </c>
      <c r="B129" s="4" t="e">
        <f>#REF!-AVERAGE(B$61:B$75)</f>
        <v>#REF!</v>
      </c>
      <c r="C129" s="4" t="e">
        <f>#REF!-AVERAGE(C$61:C$85)</f>
        <v>#REF!</v>
      </c>
      <c r="D129" s="4" t="e">
        <f>#REF!-AVERAGE(D$61:D$85)</f>
        <v>#REF!</v>
      </c>
      <c r="E129" s="4" t="e">
        <f>#REF!-AVERAGE(E$61:E$85)</f>
        <v>#REF!</v>
      </c>
      <c r="F129" s="4" t="e">
        <f>#REF!-AVERAGE(F$61:F$85)</f>
        <v>#REF!</v>
      </c>
      <c r="G129" s="4" t="e">
        <f>#REF!-AVERAGE(G$61:G$85)</f>
        <v>#REF!</v>
      </c>
      <c r="H129" s="4" t="e">
        <f>#REF!-AVERAGE(H$61:H$85)</f>
        <v>#REF!</v>
      </c>
      <c r="I129" s="4" t="e">
        <f>#REF!-AVERAGE(I$61:I$85)</f>
        <v>#REF!</v>
      </c>
      <c r="J129" s="4" t="e">
        <f>#REF!-AVERAGE(J$61:J$85)</f>
        <v>#REF!</v>
      </c>
      <c r="K129" s="4" t="e">
        <f>#REF!-AVERAGE(K$61:K$85)</f>
        <v>#REF!</v>
      </c>
      <c r="L129" s="4" t="e">
        <f>#REF!-AVERAGE(L$61:L$85)</f>
        <v>#REF!</v>
      </c>
      <c r="M129" s="4" t="e">
        <f>#REF!-AVERAGE(M$61:M$85)</f>
        <v>#REF!</v>
      </c>
      <c r="N129" s="4" t="e">
        <f>#REF!-AVERAGE(N$61:N$85)</f>
        <v>#REF!</v>
      </c>
      <c r="O129" s="4" t="e">
        <f>#REF!-AVERAGE(O$61:O$85)</f>
        <v>#REF!</v>
      </c>
      <c r="P129" s="4" t="e">
        <f>#REF!-AVERAGE(P$61:P$85)</f>
        <v>#REF!</v>
      </c>
      <c r="Q129" s="4" t="e">
        <f>#REF!-AVERAGE(Q$61:Q$85)</f>
        <v>#REF!</v>
      </c>
      <c r="R129" s="4" t="e">
        <f>#REF!-AVERAGE(R$61:R$85)</f>
        <v>#REF!</v>
      </c>
      <c r="S129" s="4" t="e">
        <f>#REF!-AVERAGE(S$61:S$85)</f>
        <v>#REF!</v>
      </c>
      <c r="T129" s="4" t="e">
        <f>#REF!-AVERAGE(T$61:T$85)</f>
        <v>#REF!</v>
      </c>
      <c r="U129" s="4" t="e">
        <f>#REF!-AVERAGE(U$61:U$85)</f>
        <v>#REF!</v>
      </c>
      <c r="V129" s="4" t="e">
        <f>#REF!-AVERAGE(V$61:V$85)</f>
        <v>#REF!</v>
      </c>
      <c r="W129" s="4" t="e">
        <f>#REF!-AVERAGE(W$61:W$85)</f>
        <v>#REF!</v>
      </c>
      <c r="X129" s="4" t="e">
        <f>#REF!-AVERAGE(X$61:X$85)</f>
        <v>#REF!</v>
      </c>
      <c r="Y129" s="4" t="e">
        <f>#REF!-AVERAGE(Y$61:Y$85)</f>
        <v>#REF!</v>
      </c>
      <c r="Z129" s="4" t="e">
        <f>#REF!-AVERAGE(Z$61:Z$85)</f>
        <v>#REF!</v>
      </c>
      <c r="AA129" s="4" t="e">
        <f>#REF!-AVERAGE(AA$61:AA$85)</f>
        <v>#REF!</v>
      </c>
      <c r="AB129" s="4" t="e">
        <f>#REF!-AVERAGE(AB$61:AB$85)</f>
        <v>#REF!</v>
      </c>
      <c r="AC129" s="4" t="e">
        <f>#REF!-AVERAGE(AC$61:AC$85)</f>
        <v>#REF!</v>
      </c>
      <c r="AD129" s="4" t="e">
        <f>#REF!-AVERAGE(AD$61:AD$85)</f>
        <v>#REF!</v>
      </c>
      <c r="AE129" s="4" t="e">
        <f>#REF!-AVERAGE(AE$61:AE$85)</f>
        <v>#REF!</v>
      </c>
      <c r="AF129" s="4" t="e">
        <f>#REF!-AVERAGE(AF$61:AF$85)</f>
        <v>#REF!</v>
      </c>
      <c r="AG129" s="4" t="e">
        <f>#REF!-AVERAGE(AG$61:AG$85)</f>
        <v>#REF!</v>
      </c>
      <c r="AH129" s="4" t="e">
        <f>#REF!-AVERAGE(AH$61:AH$85)</f>
        <v>#REF!</v>
      </c>
      <c r="AI129" s="4" t="e">
        <f>#REF!-AVERAGE(AI$61:AI$85)</f>
        <v>#REF!</v>
      </c>
      <c r="AJ129" s="4" t="e">
        <f>#REF!-AVERAGE(AJ$61:AJ$85)</f>
        <v>#REF!</v>
      </c>
      <c r="AK129" s="4" t="e">
        <f>#REF!-AVERAGE(AK$61:AK$85)</f>
        <v>#REF!</v>
      </c>
      <c r="AL129" s="4" t="e">
        <f>#REF!-AVERAGE(AL$61:AL$85)</f>
        <v>#REF!</v>
      </c>
      <c r="AM129" s="4" t="e">
        <f>#REF!-AVERAGE(AM$61:AM$85)</f>
        <v>#REF!</v>
      </c>
      <c r="AN129" s="4" t="e">
        <f>#REF!-AVERAGE(AN$61:AN$85)</f>
        <v>#REF!</v>
      </c>
      <c r="AO129" s="4" t="e">
        <f>#REF!-AVERAGE(AO$61:AO$85)</f>
        <v>#REF!</v>
      </c>
      <c r="AP129" s="4" t="e">
        <f>#REF!-AVERAGE(AP$61:AP$85)</f>
        <v>#REF!</v>
      </c>
      <c r="AQ129" s="4" t="e">
        <f>#REF!-AVERAGE(AQ$61:AQ$85)</f>
        <v>#REF!</v>
      </c>
      <c r="AR129" s="4" t="e">
        <f>#REF!-AVERAGE(AR$61:AR$85)</f>
        <v>#REF!</v>
      </c>
      <c r="AS129" s="4" t="e">
        <f>#REF!-AVERAGE(AS$61:AS$85)</f>
        <v>#REF!</v>
      </c>
      <c r="AT129" s="4" t="e">
        <f>#REF!-AVERAGE(AT$61:AT$85)</f>
        <v>#REF!</v>
      </c>
      <c r="AU129" s="4" t="e">
        <f>#REF!-AVERAGE(AU$61:AU$85)</f>
        <v>#REF!</v>
      </c>
      <c r="AV129" s="4" t="e">
        <f>#REF!-AVERAGE(AV$61:AV$85)</f>
        <v>#REF!</v>
      </c>
      <c r="AW129" s="4" t="e">
        <f>#REF!-AVERAGE(AW$61:AW$85)</f>
        <v>#REF!</v>
      </c>
      <c r="AX129" s="4" t="e">
        <f>#REF!-AVERAGE(AX$61:AX$85)</f>
        <v>#REF!</v>
      </c>
      <c r="AY129" s="4" t="e">
        <f>#REF!-AVERAGE(AY$61:AY$85)</f>
        <v>#REF!</v>
      </c>
      <c r="AZ129" s="4" t="e">
        <f>#REF!-AVERAGE(AZ$61:AZ$85)</f>
        <v>#REF!</v>
      </c>
      <c r="BA129" s="4" t="e">
        <f>#REF!-AVERAGE(BA$61:BA$85)</f>
        <v>#REF!</v>
      </c>
      <c r="BB129" s="4" t="e">
        <f>#REF!-AVERAGE(BB$61:BB$85)</f>
        <v>#REF!</v>
      </c>
      <c r="BC129" s="4" t="e">
        <f>#REF!-AVERAGE(BC$61:BC$85)</f>
        <v>#REF!</v>
      </c>
      <c r="BD129" s="4" t="e">
        <f>#REF!-AVERAGE(BD$61:BD$85)</f>
        <v>#REF!</v>
      </c>
      <c r="BE129" s="4" t="e">
        <f>#REF!-AVERAGE(BE$61:BE$85)</f>
        <v>#REF!</v>
      </c>
      <c r="BF129" s="4" t="e">
        <f>#REF!-AVERAGE(BF$61:BF$85)</f>
        <v>#REF!</v>
      </c>
      <c r="BG129" s="4" t="e">
        <f>#REF!-AVERAGE(BG$61:BG$85)</f>
        <v>#REF!</v>
      </c>
      <c r="BH129" s="4" t="e">
        <f>#REF!-AVERAGE(BH$61:BH$85)</f>
        <v>#REF!</v>
      </c>
      <c r="BI129" s="4" t="e">
        <f>#REF!-AVERAGE(BI$61:BI$85)</f>
        <v>#REF!</v>
      </c>
      <c r="BV129" s="9" t="str">
        <f t="shared" si="79"/>
        <v>NieodrzucamyH0</v>
      </c>
      <c r="CK129" s="9" t="str">
        <f t="shared" si="90"/>
        <v>NieodrzucamyH0</v>
      </c>
      <c r="CS129" s="9" t="str">
        <f t="shared" si="95"/>
        <v>NieodrzucamyH0</v>
      </c>
    </row>
    <row r="130" spans="1:97" hidden="1" x14ac:dyDescent="0.25">
      <c r="A130" s="5">
        <v>12</v>
      </c>
      <c r="B130" s="4" t="e">
        <f>#REF!-AVERAGE(B$61:B$75)</f>
        <v>#REF!</v>
      </c>
      <c r="C130" s="4" t="e">
        <f>#REF!-AVERAGE(C$61:C$85)</f>
        <v>#REF!</v>
      </c>
      <c r="D130" s="4" t="e">
        <f>#REF!-AVERAGE(D$61:D$85)</f>
        <v>#REF!</v>
      </c>
      <c r="E130" s="4" t="e">
        <f>#REF!-AVERAGE(E$61:E$85)</f>
        <v>#REF!</v>
      </c>
      <c r="F130" s="4" t="e">
        <f>#REF!-AVERAGE(F$61:F$85)</f>
        <v>#REF!</v>
      </c>
      <c r="G130" s="4" t="e">
        <f>#REF!-AVERAGE(G$61:G$85)</f>
        <v>#REF!</v>
      </c>
      <c r="H130" s="4" t="e">
        <f>#REF!-AVERAGE(H$61:H$85)</f>
        <v>#REF!</v>
      </c>
      <c r="I130" s="4" t="e">
        <f>#REF!-AVERAGE(I$61:I$85)</f>
        <v>#REF!</v>
      </c>
      <c r="J130" s="4" t="e">
        <f>#REF!-AVERAGE(J$61:J$85)</f>
        <v>#REF!</v>
      </c>
      <c r="K130" s="4" t="e">
        <f>#REF!-AVERAGE(K$61:K$85)</f>
        <v>#REF!</v>
      </c>
      <c r="L130" s="4" t="e">
        <f>#REF!-AVERAGE(L$61:L$85)</f>
        <v>#REF!</v>
      </c>
      <c r="M130" s="4" t="e">
        <f>#REF!-AVERAGE(M$61:M$85)</f>
        <v>#REF!</v>
      </c>
      <c r="N130" s="4" t="e">
        <f>#REF!-AVERAGE(N$61:N$85)</f>
        <v>#REF!</v>
      </c>
      <c r="O130" s="4" t="e">
        <f>#REF!-AVERAGE(O$61:O$85)</f>
        <v>#REF!</v>
      </c>
      <c r="P130" s="4" t="e">
        <f>#REF!-AVERAGE(P$61:P$85)</f>
        <v>#REF!</v>
      </c>
      <c r="Q130" s="4" t="e">
        <f>#REF!-AVERAGE(Q$61:Q$85)</f>
        <v>#REF!</v>
      </c>
      <c r="R130" s="4" t="e">
        <f>#REF!-AVERAGE(R$61:R$85)</f>
        <v>#REF!</v>
      </c>
      <c r="S130" s="4" t="e">
        <f>#REF!-AVERAGE(S$61:S$85)</f>
        <v>#REF!</v>
      </c>
      <c r="T130" s="4" t="e">
        <f>#REF!-AVERAGE(T$61:T$85)</f>
        <v>#REF!</v>
      </c>
      <c r="U130" s="4" t="e">
        <f>#REF!-AVERAGE(U$61:U$85)</f>
        <v>#REF!</v>
      </c>
      <c r="V130" s="4" t="e">
        <f>#REF!-AVERAGE(V$61:V$85)</f>
        <v>#REF!</v>
      </c>
      <c r="W130" s="4" t="e">
        <f>#REF!-AVERAGE(W$61:W$85)</f>
        <v>#REF!</v>
      </c>
      <c r="X130" s="4" t="e">
        <f>#REF!-AVERAGE(X$61:X$85)</f>
        <v>#REF!</v>
      </c>
      <c r="Y130" s="4" t="e">
        <f>#REF!-AVERAGE(Y$61:Y$85)</f>
        <v>#REF!</v>
      </c>
      <c r="Z130" s="4" t="e">
        <f>#REF!-AVERAGE(Z$61:Z$85)</f>
        <v>#REF!</v>
      </c>
      <c r="AA130" s="4" t="e">
        <f>#REF!-AVERAGE(AA$61:AA$85)</f>
        <v>#REF!</v>
      </c>
      <c r="AB130" s="4" t="e">
        <f>#REF!-AVERAGE(AB$61:AB$85)</f>
        <v>#REF!</v>
      </c>
      <c r="AC130" s="4" t="e">
        <f>#REF!-AVERAGE(AC$61:AC$85)</f>
        <v>#REF!</v>
      </c>
      <c r="AD130" s="4" t="e">
        <f>#REF!-AVERAGE(AD$61:AD$85)</f>
        <v>#REF!</v>
      </c>
      <c r="AE130" s="4" t="e">
        <f>#REF!-AVERAGE(AE$61:AE$85)</f>
        <v>#REF!</v>
      </c>
      <c r="AF130" s="4" t="e">
        <f>#REF!-AVERAGE(AF$61:AF$85)</f>
        <v>#REF!</v>
      </c>
      <c r="AG130" s="4" t="e">
        <f>#REF!-AVERAGE(AG$61:AG$85)</f>
        <v>#REF!</v>
      </c>
      <c r="AH130" s="4" t="e">
        <f>#REF!-AVERAGE(AH$61:AH$85)</f>
        <v>#REF!</v>
      </c>
      <c r="AI130" s="4" t="e">
        <f>#REF!-AVERAGE(AI$61:AI$85)</f>
        <v>#REF!</v>
      </c>
      <c r="AJ130" s="4" t="e">
        <f>#REF!-AVERAGE(AJ$61:AJ$85)</f>
        <v>#REF!</v>
      </c>
      <c r="AK130" s="4" t="e">
        <f>#REF!-AVERAGE(AK$61:AK$85)</f>
        <v>#REF!</v>
      </c>
      <c r="AL130" s="4" t="e">
        <f>#REF!-AVERAGE(AL$61:AL$85)</f>
        <v>#REF!</v>
      </c>
      <c r="AM130" s="4" t="e">
        <f>#REF!-AVERAGE(AM$61:AM$85)</f>
        <v>#REF!</v>
      </c>
      <c r="AN130" s="4" t="e">
        <f>#REF!-AVERAGE(AN$61:AN$85)</f>
        <v>#REF!</v>
      </c>
      <c r="AO130" s="4" t="e">
        <f>#REF!-AVERAGE(AO$61:AO$85)</f>
        <v>#REF!</v>
      </c>
      <c r="AP130" s="4" t="e">
        <f>#REF!-AVERAGE(AP$61:AP$85)</f>
        <v>#REF!</v>
      </c>
      <c r="AQ130" s="4" t="e">
        <f>#REF!-AVERAGE(AQ$61:AQ$85)</f>
        <v>#REF!</v>
      </c>
      <c r="AR130" s="4" t="e">
        <f>#REF!-AVERAGE(AR$61:AR$85)</f>
        <v>#REF!</v>
      </c>
      <c r="AS130" s="4" t="e">
        <f>#REF!-AVERAGE(AS$61:AS$85)</f>
        <v>#REF!</v>
      </c>
      <c r="AT130" s="4" t="e">
        <f>#REF!-AVERAGE(AT$61:AT$85)</f>
        <v>#REF!</v>
      </c>
      <c r="AU130" s="4" t="e">
        <f>#REF!-AVERAGE(AU$61:AU$85)</f>
        <v>#REF!</v>
      </c>
      <c r="AV130" s="4" t="e">
        <f>#REF!-AVERAGE(AV$61:AV$85)</f>
        <v>#REF!</v>
      </c>
      <c r="AW130" s="4" t="e">
        <f>#REF!-AVERAGE(AW$61:AW$85)</f>
        <v>#REF!</v>
      </c>
      <c r="AX130" s="4" t="e">
        <f>#REF!-AVERAGE(AX$61:AX$85)</f>
        <v>#REF!</v>
      </c>
      <c r="AY130" s="4" t="e">
        <f>#REF!-AVERAGE(AY$61:AY$85)</f>
        <v>#REF!</v>
      </c>
      <c r="AZ130" s="4" t="e">
        <f>#REF!-AVERAGE(AZ$61:AZ$85)</f>
        <v>#REF!</v>
      </c>
      <c r="BA130" s="4" t="e">
        <f>#REF!-AVERAGE(BA$61:BA$85)</f>
        <v>#REF!</v>
      </c>
      <c r="BB130" s="4" t="e">
        <f>#REF!-AVERAGE(BB$61:BB$85)</f>
        <v>#REF!</v>
      </c>
      <c r="BC130" s="4" t="e">
        <f>#REF!-AVERAGE(BC$61:BC$85)</f>
        <v>#REF!</v>
      </c>
      <c r="BD130" s="4" t="e">
        <f>#REF!-AVERAGE(BD$61:BD$85)</f>
        <v>#REF!</v>
      </c>
      <c r="BE130" s="4" t="e">
        <f>#REF!-AVERAGE(BE$61:BE$85)</f>
        <v>#REF!</v>
      </c>
      <c r="BF130" s="4" t="e">
        <f>#REF!-AVERAGE(BF$61:BF$85)</f>
        <v>#REF!</v>
      </c>
      <c r="BG130" s="4" t="e">
        <f>#REF!-AVERAGE(BG$61:BG$85)</f>
        <v>#REF!</v>
      </c>
      <c r="BH130" s="4" t="e">
        <f>#REF!-AVERAGE(BH$61:BH$85)</f>
        <v>#REF!</v>
      </c>
      <c r="BI130" s="4" t="e">
        <f>#REF!-AVERAGE(BI$61:BI$85)</f>
        <v>#REF!</v>
      </c>
      <c r="BV130" s="9" t="str">
        <f t="shared" si="79"/>
        <v>NieodrzucamyH0</v>
      </c>
      <c r="CK130" s="9" t="str">
        <f t="shared" si="90"/>
        <v>NieodrzucamyH0</v>
      </c>
      <c r="CS130" s="9" t="str">
        <f t="shared" si="95"/>
        <v>NieodrzucamyH0</v>
      </c>
    </row>
    <row r="131" spans="1:97" hidden="1" x14ac:dyDescent="0.25">
      <c r="A131" s="5">
        <v>13</v>
      </c>
      <c r="B131" s="4" t="e">
        <f>#REF!-AVERAGE(B$61:B$75)</f>
        <v>#REF!</v>
      </c>
      <c r="C131" s="4" t="e">
        <f>#REF!-AVERAGE(C$61:C$85)</f>
        <v>#REF!</v>
      </c>
      <c r="D131" s="4" t="e">
        <f>#REF!-AVERAGE(D$61:D$85)</f>
        <v>#REF!</v>
      </c>
      <c r="E131" s="4" t="e">
        <f>#REF!-AVERAGE(E$61:E$85)</f>
        <v>#REF!</v>
      </c>
      <c r="F131" s="4" t="e">
        <f>#REF!-AVERAGE(F$61:F$85)</f>
        <v>#REF!</v>
      </c>
      <c r="G131" s="4" t="e">
        <f>#REF!-AVERAGE(G$61:G$85)</f>
        <v>#REF!</v>
      </c>
      <c r="H131" s="4" t="e">
        <f>#REF!-AVERAGE(H$61:H$85)</f>
        <v>#REF!</v>
      </c>
      <c r="I131" s="4" t="e">
        <f>#REF!-AVERAGE(I$61:I$85)</f>
        <v>#REF!</v>
      </c>
      <c r="J131" s="4" t="e">
        <f>#REF!-AVERAGE(J$61:J$85)</f>
        <v>#REF!</v>
      </c>
      <c r="K131" s="4" t="e">
        <f>#REF!-AVERAGE(K$61:K$85)</f>
        <v>#REF!</v>
      </c>
      <c r="L131" s="4" t="e">
        <f>#REF!-AVERAGE(L$61:L$85)</f>
        <v>#REF!</v>
      </c>
      <c r="M131" s="4" t="e">
        <f>#REF!-AVERAGE(M$61:M$85)</f>
        <v>#REF!</v>
      </c>
      <c r="N131" s="4" t="e">
        <f>#REF!-AVERAGE(N$61:N$85)</f>
        <v>#REF!</v>
      </c>
      <c r="O131" s="4" t="e">
        <f>#REF!-AVERAGE(O$61:O$85)</f>
        <v>#REF!</v>
      </c>
      <c r="P131" s="4" t="e">
        <f>#REF!-AVERAGE(P$61:P$85)</f>
        <v>#REF!</v>
      </c>
      <c r="Q131" s="4" t="e">
        <f>#REF!-AVERAGE(Q$61:Q$85)</f>
        <v>#REF!</v>
      </c>
      <c r="R131" s="4" t="e">
        <f>#REF!-AVERAGE(R$61:R$85)</f>
        <v>#REF!</v>
      </c>
      <c r="S131" s="4" t="e">
        <f>#REF!-AVERAGE(S$61:S$85)</f>
        <v>#REF!</v>
      </c>
      <c r="T131" s="4" t="e">
        <f>#REF!-AVERAGE(T$61:T$85)</f>
        <v>#REF!</v>
      </c>
      <c r="U131" s="4" t="e">
        <f>#REF!-AVERAGE(U$61:U$85)</f>
        <v>#REF!</v>
      </c>
      <c r="V131" s="4" t="e">
        <f>#REF!-AVERAGE(V$61:V$85)</f>
        <v>#REF!</v>
      </c>
      <c r="W131" s="4" t="e">
        <f>#REF!-AVERAGE(W$61:W$85)</f>
        <v>#REF!</v>
      </c>
      <c r="X131" s="4" t="e">
        <f>#REF!-AVERAGE(X$61:X$85)</f>
        <v>#REF!</v>
      </c>
      <c r="Y131" s="4" t="e">
        <f>#REF!-AVERAGE(Y$61:Y$85)</f>
        <v>#REF!</v>
      </c>
      <c r="Z131" s="4" t="e">
        <f>#REF!-AVERAGE(Z$61:Z$85)</f>
        <v>#REF!</v>
      </c>
      <c r="AA131" s="4" t="e">
        <f>#REF!-AVERAGE(AA$61:AA$85)</f>
        <v>#REF!</v>
      </c>
      <c r="AB131" s="4" t="e">
        <f>#REF!-AVERAGE(AB$61:AB$85)</f>
        <v>#REF!</v>
      </c>
      <c r="AC131" s="4" t="e">
        <f>#REF!-AVERAGE(AC$61:AC$85)</f>
        <v>#REF!</v>
      </c>
      <c r="AD131" s="4" t="e">
        <f>#REF!-AVERAGE(AD$61:AD$85)</f>
        <v>#REF!</v>
      </c>
      <c r="AE131" s="4" t="e">
        <f>#REF!-AVERAGE(AE$61:AE$85)</f>
        <v>#REF!</v>
      </c>
      <c r="AF131" s="4" t="e">
        <f>#REF!-AVERAGE(AF$61:AF$85)</f>
        <v>#REF!</v>
      </c>
      <c r="AG131" s="4" t="e">
        <f>#REF!-AVERAGE(AG$61:AG$85)</f>
        <v>#REF!</v>
      </c>
      <c r="AH131" s="4" t="e">
        <f>#REF!-AVERAGE(AH$61:AH$85)</f>
        <v>#REF!</v>
      </c>
      <c r="AI131" s="4" t="e">
        <f>#REF!-AVERAGE(AI$61:AI$85)</f>
        <v>#REF!</v>
      </c>
      <c r="AJ131" s="4" t="e">
        <f>#REF!-AVERAGE(AJ$61:AJ$85)</f>
        <v>#REF!</v>
      </c>
      <c r="AK131" s="4" t="e">
        <f>#REF!-AVERAGE(AK$61:AK$85)</f>
        <v>#REF!</v>
      </c>
      <c r="AL131" s="4" t="e">
        <f>#REF!-AVERAGE(AL$61:AL$85)</f>
        <v>#REF!</v>
      </c>
      <c r="AM131" s="4" t="e">
        <f>#REF!-AVERAGE(AM$61:AM$85)</f>
        <v>#REF!</v>
      </c>
      <c r="AN131" s="4" t="e">
        <f>#REF!-AVERAGE(AN$61:AN$85)</f>
        <v>#REF!</v>
      </c>
      <c r="AO131" s="4" t="e">
        <f>#REF!-AVERAGE(AO$61:AO$85)</f>
        <v>#REF!</v>
      </c>
      <c r="AP131" s="4" t="e">
        <f>#REF!-AVERAGE(AP$61:AP$85)</f>
        <v>#REF!</v>
      </c>
      <c r="AQ131" s="4" t="e">
        <f>#REF!-AVERAGE(AQ$61:AQ$85)</f>
        <v>#REF!</v>
      </c>
      <c r="AR131" s="4" t="e">
        <f>#REF!-AVERAGE(AR$61:AR$85)</f>
        <v>#REF!</v>
      </c>
      <c r="AS131" s="4" t="e">
        <f>#REF!-AVERAGE(AS$61:AS$85)</f>
        <v>#REF!</v>
      </c>
      <c r="AT131" s="4" t="e">
        <f>#REF!-AVERAGE(AT$61:AT$85)</f>
        <v>#REF!</v>
      </c>
      <c r="AU131" s="4" t="e">
        <f>#REF!-AVERAGE(AU$61:AU$85)</f>
        <v>#REF!</v>
      </c>
      <c r="AV131" s="4" t="e">
        <f>#REF!-AVERAGE(AV$61:AV$85)</f>
        <v>#REF!</v>
      </c>
      <c r="AW131" s="4" t="e">
        <f>#REF!-AVERAGE(AW$61:AW$85)</f>
        <v>#REF!</v>
      </c>
      <c r="AX131" s="4" t="e">
        <f>#REF!-AVERAGE(AX$61:AX$85)</f>
        <v>#REF!</v>
      </c>
      <c r="AY131" s="4" t="e">
        <f>#REF!-AVERAGE(AY$61:AY$85)</f>
        <v>#REF!</v>
      </c>
      <c r="AZ131" s="4" t="e">
        <f>#REF!-AVERAGE(AZ$61:AZ$85)</f>
        <v>#REF!</v>
      </c>
      <c r="BA131" s="4" t="e">
        <f>#REF!-AVERAGE(BA$61:BA$85)</f>
        <v>#REF!</v>
      </c>
      <c r="BB131" s="4" t="e">
        <f>#REF!-AVERAGE(BB$61:BB$85)</f>
        <v>#REF!</v>
      </c>
      <c r="BC131" s="4" t="e">
        <f>#REF!-AVERAGE(BC$61:BC$85)</f>
        <v>#REF!</v>
      </c>
      <c r="BD131" s="4" t="e">
        <f>#REF!-AVERAGE(BD$61:BD$85)</f>
        <v>#REF!</v>
      </c>
      <c r="BE131" s="4" t="e">
        <f>#REF!-AVERAGE(BE$61:BE$85)</f>
        <v>#REF!</v>
      </c>
      <c r="BF131" s="4" t="e">
        <f>#REF!-AVERAGE(BF$61:BF$85)</f>
        <v>#REF!</v>
      </c>
      <c r="BG131" s="4" t="e">
        <f>#REF!-AVERAGE(BG$61:BG$85)</f>
        <v>#REF!</v>
      </c>
      <c r="BH131" s="4" t="e">
        <f>#REF!-AVERAGE(BH$61:BH$85)</f>
        <v>#REF!</v>
      </c>
      <c r="BI131" s="4" t="e">
        <f>#REF!-AVERAGE(BI$61:BI$85)</f>
        <v>#REF!</v>
      </c>
      <c r="BV131" s="9" t="str">
        <f t="shared" si="79"/>
        <v>NieodrzucamyH0</v>
      </c>
      <c r="CK131" s="9" t="str">
        <f t="shared" si="90"/>
        <v>NieodrzucamyH0</v>
      </c>
      <c r="CS131" s="9" t="str">
        <f t="shared" si="95"/>
        <v>NieodrzucamyH0</v>
      </c>
    </row>
    <row r="132" spans="1:97" hidden="1" x14ac:dyDescent="0.25">
      <c r="A132" s="5">
        <v>14</v>
      </c>
      <c r="B132" s="4" t="e">
        <f>#REF!-AVERAGE(B$61:B$75)</f>
        <v>#REF!</v>
      </c>
      <c r="C132" s="4" t="e">
        <f>#REF!-AVERAGE(C$61:C$85)</f>
        <v>#REF!</v>
      </c>
      <c r="D132" s="4" t="e">
        <f>#REF!-AVERAGE(D$61:D$85)</f>
        <v>#REF!</v>
      </c>
      <c r="E132" s="4" t="e">
        <f>#REF!-AVERAGE(E$61:E$85)</f>
        <v>#REF!</v>
      </c>
      <c r="F132" s="4" t="e">
        <f>#REF!-AVERAGE(F$61:F$85)</f>
        <v>#REF!</v>
      </c>
      <c r="G132" s="4" t="e">
        <f>#REF!-AVERAGE(G$61:G$85)</f>
        <v>#REF!</v>
      </c>
      <c r="H132" s="4" t="e">
        <f>#REF!-AVERAGE(H$61:H$85)</f>
        <v>#REF!</v>
      </c>
      <c r="I132" s="4" t="e">
        <f>#REF!-AVERAGE(I$61:I$85)</f>
        <v>#REF!</v>
      </c>
      <c r="J132" s="4" t="e">
        <f>#REF!-AVERAGE(J$61:J$85)</f>
        <v>#REF!</v>
      </c>
      <c r="K132" s="4" t="e">
        <f>#REF!-AVERAGE(K$61:K$85)</f>
        <v>#REF!</v>
      </c>
      <c r="L132" s="4" t="e">
        <f>#REF!-AVERAGE(L$61:L$85)</f>
        <v>#REF!</v>
      </c>
      <c r="M132" s="4" t="e">
        <f>#REF!-AVERAGE(M$61:M$85)</f>
        <v>#REF!</v>
      </c>
      <c r="N132" s="4" t="e">
        <f>#REF!-AVERAGE(N$61:N$85)</f>
        <v>#REF!</v>
      </c>
      <c r="O132" s="4" t="e">
        <f>#REF!-AVERAGE(O$61:O$85)</f>
        <v>#REF!</v>
      </c>
      <c r="P132" s="4" t="e">
        <f>#REF!-AVERAGE(P$61:P$85)</f>
        <v>#REF!</v>
      </c>
      <c r="Q132" s="4" t="e">
        <f>#REF!-AVERAGE(Q$61:Q$85)</f>
        <v>#REF!</v>
      </c>
      <c r="R132" s="4" t="e">
        <f>#REF!-AVERAGE(R$61:R$85)</f>
        <v>#REF!</v>
      </c>
      <c r="S132" s="4" t="e">
        <f>#REF!-AVERAGE(S$61:S$85)</f>
        <v>#REF!</v>
      </c>
      <c r="T132" s="4" t="e">
        <f>#REF!-AVERAGE(T$61:T$85)</f>
        <v>#REF!</v>
      </c>
      <c r="U132" s="4" t="e">
        <f>#REF!-AVERAGE(U$61:U$85)</f>
        <v>#REF!</v>
      </c>
      <c r="V132" s="4" t="e">
        <f>#REF!-AVERAGE(V$61:V$85)</f>
        <v>#REF!</v>
      </c>
      <c r="W132" s="4" t="e">
        <f>#REF!-AVERAGE(W$61:W$85)</f>
        <v>#REF!</v>
      </c>
      <c r="X132" s="4" t="e">
        <f>#REF!-AVERAGE(X$61:X$85)</f>
        <v>#REF!</v>
      </c>
      <c r="Y132" s="4" t="e">
        <f>#REF!-AVERAGE(Y$61:Y$85)</f>
        <v>#REF!</v>
      </c>
      <c r="Z132" s="4" t="e">
        <f>#REF!-AVERAGE(Z$61:Z$85)</f>
        <v>#REF!</v>
      </c>
      <c r="AA132" s="4" t="e">
        <f>#REF!-AVERAGE(AA$61:AA$85)</f>
        <v>#REF!</v>
      </c>
      <c r="AB132" s="4" t="e">
        <f>#REF!-AVERAGE(AB$61:AB$85)</f>
        <v>#REF!</v>
      </c>
      <c r="AC132" s="4" t="e">
        <f>#REF!-AVERAGE(AC$61:AC$85)</f>
        <v>#REF!</v>
      </c>
      <c r="AD132" s="4" t="e">
        <f>#REF!-AVERAGE(AD$61:AD$85)</f>
        <v>#REF!</v>
      </c>
      <c r="AE132" s="4" t="e">
        <f>#REF!-AVERAGE(AE$61:AE$85)</f>
        <v>#REF!</v>
      </c>
      <c r="AF132" s="4" t="e">
        <f>#REF!-AVERAGE(AF$61:AF$85)</f>
        <v>#REF!</v>
      </c>
      <c r="AG132" s="4" t="e">
        <f>#REF!-AVERAGE(AG$61:AG$85)</f>
        <v>#REF!</v>
      </c>
      <c r="AH132" s="4" t="e">
        <f>#REF!-AVERAGE(AH$61:AH$85)</f>
        <v>#REF!</v>
      </c>
      <c r="AI132" s="4" t="e">
        <f>#REF!-AVERAGE(AI$61:AI$85)</f>
        <v>#REF!</v>
      </c>
      <c r="AJ132" s="4" t="e">
        <f>#REF!-AVERAGE(AJ$61:AJ$85)</f>
        <v>#REF!</v>
      </c>
      <c r="AK132" s="4" t="e">
        <f>#REF!-AVERAGE(AK$61:AK$85)</f>
        <v>#REF!</v>
      </c>
      <c r="AL132" s="4" t="e">
        <f>#REF!-AVERAGE(AL$61:AL$85)</f>
        <v>#REF!</v>
      </c>
      <c r="AM132" s="4" t="e">
        <f>#REF!-AVERAGE(AM$61:AM$85)</f>
        <v>#REF!</v>
      </c>
      <c r="AN132" s="4" t="e">
        <f>#REF!-AVERAGE(AN$61:AN$85)</f>
        <v>#REF!</v>
      </c>
      <c r="AO132" s="4" t="e">
        <f>#REF!-AVERAGE(AO$61:AO$85)</f>
        <v>#REF!</v>
      </c>
      <c r="AP132" s="4" t="e">
        <f>#REF!-AVERAGE(AP$61:AP$85)</f>
        <v>#REF!</v>
      </c>
      <c r="AQ132" s="4" t="e">
        <f>#REF!-AVERAGE(AQ$61:AQ$85)</f>
        <v>#REF!</v>
      </c>
      <c r="AR132" s="4" t="e">
        <f>#REF!-AVERAGE(AR$61:AR$85)</f>
        <v>#REF!</v>
      </c>
      <c r="AS132" s="4" t="e">
        <f>#REF!-AVERAGE(AS$61:AS$85)</f>
        <v>#REF!</v>
      </c>
      <c r="AT132" s="4" t="e">
        <f>#REF!-AVERAGE(AT$61:AT$85)</f>
        <v>#REF!</v>
      </c>
      <c r="AU132" s="4" t="e">
        <f>#REF!-AVERAGE(AU$61:AU$85)</f>
        <v>#REF!</v>
      </c>
      <c r="AV132" s="4" t="e">
        <f>#REF!-AVERAGE(AV$61:AV$85)</f>
        <v>#REF!</v>
      </c>
      <c r="AW132" s="4" t="e">
        <f>#REF!-AVERAGE(AW$61:AW$85)</f>
        <v>#REF!</v>
      </c>
      <c r="AX132" s="4" t="e">
        <f>#REF!-AVERAGE(AX$61:AX$85)</f>
        <v>#REF!</v>
      </c>
      <c r="AY132" s="4" t="e">
        <f>#REF!-AVERAGE(AY$61:AY$85)</f>
        <v>#REF!</v>
      </c>
      <c r="AZ132" s="4" t="e">
        <f>#REF!-AVERAGE(AZ$61:AZ$85)</f>
        <v>#REF!</v>
      </c>
      <c r="BA132" s="4" t="e">
        <f>#REF!-AVERAGE(BA$61:BA$85)</f>
        <v>#REF!</v>
      </c>
      <c r="BB132" s="4" t="e">
        <f>#REF!-AVERAGE(BB$61:BB$85)</f>
        <v>#REF!</v>
      </c>
      <c r="BC132" s="4" t="e">
        <f>#REF!-AVERAGE(BC$61:BC$85)</f>
        <v>#REF!</v>
      </c>
      <c r="BD132" s="4" t="e">
        <f>#REF!-AVERAGE(BD$61:BD$85)</f>
        <v>#REF!</v>
      </c>
      <c r="BE132" s="4" t="e">
        <f>#REF!-AVERAGE(BE$61:BE$85)</f>
        <v>#REF!</v>
      </c>
      <c r="BF132" s="4" t="e">
        <f>#REF!-AVERAGE(BF$61:BF$85)</f>
        <v>#REF!</v>
      </c>
      <c r="BG132" s="4" t="e">
        <f>#REF!-AVERAGE(BG$61:BG$85)</f>
        <v>#REF!</v>
      </c>
      <c r="BH132" s="4" t="e">
        <f>#REF!-AVERAGE(BH$61:BH$85)</f>
        <v>#REF!</v>
      </c>
      <c r="BI132" s="4" t="e">
        <f>#REF!-AVERAGE(BI$61:BI$85)</f>
        <v>#REF!</v>
      </c>
      <c r="BV132" s="9" t="str">
        <f t="shared" si="79"/>
        <v>NieodrzucamyH0</v>
      </c>
      <c r="CK132" s="9" t="str">
        <f t="shared" si="90"/>
        <v>NieodrzucamyH0</v>
      </c>
      <c r="CS132" s="9" t="str">
        <f t="shared" si="95"/>
        <v>NieodrzucamyH0</v>
      </c>
    </row>
    <row r="133" spans="1:97" hidden="1" x14ac:dyDescent="0.25">
      <c r="A133" s="5">
        <v>15</v>
      </c>
      <c r="B133" s="4" t="e">
        <f>#REF!-AVERAGE(B$61:B$75)</f>
        <v>#REF!</v>
      </c>
      <c r="C133" s="4" t="e">
        <f>#REF!-AVERAGE(C$61:C$85)</f>
        <v>#REF!</v>
      </c>
      <c r="D133" s="4" t="e">
        <f>#REF!-AVERAGE(D$61:D$85)</f>
        <v>#REF!</v>
      </c>
      <c r="E133" s="4" t="e">
        <f>#REF!-AVERAGE(E$61:E$85)</f>
        <v>#REF!</v>
      </c>
      <c r="F133" s="4" t="e">
        <f>#REF!-AVERAGE(F$61:F$85)</f>
        <v>#REF!</v>
      </c>
      <c r="G133" s="4" t="e">
        <f>#REF!-AVERAGE(G$61:G$85)</f>
        <v>#REF!</v>
      </c>
      <c r="H133" s="4" t="e">
        <f>#REF!-AVERAGE(H$61:H$85)</f>
        <v>#REF!</v>
      </c>
      <c r="I133" s="4" t="e">
        <f>#REF!-AVERAGE(I$61:I$85)</f>
        <v>#REF!</v>
      </c>
      <c r="J133" s="4" t="e">
        <f>#REF!-AVERAGE(J$61:J$85)</f>
        <v>#REF!</v>
      </c>
      <c r="K133" s="4" t="e">
        <f>#REF!-AVERAGE(K$61:K$85)</f>
        <v>#REF!</v>
      </c>
      <c r="L133" s="4" t="e">
        <f>#REF!-AVERAGE(L$61:L$85)</f>
        <v>#REF!</v>
      </c>
      <c r="M133" s="4" t="e">
        <f>#REF!-AVERAGE(M$61:M$85)</f>
        <v>#REF!</v>
      </c>
      <c r="N133" s="4" t="e">
        <f>#REF!-AVERAGE(N$61:N$85)</f>
        <v>#REF!</v>
      </c>
      <c r="O133" s="4" t="e">
        <f>#REF!-AVERAGE(O$61:O$85)</f>
        <v>#REF!</v>
      </c>
      <c r="P133" s="4" t="e">
        <f>#REF!-AVERAGE(P$61:P$85)</f>
        <v>#REF!</v>
      </c>
      <c r="Q133" s="4" t="e">
        <f>#REF!-AVERAGE(Q$61:Q$85)</f>
        <v>#REF!</v>
      </c>
      <c r="R133" s="4" t="e">
        <f>#REF!-AVERAGE(R$61:R$85)</f>
        <v>#REF!</v>
      </c>
      <c r="S133" s="4" t="e">
        <f>#REF!-AVERAGE(S$61:S$85)</f>
        <v>#REF!</v>
      </c>
      <c r="T133" s="4" t="e">
        <f>#REF!-AVERAGE(T$61:T$85)</f>
        <v>#REF!</v>
      </c>
      <c r="U133" s="4" t="e">
        <f>#REF!-AVERAGE(U$61:U$85)</f>
        <v>#REF!</v>
      </c>
      <c r="V133" s="4" t="e">
        <f>#REF!-AVERAGE(V$61:V$85)</f>
        <v>#REF!</v>
      </c>
      <c r="W133" s="4" t="e">
        <f>#REF!-AVERAGE(W$61:W$85)</f>
        <v>#REF!</v>
      </c>
      <c r="X133" s="4" t="e">
        <f>#REF!-AVERAGE(X$61:X$85)</f>
        <v>#REF!</v>
      </c>
      <c r="Y133" s="4" t="e">
        <f>#REF!-AVERAGE(Y$61:Y$85)</f>
        <v>#REF!</v>
      </c>
      <c r="Z133" s="4" t="e">
        <f>#REF!-AVERAGE(Z$61:Z$85)</f>
        <v>#REF!</v>
      </c>
      <c r="AA133" s="4" t="e">
        <f>#REF!-AVERAGE(AA$61:AA$85)</f>
        <v>#REF!</v>
      </c>
      <c r="AB133" s="4" t="e">
        <f>#REF!-AVERAGE(AB$61:AB$85)</f>
        <v>#REF!</v>
      </c>
      <c r="AC133" s="4" t="e">
        <f>#REF!-AVERAGE(AC$61:AC$85)</f>
        <v>#REF!</v>
      </c>
      <c r="AD133" s="4" t="e">
        <f>#REF!-AVERAGE(AD$61:AD$85)</f>
        <v>#REF!</v>
      </c>
      <c r="AE133" s="4" t="e">
        <f>#REF!-AVERAGE(AE$61:AE$85)</f>
        <v>#REF!</v>
      </c>
      <c r="AF133" s="4" t="e">
        <f>#REF!-AVERAGE(AF$61:AF$85)</f>
        <v>#REF!</v>
      </c>
      <c r="AG133" s="4" t="e">
        <f>#REF!-AVERAGE(AG$61:AG$85)</f>
        <v>#REF!</v>
      </c>
      <c r="AH133" s="4" t="e">
        <f>#REF!-AVERAGE(AH$61:AH$85)</f>
        <v>#REF!</v>
      </c>
      <c r="AI133" s="4" t="e">
        <f>#REF!-AVERAGE(AI$61:AI$85)</f>
        <v>#REF!</v>
      </c>
      <c r="AJ133" s="4" t="e">
        <f>#REF!-AVERAGE(AJ$61:AJ$85)</f>
        <v>#REF!</v>
      </c>
      <c r="AK133" s="4" t="e">
        <f>#REF!-AVERAGE(AK$61:AK$85)</f>
        <v>#REF!</v>
      </c>
      <c r="AL133" s="4" t="e">
        <f>#REF!-AVERAGE(AL$61:AL$85)</f>
        <v>#REF!</v>
      </c>
      <c r="AM133" s="4" t="e">
        <f>#REF!-AVERAGE(AM$61:AM$85)</f>
        <v>#REF!</v>
      </c>
      <c r="AN133" s="4" t="e">
        <f>#REF!-AVERAGE(AN$61:AN$85)</f>
        <v>#REF!</v>
      </c>
      <c r="AO133" s="4" t="e">
        <f>#REF!-AVERAGE(AO$61:AO$85)</f>
        <v>#REF!</v>
      </c>
      <c r="AP133" s="4" t="e">
        <f>#REF!-AVERAGE(AP$61:AP$85)</f>
        <v>#REF!</v>
      </c>
      <c r="AQ133" s="4" t="e">
        <f>#REF!-AVERAGE(AQ$61:AQ$85)</f>
        <v>#REF!</v>
      </c>
      <c r="AR133" s="4" t="e">
        <f>#REF!-AVERAGE(AR$61:AR$85)</f>
        <v>#REF!</v>
      </c>
      <c r="AS133" s="4" t="e">
        <f>#REF!-AVERAGE(AS$61:AS$85)</f>
        <v>#REF!</v>
      </c>
      <c r="AT133" s="4" t="e">
        <f>#REF!-AVERAGE(AT$61:AT$85)</f>
        <v>#REF!</v>
      </c>
      <c r="AU133" s="4" t="e">
        <f>#REF!-AVERAGE(AU$61:AU$85)</f>
        <v>#REF!</v>
      </c>
      <c r="AV133" s="4" t="e">
        <f>#REF!-AVERAGE(AV$61:AV$85)</f>
        <v>#REF!</v>
      </c>
      <c r="AW133" s="4" t="e">
        <f>#REF!-AVERAGE(AW$61:AW$85)</f>
        <v>#REF!</v>
      </c>
      <c r="AX133" s="4" t="e">
        <f>#REF!-AVERAGE(AX$61:AX$85)</f>
        <v>#REF!</v>
      </c>
      <c r="AY133" s="4" t="e">
        <f>#REF!-AVERAGE(AY$61:AY$85)</f>
        <v>#REF!</v>
      </c>
      <c r="AZ133" s="4" t="e">
        <f>#REF!-AVERAGE(AZ$61:AZ$85)</f>
        <v>#REF!</v>
      </c>
      <c r="BA133" s="4" t="e">
        <f>#REF!-AVERAGE(BA$61:BA$85)</f>
        <v>#REF!</v>
      </c>
      <c r="BB133" s="4" t="e">
        <f>#REF!-AVERAGE(BB$61:BB$85)</f>
        <v>#REF!</v>
      </c>
      <c r="BC133" s="4" t="e">
        <f>#REF!-AVERAGE(BC$61:BC$85)</f>
        <v>#REF!</v>
      </c>
      <c r="BD133" s="4" t="e">
        <f>#REF!-AVERAGE(BD$61:BD$85)</f>
        <v>#REF!</v>
      </c>
      <c r="BE133" s="4" t="e">
        <f>#REF!-AVERAGE(BE$61:BE$85)</f>
        <v>#REF!</v>
      </c>
      <c r="BF133" s="4" t="e">
        <f>#REF!-AVERAGE(BF$61:BF$85)</f>
        <v>#REF!</v>
      </c>
      <c r="BG133" s="4" t="e">
        <f>#REF!-AVERAGE(BG$61:BG$85)</f>
        <v>#REF!</v>
      </c>
      <c r="BH133" s="4" t="e">
        <f>#REF!-AVERAGE(BH$61:BH$85)</f>
        <v>#REF!</v>
      </c>
      <c r="BI133" s="4" t="e">
        <f>#REF!-AVERAGE(BI$61:BI$85)</f>
        <v>#REF!</v>
      </c>
      <c r="BV133" s="9" t="str">
        <f t="shared" si="79"/>
        <v>NieodrzucamyH0</v>
      </c>
      <c r="CK133" s="9" t="str">
        <f t="shared" si="90"/>
        <v>NieodrzucamyH0</v>
      </c>
      <c r="CS133" s="9" t="str">
        <f t="shared" si="95"/>
        <v>NieodrzucamyH0</v>
      </c>
    </row>
    <row r="134" spans="1:97" hidden="1" x14ac:dyDescent="0.25">
      <c r="A134" s="5">
        <v>16</v>
      </c>
      <c r="B134" s="4" t="e">
        <f>#REF!-AVERAGE(B$61:B$75)</f>
        <v>#REF!</v>
      </c>
      <c r="C134" s="4" t="e">
        <f>#REF!-AVERAGE(C$61:C$85)</f>
        <v>#REF!</v>
      </c>
      <c r="D134" s="4" t="e">
        <f>#REF!-AVERAGE(D$61:D$85)</f>
        <v>#REF!</v>
      </c>
      <c r="E134" s="4" t="e">
        <f>#REF!-AVERAGE(E$61:E$85)</f>
        <v>#REF!</v>
      </c>
      <c r="F134" s="4" t="e">
        <f>#REF!-AVERAGE(F$61:F$85)</f>
        <v>#REF!</v>
      </c>
      <c r="G134" s="4" t="e">
        <f>#REF!-AVERAGE(G$61:G$85)</f>
        <v>#REF!</v>
      </c>
      <c r="H134" s="4" t="e">
        <f>#REF!-AVERAGE(H$61:H$85)</f>
        <v>#REF!</v>
      </c>
      <c r="I134" s="4" t="e">
        <f>#REF!-AVERAGE(I$61:I$85)</f>
        <v>#REF!</v>
      </c>
      <c r="J134" s="4" t="e">
        <f>#REF!-AVERAGE(J$61:J$85)</f>
        <v>#REF!</v>
      </c>
      <c r="K134" s="4" t="e">
        <f>#REF!-AVERAGE(K$61:K$85)</f>
        <v>#REF!</v>
      </c>
      <c r="L134" s="4" t="e">
        <f>#REF!-AVERAGE(L$61:L$85)</f>
        <v>#REF!</v>
      </c>
      <c r="M134" s="4" t="e">
        <f>#REF!-AVERAGE(M$61:M$85)</f>
        <v>#REF!</v>
      </c>
      <c r="N134" s="4" t="e">
        <f>#REF!-AVERAGE(N$61:N$85)</f>
        <v>#REF!</v>
      </c>
      <c r="O134" s="4" t="e">
        <f>#REF!-AVERAGE(O$61:O$85)</f>
        <v>#REF!</v>
      </c>
      <c r="P134" s="4" t="e">
        <f>#REF!-AVERAGE(P$61:P$85)</f>
        <v>#REF!</v>
      </c>
      <c r="Q134" s="4" t="e">
        <f>#REF!-AVERAGE(Q$61:Q$85)</f>
        <v>#REF!</v>
      </c>
      <c r="R134" s="4" t="e">
        <f>#REF!-AVERAGE(R$61:R$85)</f>
        <v>#REF!</v>
      </c>
      <c r="S134" s="4" t="e">
        <f>#REF!-AVERAGE(S$61:S$85)</f>
        <v>#REF!</v>
      </c>
      <c r="T134" s="4" t="e">
        <f>#REF!-AVERAGE(T$61:T$85)</f>
        <v>#REF!</v>
      </c>
      <c r="U134" s="4" t="e">
        <f>#REF!-AVERAGE(U$61:U$85)</f>
        <v>#REF!</v>
      </c>
      <c r="V134" s="4" t="e">
        <f>#REF!-AVERAGE(V$61:V$85)</f>
        <v>#REF!</v>
      </c>
      <c r="W134" s="4" t="e">
        <f>#REF!-AVERAGE(W$61:W$85)</f>
        <v>#REF!</v>
      </c>
      <c r="X134" s="4" t="e">
        <f>#REF!-AVERAGE(X$61:X$85)</f>
        <v>#REF!</v>
      </c>
      <c r="Y134" s="4" t="e">
        <f>#REF!-AVERAGE(Y$61:Y$85)</f>
        <v>#REF!</v>
      </c>
      <c r="Z134" s="4" t="e">
        <f>#REF!-AVERAGE(Z$61:Z$85)</f>
        <v>#REF!</v>
      </c>
      <c r="AA134" s="4" t="e">
        <f>#REF!-AVERAGE(AA$61:AA$85)</f>
        <v>#REF!</v>
      </c>
      <c r="AB134" s="4" t="e">
        <f>#REF!-AVERAGE(AB$61:AB$85)</f>
        <v>#REF!</v>
      </c>
      <c r="AC134" s="4" t="e">
        <f>#REF!-AVERAGE(AC$61:AC$85)</f>
        <v>#REF!</v>
      </c>
      <c r="AD134" s="4" t="e">
        <f>#REF!-AVERAGE(AD$61:AD$85)</f>
        <v>#REF!</v>
      </c>
      <c r="AE134" s="4" t="e">
        <f>#REF!-AVERAGE(AE$61:AE$85)</f>
        <v>#REF!</v>
      </c>
      <c r="AF134" s="4" t="e">
        <f>#REF!-AVERAGE(AF$61:AF$85)</f>
        <v>#REF!</v>
      </c>
      <c r="AG134" s="4" t="e">
        <f>#REF!-AVERAGE(AG$61:AG$85)</f>
        <v>#REF!</v>
      </c>
      <c r="AH134" s="4" t="e">
        <f>#REF!-AVERAGE(AH$61:AH$85)</f>
        <v>#REF!</v>
      </c>
      <c r="AI134" s="4" t="e">
        <f>#REF!-AVERAGE(AI$61:AI$85)</f>
        <v>#REF!</v>
      </c>
      <c r="AJ134" s="4" t="e">
        <f>#REF!-AVERAGE(AJ$61:AJ$85)</f>
        <v>#REF!</v>
      </c>
      <c r="AK134" s="4" t="e">
        <f>#REF!-AVERAGE(AK$61:AK$85)</f>
        <v>#REF!</v>
      </c>
      <c r="AL134" s="4" t="e">
        <f>#REF!-AVERAGE(AL$61:AL$85)</f>
        <v>#REF!</v>
      </c>
      <c r="AM134" s="4" t="e">
        <f>#REF!-AVERAGE(AM$61:AM$85)</f>
        <v>#REF!</v>
      </c>
      <c r="AN134" s="4" t="e">
        <f>#REF!-AVERAGE(AN$61:AN$85)</f>
        <v>#REF!</v>
      </c>
      <c r="AO134" s="4" t="e">
        <f>#REF!-AVERAGE(AO$61:AO$85)</f>
        <v>#REF!</v>
      </c>
      <c r="AP134" s="4" t="e">
        <f>#REF!-AVERAGE(AP$61:AP$85)</f>
        <v>#REF!</v>
      </c>
      <c r="AQ134" s="4" t="e">
        <f>#REF!-AVERAGE(AQ$61:AQ$85)</f>
        <v>#REF!</v>
      </c>
      <c r="AR134" s="4" t="e">
        <f>#REF!-AVERAGE(AR$61:AR$85)</f>
        <v>#REF!</v>
      </c>
      <c r="AS134" s="4" t="e">
        <f>#REF!-AVERAGE(AS$61:AS$85)</f>
        <v>#REF!</v>
      </c>
      <c r="AT134" s="4" t="e">
        <f>#REF!-AVERAGE(AT$61:AT$85)</f>
        <v>#REF!</v>
      </c>
      <c r="AU134" s="4" t="e">
        <f>#REF!-AVERAGE(AU$61:AU$85)</f>
        <v>#REF!</v>
      </c>
      <c r="AV134" s="4" t="e">
        <f>#REF!-AVERAGE(AV$61:AV$85)</f>
        <v>#REF!</v>
      </c>
      <c r="AW134" s="4" t="e">
        <f>#REF!-AVERAGE(AW$61:AW$85)</f>
        <v>#REF!</v>
      </c>
      <c r="AX134" s="4" t="e">
        <f>#REF!-AVERAGE(AX$61:AX$85)</f>
        <v>#REF!</v>
      </c>
      <c r="AY134" s="4" t="e">
        <f>#REF!-AVERAGE(AY$61:AY$85)</f>
        <v>#REF!</v>
      </c>
      <c r="AZ134" s="4" t="e">
        <f>#REF!-AVERAGE(AZ$61:AZ$85)</f>
        <v>#REF!</v>
      </c>
      <c r="BA134" s="4" t="e">
        <f>#REF!-AVERAGE(BA$61:BA$85)</f>
        <v>#REF!</v>
      </c>
      <c r="BB134" s="4" t="e">
        <f>#REF!-AVERAGE(BB$61:BB$85)</f>
        <v>#REF!</v>
      </c>
      <c r="BC134" s="4" t="e">
        <f>#REF!-AVERAGE(BC$61:BC$85)</f>
        <v>#REF!</v>
      </c>
      <c r="BD134" s="4" t="e">
        <f>#REF!-AVERAGE(BD$61:BD$85)</f>
        <v>#REF!</v>
      </c>
      <c r="BE134" s="4" t="e">
        <f>#REF!-AVERAGE(BE$61:BE$85)</f>
        <v>#REF!</v>
      </c>
      <c r="BF134" s="4" t="e">
        <f>#REF!-AVERAGE(BF$61:BF$85)</f>
        <v>#REF!</v>
      </c>
      <c r="BG134" s="4" t="e">
        <f>#REF!-AVERAGE(BG$61:BG$85)</f>
        <v>#REF!</v>
      </c>
      <c r="BH134" s="4" t="e">
        <f>#REF!-AVERAGE(BH$61:BH$85)</f>
        <v>#REF!</v>
      </c>
      <c r="BI134" s="4" t="e">
        <f>#REF!-AVERAGE(BI$61:BI$85)</f>
        <v>#REF!</v>
      </c>
      <c r="BV134" s="9" t="str">
        <f t="shared" si="79"/>
        <v>NieodrzucamyH0</v>
      </c>
      <c r="CK134" s="9" t="str">
        <f t="shared" si="90"/>
        <v>NieodrzucamyH0</v>
      </c>
      <c r="CS134" s="9" t="str">
        <f t="shared" si="95"/>
        <v>NieodrzucamyH0</v>
      </c>
    </row>
    <row r="135" spans="1:97" hidden="1" x14ac:dyDescent="0.25">
      <c r="A135" s="5">
        <v>17</v>
      </c>
      <c r="B135" s="4" t="e">
        <f>#REF!-AVERAGE(B$61:B$75)</f>
        <v>#REF!</v>
      </c>
      <c r="C135" s="4" t="e">
        <f>#REF!-AVERAGE(C$61:C$85)</f>
        <v>#REF!</v>
      </c>
      <c r="D135" s="4" t="e">
        <f>#REF!-AVERAGE(D$61:D$85)</f>
        <v>#REF!</v>
      </c>
      <c r="E135" s="4" t="e">
        <f>#REF!-AVERAGE(E$61:E$85)</f>
        <v>#REF!</v>
      </c>
      <c r="F135" s="4" t="e">
        <f>#REF!-AVERAGE(F$61:F$85)</f>
        <v>#REF!</v>
      </c>
      <c r="G135" s="4" t="e">
        <f>#REF!-AVERAGE(G$61:G$85)</f>
        <v>#REF!</v>
      </c>
      <c r="H135" s="4" t="e">
        <f>#REF!-AVERAGE(H$61:H$85)</f>
        <v>#REF!</v>
      </c>
      <c r="I135" s="4" t="e">
        <f>#REF!-AVERAGE(I$61:I$85)</f>
        <v>#REF!</v>
      </c>
      <c r="J135" s="4" t="e">
        <f>#REF!-AVERAGE(J$61:J$85)</f>
        <v>#REF!</v>
      </c>
      <c r="K135" s="4" t="e">
        <f>#REF!-AVERAGE(K$61:K$85)</f>
        <v>#REF!</v>
      </c>
      <c r="L135" s="4" t="e">
        <f>#REF!-AVERAGE(L$61:L$85)</f>
        <v>#REF!</v>
      </c>
      <c r="M135" s="4" t="e">
        <f>#REF!-AVERAGE(M$61:M$85)</f>
        <v>#REF!</v>
      </c>
      <c r="N135" s="4" t="e">
        <f>#REF!-AVERAGE(N$61:N$85)</f>
        <v>#REF!</v>
      </c>
      <c r="O135" s="4" t="e">
        <f>#REF!-AVERAGE(O$61:O$85)</f>
        <v>#REF!</v>
      </c>
      <c r="P135" s="4" t="e">
        <f>#REF!-AVERAGE(P$61:P$85)</f>
        <v>#REF!</v>
      </c>
      <c r="Q135" s="4" t="e">
        <f>#REF!-AVERAGE(Q$61:Q$85)</f>
        <v>#REF!</v>
      </c>
      <c r="R135" s="4" t="e">
        <f>#REF!-AVERAGE(R$61:R$85)</f>
        <v>#REF!</v>
      </c>
      <c r="S135" s="4" t="e">
        <f>#REF!-AVERAGE(S$61:S$85)</f>
        <v>#REF!</v>
      </c>
      <c r="T135" s="4" t="e">
        <f>#REF!-AVERAGE(T$61:T$85)</f>
        <v>#REF!</v>
      </c>
      <c r="U135" s="4" t="e">
        <f>#REF!-AVERAGE(U$61:U$85)</f>
        <v>#REF!</v>
      </c>
      <c r="V135" s="4" t="e">
        <f>#REF!-AVERAGE(V$61:V$85)</f>
        <v>#REF!</v>
      </c>
      <c r="W135" s="4" t="e">
        <f>#REF!-AVERAGE(W$61:W$85)</f>
        <v>#REF!</v>
      </c>
      <c r="X135" s="4" t="e">
        <f>#REF!-AVERAGE(X$61:X$85)</f>
        <v>#REF!</v>
      </c>
      <c r="Y135" s="4" t="e">
        <f>#REF!-AVERAGE(Y$61:Y$85)</f>
        <v>#REF!</v>
      </c>
      <c r="Z135" s="4" t="e">
        <f>#REF!-AVERAGE(Z$61:Z$85)</f>
        <v>#REF!</v>
      </c>
      <c r="AA135" s="4" t="e">
        <f>#REF!-AVERAGE(AA$61:AA$85)</f>
        <v>#REF!</v>
      </c>
      <c r="AB135" s="4" t="e">
        <f>#REF!-AVERAGE(AB$61:AB$85)</f>
        <v>#REF!</v>
      </c>
      <c r="AC135" s="4" t="e">
        <f>#REF!-AVERAGE(AC$61:AC$85)</f>
        <v>#REF!</v>
      </c>
      <c r="AD135" s="4" t="e">
        <f>#REF!-AVERAGE(AD$61:AD$85)</f>
        <v>#REF!</v>
      </c>
      <c r="AE135" s="4" t="e">
        <f>#REF!-AVERAGE(AE$61:AE$85)</f>
        <v>#REF!</v>
      </c>
      <c r="AF135" s="4" t="e">
        <f>#REF!-AVERAGE(AF$61:AF$85)</f>
        <v>#REF!</v>
      </c>
      <c r="AG135" s="4" t="e">
        <f>#REF!-AVERAGE(AG$61:AG$85)</f>
        <v>#REF!</v>
      </c>
      <c r="AH135" s="4" t="e">
        <f>#REF!-AVERAGE(AH$61:AH$85)</f>
        <v>#REF!</v>
      </c>
      <c r="AI135" s="4" t="e">
        <f>#REF!-AVERAGE(AI$61:AI$85)</f>
        <v>#REF!</v>
      </c>
      <c r="AJ135" s="4" t="e">
        <f>#REF!-AVERAGE(AJ$61:AJ$85)</f>
        <v>#REF!</v>
      </c>
      <c r="AK135" s="4" t="e">
        <f>#REF!-AVERAGE(AK$61:AK$85)</f>
        <v>#REF!</v>
      </c>
      <c r="AL135" s="4" t="e">
        <f>#REF!-AVERAGE(AL$61:AL$85)</f>
        <v>#REF!</v>
      </c>
      <c r="AM135" s="4" t="e">
        <f>#REF!-AVERAGE(AM$61:AM$85)</f>
        <v>#REF!</v>
      </c>
      <c r="AN135" s="4" t="e">
        <f>#REF!-AVERAGE(AN$61:AN$85)</f>
        <v>#REF!</v>
      </c>
      <c r="AO135" s="4" t="e">
        <f>#REF!-AVERAGE(AO$61:AO$85)</f>
        <v>#REF!</v>
      </c>
      <c r="AP135" s="4" t="e">
        <f>#REF!-AVERAGE(AP$61:AP$85)</f>
        <v>#REF!</v>
      </c>
      <c r="AQ135" s="4" t="e">
        <f>#REF!-AVERAGE(AQ$61:AQ$85)</f>
        <v>#REF!</v>
      </c>
      <c r="AR135" s="4" t="e">
        <f>#REF!-AVERAGE(AR$61:AR$85)</f>
        <v>#REF!</v>
      </c>
      <c r="AS135" s="4" t="e">
        <f>#REF!-AVERAGE(AS$61:AS$85)</f>
        <v>#REF!</v>
      </c>
      <c r="AT135" s="4" t="e">
        <f>#REF!-AVERAGE(AT$61:AT$85)</f>
        <v>#REF!</v>
      </c>
      <c r="AU135" s="4" t="e">
        <f>#REF!-AVERAGE(AU$61:AU$85)</f>
        <v>#REF!</v>
      </c>
      <c r="AV135" s="4" t="e">
        <f>#REF!-AVERAGE(AV$61:AV$85)</f>
        <v>#REF!</v>
      </c>
      <c r="AW135" s="4" t="e">
        <f>#REF!-AVERAGE(AW$61:AW$85)</f>
        <v>#REF!</v>
      </c>
      <c r="AX135" s="4" t="e">
        <f>#REF!-AVERAGE(AX$61:AX$85)</f>
        <v>#REF!</v>
      </c>
      <c r="AY135" s="4" t="e">
        <f>#REF!-AVERAGE(AY$61:AY$85)</f>
        <v>#REF!</v>
      </c>
      <c r="AZ135" s="4" t="e">
        <f>#REF!-AVERAGE(AZ$61:AZ$85)</f>
        <v>#REF!</v>
      </c>
      <c r="BA135" s="4" t="e">
        <f>#REF!-AVERAGE(BA$61:BA$85)</f>
        <v>#REF!</v>
      </c>
      <c r="BB135" s="4" t="e">
        <f>#REF!-AVERAGE(BB$61:BB$85)</f>
        <v>#REF!</v>
      </c>
      <c r="BC135" s="4" t="e">
        <f>#REF!-AVERAGE(BC$61:BC$85)</f>
        <v>#REF!</v>
      </c>
      <c r="BD135" s="4" t="e">
        <f>#REF!-AVERAGE(BD$61:BD$85)</f>
        <v>#REF!</v>
      </c>
      <c r="BE135" s="4" t="e">
        <f>#REF!-AVERAGE(BE$61:BE$85)</f>
        <v>#REF!</v>
      </c>
      <c r="BF135" s="4" t="e">
        <f>#REF!-AVERAGE(BF$61:BF$85)</f>
        <v>#REF!</v>
      </c>
      <c r="BG135" s="4" t="e">
        <f>#REF!-AVERAGE(BG$61:BG$85)</f>
        <v>#REF!</v>
      </c>
      <c r="BH135" s="4" t="e">
        <f>#REF!-AVERAGE(BH$61:BH$85)</f>
        <v>#REF!</v>
      </c>
      <c r="BI135" s="4" t="e">
        <f>#REF!-AVERAGE(BI$61:BI$85)</f>
        <v>#REF!</v>
      </c>
      <c r="BV135" s="9" t="str">
        <f t="shared" si="79"/>
        <v>NieodrzucamyH0</v>
      </c>
      <c r="CK135" s="9" t="str">
        <f t="shared" si="90"/>
        <v>NieodrzucamyH0</v>
      </c>
      <c r="CS135" s="9" t="str">
        <f t="shared" si="95"/>
        <v>NieodrzucamyH0</v>
      </c>
    </row>
    <row r="136" spans="1:97" hidden="1" x14ac:dyDescent="0.25">
      <c r="A136" s="5">
        <v>18</v>
      </c>
      <c r="B136" s="4" t="e">
        <f>#REF!-AVERAGE(B$61:B$75)</f>
        <v>#REF!</v>
      </c>
      <c r="C136" s="4" t="e">
        <f>#REF!-AVERAGE(C$61:C$85)</f>
        <v>#REF!</v>
      </c>
      <c r="D136" s="4" t="e">
        <f>#REF!-AVERAGE(D$61:D$85)</f>
        <v>#REF!</v>
      </c>
      <c r="E136" s="4" t="e">
        <f>#REF!-AVERAGE(E$61:E$85)</f>
        <v>#REF!</v>
      </c>
      <c r="F136" s="4" t="e">
        <f>#REF!-AVERAGE(F$61:F$85)</f>
        <v>#REF!</v>
      </c>
      <c r="G136" s="4" t="e">
        <f>#REF!-AVERAGE(G$61:G$85)</f>
        <v>#REF!</v>
      </c>
      <c r="H136" s="4" t="e">
        <f>#REF!-AVERAGE(H$61:H$85)</f>
        <v>#REF!</v>
      </c>
      <c r="I136" s="4" t="e">
        <f>#REF!-AVERAGE(I$61:I$85)</f>
        <v>#REF!</v>
      </c>
      <c r="J136" s="4" t="e">
        <f>#REF!-AVERAGE(J$61:J$85)</f>
        <v>#REF!</v>
      </c>
      <c r="K136" s="4" t="e">
        <f>#REF!-AVERAGE(K$61:K$85)</f>
        <v>#REF!</v>
      </c>
      <c r="L136" s="4" t="e">
        <f>#REF!-AVERAGE(L$61:L$85)</f>
        <v>#REF!</v>
      </c>
      <c r="M136" s="4" t="e">
        <f>#REF!-AVERAGE(M$61:M$85)</f>
        <v>#REF!</v>
      </c>
      <c r="N136" s="4" t="e">
        <f>#REF!-AVERAGE(N$61:N$85)</f>
        <v>#REF!</v>
      </c>
      <c r="O136" s="4" t="e">
        <f>#REF!-AVERAGE(O$61:O$85)</f>
        <v>#REF!</v>
      </c>
      <c r="P136" s="4" t="e">
        <f>#REF!-AVERAGE(P$61:P$85)</f>
        <v>#REF!</v>
      </c>
      <c r="Q136" s="4" t="e">
        <f>#REF!-AVERAGE(Q$61:Q$85)</f>
        <v>#REF!</v>
      </c>
      <c r="R136" s="4" t="e">
        <f>#REF!-AVERAGE(R$61:R$85)</f>
        <v>#REF!</v>
      </c>
      <c r="S136" s="4" t="e">
        <f>#REF!-AVERAGE(S$61:S$85)</f>
        <v>#REF!</v>
      </c>
      <c r="T136" s="4" t="e">
        <f>#REF!-AVERAGE(T$61:T$85)</f>
        <v>#REF!</v>
      </c>
      <c r="U136" s="4" t="e">
        <f>#REF!-AVERAGE(U$61:U$85)</f>
        <v>#REF!</v>
      </c>
      <c r="V136" s="4" t="e">
        <f>#REF!-AVERAGE(V$61:V$85)</f>
        <v>#REF!</v>
      </c>
      <c r="W136" s="4" t="e">
        <f>#REF!-AVERAGE(W$61:W$85)</f>
        <v>#REF!</v>
      </c>
      <c r="X136" s="4" t="e">
        <f>#REF!-AVERAGE(X$61:X$85)</f>
        <v>#REF!</v>
      </c>
      <c r="Y136" s="4" t="e">
        <f>#REF!-AVERAGE(Y$61:Y$85)</f>
        <v>#REF!</v>
      </c>
      <c r="Z136" s="4" t="e">
        <f>#REF!-AVERAGE(Z$61:Z$85)</f>
        <v>#REF!</v>
      </c>
      <c r="AA136" s="4" t="e">
        <f>#REF!-AVERAGE(AA$61:AA$85)</f>
        <v>#REF!</v>
      </c>
      <c r="AB136" s="4" t="e">
        <f>#REF!-AVERAGE(AB$61:AB$85)</f>
        <v>#REF!</v>
      </c>
      <c r="AC136" s="4" t="e">
        <f>#REF!-AVERAGE(AC$61:AC$85)</f>
        <v>#REF!</v>
      </c>
      <c r="AD136" s="4" t="e">
        <f>#REF!-AVERAGE(AD$61:AD$85)</f>
        <v>#REF!</v>
      </c>
      <c r="AE136" s="4" t="e">
        <f>#REF!-AVERAGE(AE$61:AE$85)</f>
        <v>#REF!</v>
      </c>
      <c r="AF136" s="4" t="e">
        <f>#REF!-AVERAGE(AF$61:AF$85)</f>
        <v>#REF!</v>
      </c>
      <c r="AG136" s="4" t="e">
        <f>#REF!-AVERAGE(AG$61:AG$85)</f>
        <v>#REF!</v>
      </c>
      <c r="AH136" s="4" t="e">
        <f>#REF!-AVERAGE(AH$61:AH$85)</f>
        <v>#REF!</v>
      </c>
      <c r="AI136" s="4" t="e">
        <f>#REF!-AVERAGE(AI$61:AI$85)</f>
        <v>#REF!</v>
      </c>
      <c r="AJ136" s="4" t="e">
        <f>#REF!-AVERAGE(AJ$61:AJ$85)</f>
        <v>#REF!</v>
      </c>
      <c r="AK136" s="4" t="e">
        <f>#REF!-AVERAGE(AK$61:AK$85)</f>
        <v>#REF!</v>
      </c>
      <c r="AL136" s="4" t="e">
        <f>#REF!-AVERAGE(AL$61:AL$85)</f>
        <v>#REF!</v>
      </c>
      <c r="AM136" s="4" t="e">
        <f>#REF!-AVERAGE(AM$61:AM$85)</f>
        <v>#REF!</v>
      </c>
      <c r="AN136" s="4" t="e">
        <f>#REF!-AVERAGE(AN$61:AN$85)</f>
        <v>#REF!</v>
      </c>
      <c r="AO136" s="4" t="e">
        <f>#REF!-AVERAGE(AO$61:AO$85)</f>
        <v>#REF!</v>
      </c>
      <c r="AP136" s="4" t="e">
        <f>#REF!-AVERAGE(AP$61:AP$85)</f>
        <v>#REF!</v>
      </c>
      <c r="AQ136" s="4" t="e">
        <f>#REF!-AVERAGE(AQ$61:AQ$85)</f>
        <v>#REF!</v>
      </c>
      <c r="AR136" s="4" t="e">
        <f>#REF!-AVERAGE(AR$61:AR$85)</f>
        <v>#REF!</v>
      </c>
      <c r="AS136" s="4" t="e">
        <f>#REF!-AVERAGE(AS$61:AS$85)</f>
        <v>#REF!</v>
      </c>
      <c r="AT136" s="4" t="e">
        <f>#REF!-AVERAGE(AT$61:AT$85)</f>
        <v>#REF!</v>
      </c>
      <c r="AU136" s="4" t="e">
        <f>#REF!-AVERAGE(AU$61:AU$85)</f>
        <v>#REF!</v>
      </c>
      <c r="AV136" s="4" t="e">
        <f>#REF!-AVERAGE(AV$61:AV$85)</f>
        <v>#REF!</v>
      </c>
      <c r="AW136" s="4" t="e">
        <f>#REF!-AVERAGE(AW$61:AW$85)</f>
        <v>#REF!</v>
      </c>
      <c r="AX136" s="4" t="e">
        <f>#REF!-AVERAGE(AX$61:AX$85)</f>
        <v>#REF!</v>
      </c>
      <c r="AY136" s="4" t="e">
        <f>#REF!-AVERAGE(AY$61:AY$85)</f>
        <v>#REF!</v>
      </c>
      <c r="AZ136" s="4" t="e">
        <f>#REF!-AVERAGE(AZ$61:AZ$85)</f>
        <v>#REF!</v>
      </c>
      <c r="BA136" s="4" t="e">
        <f>#REF!-AVERAGE(BA$61:BA$85)</f>
        <v>#REF!</v>
      </c>
      <c r="BB136" s="4" t="e">
        <f>#REF!-AVERAGE(BB$61:BB$85)</f>
        <v>#REF!</v>
      </c>
      <c r="BC136" s="4" t="e">
        <f>#REF!-AVERAGE(BC$61:BC$85)</f>
        <v>#REF!</v>
      </c>
      <c r="BD136" s="4" t="e">
        <f>#REF!-AVERAGE(BD$61:BD$85)</f>
        <v>#REF!</v>
      </c>
      <c r="BE136" s="4" t="e">
        <f>#REF!-AVERAGE(BE$61:BE$85)</f>
        <v>#REF!</v>
      </c>
      <c r="BF136" s="4" t="e">
        <f>#REF!-AVERAGE(BF$61:BF$85)</f>
        <v>#REF!</v>
      </c>
      <c r="BG136" s="4" t="e">
        <f>#REF!-AVERAGE(BG$61:BG$85)</f>
        <v>#REF!</v>
      </c>
      <c r="BH136" s="4" t="e">
        <f>#REF!-AVERAGE(BH$61:BH$85)</f>
        <v>#REF!</v>
      </c>
      <c r="BI136" s="4" t="e">
        <f>#REF!-AVERAGE(BI$61:BI$85)</f>
        <v>#REF!</v>
      </c>
      <c r="BV136" s="9" t="str">
        <f t="shared" si="79"/>
        <v>NieodrzucamyH0</v>
      </c>
      <c r="CK136" s="9" t="str">
        <f t="shared" si="90"/>
        <v>NieodrzucamyH0</v>
      </c>
      <c r="CS136" s="9" t="str">
        <f t="shared" si="95"/>
        <v>NieodrzucamyH0</v>
      </c>
    </row>
    <row r="137" spans="1:97" hidden="1" x14ac:dyDescent="0.25">
      <c r="A137" s="5">
        <v>19</v>
      </c>
      <c r="B137" s="4" t="e">
        <f>#REF!-AVERAGE(B$61:B$75)</f>
        <v>#REF!</v>
      </c>
      <c r="C137" s="4" t="e">
        <f>#REF!-AVERAGE(C$61:C$85)</f>
        <v>#REF!</v>
      </c>
      <c r="D137" s="4" t="e">
        <f>#REF!-AVERAGE(D$61:D$85)</f>
        <v>#REF!</v>
      </c>
      <c r="E137" s="4" t="e">
        <f>#REF!-AVERAGE(E$61:E$85)</f>
        <v>#REF!</v>
      </c>
      <c r="F137" s="4" t="e">
        <f>#REF!-AVERAGE(F$61:F$85)</f>
        <v>#REF!</v>
      </c>
      <c r="G137" s="4" t="e">
        <f>#REF!-AVERAGE(G$61:G$85)</f>
        <v>#REF!</v>
      </c>
      <c r="H137" s="4" t="e">
        <f>#REF!-AVERAGE(H$61:H$85)</f>
        <v>#REF!</v>
      </c>
      <c r="I137" s="4" t="e">
        <f>#REF!-AVERAGE(I$61:I$85)</f>
        <v>#REF!</v>
      </c>
      <c r="J137" s="4" t="e">
        <f>#REF!-AVERAGE(J$61:J$85)</f>
        <v>#REF!</v>
      </c>
      <c r="K137" s="4" t="e">
        <f>#REF!-AVERAGE(K$61:K$85)</f>
        <v>#REF!</v>
      </c>
      <c r="L137" s="4" t="e">
        <f>#REF!-AVERAGE(L$61:L$85)</f>
        <v>#REF!</v>
      </c>
      <c r="M137" s="4" t="e">
        <f>#REF!-AVERAGE(M$61:M$85)</f>
        <v>#REF!</v>
      </c>
      <c r="N137" s="4" t="e">
        <f>#REF!-AVERAGE(N$61:N$85)</f>
        <v>#REF!</v>
      </c>
      <c r="O137" s="4" t="e">
        <f>#REF!-AVERAGE(O$61:O$85)</f>
        <v>#REF!</v>
      </c>
      <c r="P137" s="4" t="e">
        <f>#REF!-AVERAGE(P$61:P$85)</f>
        <v>#REF!</v>
      </c>
      <c r="Q137" s="4" t="e">
        <f>#REF!-AVERAGE(Q$61:Q$85)</f>
        <v>#REF!</v>
      </c>
      <c r="R137" s="4" t="e">
        <f>#REF!-AVERAGE(R$61:R$85)</f>
        <v>#REF!</v>
      </c>
      <c r="S137" s="4" t="e">
        <f>#REF!-AVERAGE(S$61:S$85)</f>
        <v>#REF!</v>
      </c>
      <c r="T137" s="4" t="e">
        <f>#REF!-AVERAGE(T$61:T$85)</f>
        <v>#REF!</v>
      </c>
      <c r="U137" s="4" t="e">
        <f>#REF!-AVERAGE(U$61:U$85)</f>
        <v>#REF!</v>
      </c>
      <c r="V137" s="4" t="e">
        <f>#REF!-AVERAGE(V$61:V$85)</f>
        <v>#REF!</v>
      </c>
      <c r="W137" s="4" t="e">
        <f>#REF!-AVERAGE(W$61:W$85)</f>
        <v>#REF!</v>
      </c>
      <c r="X137" s="4" t="e">
        <f>#REF!-AVERAGE(X$61:X$85)</f>
        <v>#REF!</v>
      </c>
      <c r="Y137" s="4" t="e">
        <f>#REF!-AVERAGE(Y$61:Y$85)</f>
        <v>#REF!</v>
      </c>
      <c r="Z137" s="4" t="e">
        <f>#REF!-AVERAGE(Z$61:Z$85)</f>
        <v>#REF!</v>
      </c>
      <c r="AA137" s="4" t="e">
        <f>#REF!-AVERAGE(AA$61:AA$85)</f>
        <v>#REF!</v>
      </c>
      <c r="AB137" s="4" t="e">
        <f>#REF!-AVERAGE(AB$61:AB$85)</f>
        <v>#REF!</v>
      </c>
      <c r="AC137" s="4" t="e">
        <f>#REF!-AVERAGE(AC$61:AC$85)</f>
        <v>#REF!</v>
      </c>
      <c r="AD137" s="4" t="e">
        <f>#REF!-AVERAGE(AD$61:AD$85)</f>
        <v>#REF!</v>
      </c>
      <c r="AE137" s="4" t="e">
        <f>#REF!-AVERAGE(AE$61:AE$85)</f>
        <v>#REF!</v>
      </c>
      <c r="AF137" s="4" t="e">
        <f>#REF!-AVERAGE(AF$61:AF$85)</f>
        <v>#REF!</v>
      </c>
      <c r="AG137" s="4" t="e">
        <f>#REF!-AVERAGE(AG$61:AG$85)</f>
        <v>#REF!</v>
      </c>
      <c r="AH137" s="4" t="e">
        <f>#REF!-AVERAGE(AH$61:AH$85)</f>
        <v>#REF!</v>
      </c>
      <c r="AI137" s="4" t="e">
        <f>#REF!-AVERAGE(AI$61:AI$85)</f>
        <v>#REF!</v>
      </c>
      <c r="AJ137" s="4" t="e">
        <f>#REF!-AVERAGE(AJ$61:AJ$85)</f>
        <v>#REF!</v>
      </c>
      <c r="AK137" s="4" t="e">
        <f>#REF!-AVERAGE(AK$61:AK$85)</f>
        <v>#REF!</v>
      </c>
      <c r="AL137" s="4" t="e">
        <f>#REF!-AVERAGE(AL$61:AL$85)</f>
        <v>#REF!</v>
      </c>
      <c r="AM137" s="4" t="e">
        <f>#REF!-AVERAGE(AM$61:AM$85)</f>
        <v>#REF!</v>
      </c>
      <c r="AN137" s="4" t="e">
        <f>#REF!-AVERAGE(AN$61:AN$85)</f>
        <v>#REF!</v>
      </c>
      <c r="AO137" s="4" t="e">
        <f>#REF!-AVERAGE(AO$61:AO$85)</f>
        <v>#REF!</v>
      </c>
      <c r="AP137" s="4" t="e">
        <f>#REF!-AVERAGE(AP$61:AP$85)</f>
        <v>#REF!</v>
      </c>
      <c r="AQ137" s="4" t="e">
        <f>#REF!-AVERAGE(AQ$61:AQ$85)</f>
        <v>#REF!</v>
      </c>
      <c r="AR137" s="4" t="e">
        <f>#REF!-AVERAGE(AR$61:AR$85)</f>
        <v>#REF!</v>
      </c>
      <c r="AS137" s="4" t="e">
        <f>#REF!-AVERAGE(AS$61:AS$85)</f>
        <v>#REF!</v>
      </c>
      <c r="AT137" s="4" t="e">
        <f>#REF!-AVERAGE(AT$61:AT$85)</f>
        <v>#REF!</v>
      </c>
      <c r="AU137" s="4" t="e">
        <f>#REF!-AVERAGE(AU$61:AU$85)</f>
        <v>#REF!</v>
      </c>
      <c r="AV137" s="4" t="e">
        <f>#REF!-AVERAGE(AV$61:AV$85)</f>
        <v>#REF!</v>
      </c>
      <c r="AW137" s="4" t="e">
        <f>#REF!-AVERAGE(AW$61:AW$85)</f>
        <v>#REF!</v>
      </c>
      <c r="AX137" s="4" t="e">
        <f>#REF!-AVERAGE(AX$61:AX$85)</f>
        <v>#REF!</v>
      </c>
      <c r="AY137" s="4" t="e">
        <f>#REF!-AVERAGE(AY$61:AY$85)</f>
        <v>#REF!</v>
      </c>
      <c r="AZ137" s="4" t="e">
        <f>#REF!-AVERAGE(AZ$61:AZ$85)</f>
        <v>#REF!</v>
      </c>
      <c r="BA137" s="4" t="e">
        <f>#REF!-AVERAGE(BA$61:BA$85)</f>
        <v>#REF!</v>
      </c>
      <c r="BB137" s="4" t="e">
        <f>#REF!-AVERAGE(BB$61:BB$85)</f>
        <v>#REF!</v>
      </c>
      <c r="BC137" s="4" t="e">
        <f>#REF!-AVERAGE(BC$61:BC$85)</f>
        <v>#REF!</v>
      </c>
      <c r="BD137" s="4" t="e">
        <f>#REF!-AVERAGE(BD$61:BD$85)</f>
        <v>#REF!</v>
      </c>
      <c r="BE137" s="4" t="e">
        <f>#REF!-AVERAGE(BE$61:BE$85)</f>
        <v>#REF!</v>
      </c>
      <c r="BF137" s="4" t="e">
        <f>#REF!-AVERAGE(BF$61:BF$85)</f>
        <v>#REF!</v>
      </c>
      <c r="BG137" s="4" t="e">
        <f>#REF!-AVERAGE(BG$61:BG$85)</f>
        <v>#REF!</v>
      </c>
      <c r="BH137" s="4" t="e">
        <f>#REF!-AVERAGE(BH$61:BH$85)</f>
        <v>#REF!</v>
      </c>
      <c r="BI137" s="4" t="e">
        <f>#REF!-AVERAGE(BI$61:BI$85)</f>
        <v>#REF!</v>
      </c>
      <c r="BV137" s="9" t="str">
        <f t="shared" si="79"/>
        <v>NieodrzucamyH0</v>
      </c>
      <c r="CK137" s="9" t="str">
        <f t="shared" si="90"/>
        <v>NieodrzucamyH0</v>
      </c>
      <c r="CS137" s="9" t="str">
        <f t="shared" si="95"/>
        <v>NieodrzucamyH0</v>
      </c>
    </row>
    <row r="138" spans="1:97" hidden="1" x14ac:dyDescent="0.25">
      <c r="A138" s="5">
        <v>20</v>
      </c>
      <c r="B138" s="4" t="e">
        <f>#REF!-AVERAGE(B$61:B$75)</f>
        <v>#REF!</v>
      </c>
      <c r="C138" s="4" t="e">
        <f>#REF!-AVERAGE(C$61:C$85)</f>
        <v>#REF!</v>
      </c>
      <c r="D138" s="4" t="e">
        <f>#REF!-AVERAGE(D$61:D$85)</f>
        <v>#REF!</v>
      </c>
      <c r="E138" s="4" t="e">
        <f>#REF!-AVERAGE(E$61:E$85)</f>
        <v>#REF!</v>
      </c>
      <c r="F138" s="4" t="e">
        <f>#REF!-AVERAGE(F$61:F$85)</f>
        <v>#REF!</v>
      </c>
      <c r="G138" s="4" t="e">
        <f>#REF!-AVERAGE(G$61:G$85)</f>
        <v>#REF!</v>
      </c>
      <c r="H138" s="4" t="e">
        <f>#REF!-AVERAGE(H$61:H$85)</f>
        <v>#REF!</v>
      </c>
      <c r="I138" s="4" t="e">
        <f>#REF!-AVERAGE(I$61:I$85)</f>
        <v>#REF!</v>
      </c>
      <c r="J138" s="4" t="e">
        <f>#REF!-AVERAGE(J$61:J$85)</f>
        <v>#REF!</v>
      </c>
      <c r="K138" s="4" t="e">
        <f>#REF!-AVERAGE(K$61:K$85)</f>
        <v>#REF!</v>
      </c>
      <c r="L138" s="4" t="e">
        <f>#REF!-AVERAGE(L$61:L$85)</f>
        <v>#REF!</v>
      </c>
      <c r="M138" s="4" t="e">
        <f>#REF!-AVERAGE(M$61:M$85)</f>
        <v>#REF!</v>
      </c>
      <c r="N138" s="4" t="e">
        <f>#REF!-AVERAGE(N$61:N$85)</f>
        <v>#REF!</v>
      </c>
      <c r="O138" s="4" t="e">
        <f>#REF!-AVERAGE(O$61:O$85)</f>
        <v>#REF!</v>
      </c>
      <c r="P138" s="4" t="e">
        <f>#REF!-AVERAGE(P$61:P$85)</f>
        <v>#REF!</v>
      </c>
      <c r="Q138" s="4" t="e">
        <f>#REF!-AVERAGE(Q$61:Q$85)</f>
        <v>#REF!</v>
      </c>
      <c r="R138" s="4" t="e">
        <f>#REF!-AVERAGE(R$61:R$85)</f>
        <v>#REF!</v>
      </c>
      <c r="S138" s="4" t="e">
        <f>#REF!-AVERAGE(S$61:S$85)</f>
        <v>#REF!</v>
      </c>
      <c r="T138" s="4" t="e">
        <f>#REF!-AVERAGE(T$61:T$85)</f>
        <v>#REF!</v>
      </c>
      <c r="U138" s="4" t="e">
        <f>#REF!-AVERAGE(U$61:U$85)</f>
        <v>#REF!</v>
      </c>
      <c r="V138" s="4" t="e">
        <f>#REF!-AVERAGE(V$61:V$85)</f>
        <v>#REF!</v>
      </c>
      <c r="W138" s="4" t="e">
        <f>#REF!-AVERAGE(W$61:W$85)</f>
        <v>#REF!</v>
      </c>
      <c r="X138" s="4" t="e">
        <f>#REF!-AVERAGE(X$61:X$85)</f>
        <v>#REF!</v>
      </c>
      <c r="Y138" s="4" t="e">
        <f>#REF!-AVERAGE(Y$61:Y$85)</f>
        <v>#REF!</v>
      </c>
      <c r="Z138" s="4" t="e">
        <f>#REF!-AVERAGE(Z$61:Z$85)</f>
        <v>#REF!</v>
      </c>
      <c r="AA138" s="4" t="e">
        <f>#REF!-AVERAGE(AA$61:AA$85)</f>
        <v>#REF!</v>
      </c>
      <c r="AB138" s="4" t="e">
        <f>#REF!-AVERAGE(AB$61:AB$85)</f>
        <v>#REF!</v>
      </c>
      <c r="AC138" s="4" t="e">
        <f>#REF!-AVERAGE(AC$61:AC$85)</f>
        <v>#REF!</v>
      </c>
      <c r="AD138" s="4" t="e">
        <f>#REF!-AVERAGE(AD$61:AD$85)</f>
        <v>#REF!</v>
      </c>
      <c r="AE138" s="4" t="e">
        <f>#REF!-AVERAGE(AE$61:AE$85)</f>
        <v>#REF!</v>
      </c>
      <c r="AF138" s="4" t="e">
        <f>#REF!-AVERAGE(AF$61:AF$85)</f>
        <v>#REF!</v>
      </c>
      <c r="AG138" s="4" t="e">
        <f>#REF!-AVERAGE(AG$61:AG$85)</f>
        <v>#REF!</v>
      </c>
      <c r="AH138" s="4" t="e">
        <f>#REF!-AVERAGE(AH$61:AH$85)</f>
        <v>#REF!</v>
      </c>
      <c r="AI138" s="4" t="e">
        <f>#REF!-AVERAGE(AI$61:AI$85)</f>
        <v>#REF!</v>
      </c>
      <c r="AJ138" s="4" t="e">
        <f>#REF!-AVERAGE(AJ$61:AJ$85)</f>
        <v>#REF!</v>
      </c>
      <c r="AK138" s="4" t="e">
        <f>#REF!-AVERAGE(AK$61:AK$85)</f>
        <v>#REF!</v>
      </c>
      <c r="AL138" s="4" t="e">
        <f>#REF!-AVERAGE(AL$61:AL$85)</f>
        <v>#REF!</v>
      </c>
      <c r="AM138" s="4" t="e">
        <f>#REF!-AVERAGE(AM$61:AM$85)</f>
        <v>#REF!</v>
      </c>
      <c r="AN138" s="4" t="e">
        <f>#REF!-AVERAGE(AN$61:AN$85)</f>
        <v>#REF!</v>
      </c>
      <c r="AO138" s="4" t="e">
        <f>#REF!-AVERAGE(AO$61:AO$85)</f>
        <v>#REF!</v>
      </c>
      <c r="AP138" s="4" t="e">
        <f>#REF!-AVERAGE(AP$61:AP$85)</f>
        <v>#REF!</v>
      </c>
      <c r="AQ138" s="4" t="e">
        <f>#REF!-AVERAGE(AQ$61:AQ$85)</f>
        <v>#REF!</v>
      </c>
      <c r="AR138" s="4" t="e">
        <f>#REF!-AVERAGE(AR$61:AR$85)</f>
        <v>#REF!</v>
      </c>
      <c r="AS138" s="4" t="e">
        <f>#REF!-AVERAGE(AS$61:AS$85)</f>
        <v>#REF!</v>
      </c>
      <c r="AT138" s="4" t="e">
        <f>#REF!-AVERAGE(AT$61:AT$85)</f>
        <v>#REF!</v>
      </c>
      <c r="AU138" s="4" t="e">
        <f>#REF!-AVERAGE(AU$61:AU$85)</f>
        <v>#REF!</v>
      </c>
      <c r="AV138" s="4" t="e">
        <f>#REF!-AVERAGE(AV$61:AV$85)</f>
        <v>#REF!</v>
      </c>
      <c r="AW138" s="4" t="e">
        <f>#REF!-AVERAGE(AW$61:AW$85)</f>
        <v>#REF!</v>
      </c>
      <c r="AX138" s="4" t="e">
        <f>#REF!-AVERAGE(AX$61:AX$85)</f>
        <v>#REF!</v>
      </c>
      <c r="AY138" s="4" t="e">
        <f>#REF!-AVERAGE(AY$61:AY$85)</f>
        <v>#REF!</v>
      </c>
      <c r="AZ138" s="4" t="e">
        <f>#REF!-AVERAGE(AZ$61:AZ$85)</f>
        <v>#REF!</v>
      </c>
      <c r="BA138" s="4" t="e">
        <f>#REF!-AVERAGE(BA$61:BA$85)</f>
        <v>#REF!</v>
      </c>
      <c r="BB138" s="4" t="e">
        <f>#REF!-AVERAGE(BB$61:BB$85)</f>
        <v>#REF!</v>
      </c>
      <c r="BC138" s="4" t="e">
        <f>#REF!-AVERAGE(BC$61:BC$85)</f>
        <v>#REF!</v>
      </c>
      <c r="BD138" s="4" t="e">
        <f>#REF!-AVERAGE(BD$61:BD$85)</f>
        <v>#REF!</v>
      </c>
      <c r="BE138" s="4" t="e">
        <f>#REF!-AVERAGE(BE$61:BE$85)</f>
        <v>#REF!</v>
      </c>
      <c r="BF138" s="4" t="e">
        <f>#REF!-AVERAGE(BF$61:BF$85)</f>
        <v>#REF!</v>
      </c>
      <c r="BG138" s="4" t="e">
        <f>#REF!-AVERAGE(BG$61:BG$85)</f>
        <v>#REF!</v>
      </c>
      <c r="BH138" s="4" t="e">
        <f>#REF!-AVERAGE(BH$61:BH$85)</f>
        <v>#REF!</v>
      </c>
      <c r="BI138" s="4" t="e">
        <f>#REF!-AVERAGE(BI$61:BI$85)</f>
        <v>#REF!</v>
      </c>
      <c r="BV138" s="9" t="str">
        <f t="shared" si="79"/>
        <v>NieodrzucamyH0</v>
      </c>
      <c r="CK138" s="9" t="str">
        <f t="shared" si="90"/>
        <v>NieodrzucamyH0</v>
      </c>
      <c r="CS138" s="9" t="str">
        <f t="shared" si="95"/>
        <v>NieodrzucamyH0</v>
      </c>
    </row>
    <row r="140" spans="1:97" x14ac:dyDescent="0.25">
      <c r="A140" s="10" t="s">
        <v>13</v>
      </c>
    </row>
    <row r="141" spans="1:97" hidden="1" x14ac:dyDescent="0.25">
      <c r="A141" s="5">
        <v>-20</v>
      </c>
    </row>
    <row r="142" spans="1:97" hidden="1" x14ac:dyDescent="0.25">
      <c r="A142" s="5">
        <v>-19</v>
      </c>
    </row>
    <row r="143" spans="1:97" hidden="1" x14ac:dyDescent="0.25">
      <c r="A143" s="5">
        <v>-18</v>
      </c>
    </row>
    <row r="144" spans="1:97" hidden="1" x14ac:dyDescent="0.25">
      <c r="A144" s="5">
        <v>-17</v>
      </c>
    </row>
    <row r="145" spans="1:95" hidden="1" x14ac:dyDescent="0.25">
      <c r="A145" s="5">
        <v>-16</v>
      </c>
    </row>
    <row r="146" spans="1:95" hidden="1" x14ac:dyDescent="0.25">
      <c r="A146" s="5">
        <v>-15</v>
      </c>
    </row>
    <row r="147" spans="1:95" hidden="1" x14ac:dyDescent="0.25">
      <c r="A147" s="5">
        <v>-14</v>
      </c>
    </row>
    <row r="148" spans="1:95" hidden="1" x14ac:dyDescent="0.25">
      <c r="A148" s="5">
        <v>-13</v>
      </c>
    </row>
    <row r="149" spans="1:95" hidden="1" x14ac:dyDescent="0.25">
      <c r="A149" s="5">
        <v>-12</v>
      </c>
    </row>
    <row r="150" spans="1:95" hidden="1" x14ac:dyDescent="0.25">
      <c r="A150" s="5">
        <v>-11</v>
      </c>
    </row>
    <row r="151" spans="1:95" x14ac:dyDescent="0.25">
      <c r="A151" s="6">
        <v>-15</v>
      </c>
      <c r="B151" s="4">
        <f>B61-AVERAGE(B$61:B$75)</f>
        <v>6.2704623756256626E-3</v>
      </c>
      <c r="C151" s="4">
        <f t="shared" ref="C151:BI151" si="104">C61-AVERAGE(C$61:C$75)</f>
        <v>5.6680876997498176E-3</v>
      </c>
      <c r="D151" s="4">
        <f t="shared" si="104"/>
        <v>-1.6529133109448885E-2</v>
      </c>
      <c r="E151" s="4">
        <f t="shared" si="104"/>
        <v>-2.4446962437903817E-2</v>
      </c>
      <c r="F151" s="4">
        <f t="shared" si="104"/>
        <v>-2.1382209461862502E-2</v>
      </c>
      <c r="G151" s="4">
        <f t="shared" si="104"/>
        <v>-1.9953856997036289E-3</v>
      </c>
      <c r="H151" s="4">
        <f t="shared" si="104"/>
        <v>2.6732094013257494E-2</v>
      </c>
      <c r="I151" s="4">
        <f t="shared" si="104"/>
        <v>-2.975644376288028E-2</v>
      </c>
      <c r="J151" s="4">
        <f t="shared" si="104"/>
        <v>6.7741011259771486E-2</v>
      </c>
      <c r="K151" s="4">
        <f t="shared" si="104"/>
        <v>-1.8732342284750951E-2</v>
      </c>
      <c r="L151" s="4">
        <f t="shared" si="104"/>
        <v>-2.7402626332491978E-2</v>
      </c>
      <c r="M151" s="4">
        <f t="shared" si="104"/>
        <v>5.4474283508178525E-2</v>
      </c>
      <c r="N151" s="4">
        <f t="shared" si="104"/>
        <v>-9.6422259894446815E-3</v>
      </c>
      <c r="O151" s="4">
        <f t="shared" si="104"/>
        <v>1.5366475090824127E-2</v>
      </c>
      <c r="P151" s="4">
        <f t="shared" si="104"/>
        <v>-1.9635399532020948E-3</v>
      </c>
      <c r="Q151" s="4">
        <f t="shared" si="104"/>
        <v>-1.5155231430076223E-2</v>
      </c>
      <c r="R151" s="4">
        <f t="shared" si="104"/>
        <v>-3.6281513927840875E-2</v>
      </c>
      <c r="S151" s="4">
        <f t="shared" si="104"/>
        <v>3.7520990993786751E-2</v>
      </c>
      <c r="T151" s="4">
        <f t="shared" si="104"/>
        <v>1.5993238391988868E-2</v>
      </c>
      <c r="U151" s="4">
        <f t="shared" si="104"/>
        <v>8.980931393863285E-3</v>
      </c>
      <c r="V151" s="4">
        <f t="shared" si="104"/>
        <v>9.4932290877429264E-4</v>
      </c>
      <c r="W151" s="4">
        <f t="shared" si="104"/>
        <v>-1.0474102597461015E-2</v>
      </c>
      <c r="X151" s="4">
        <f t="shared" si="104"/>
        <v>-1.52283634567375E-2</v>
      </c>
      <c r="Y151" s="4">
        <f t="shared" si="104"/>
        <v>-8.0146086258775073E-3</v>
      </c>
      <c r="Z151" s="4">
        <f t="shared" si="104"/>
        <v>2.035038909768986E-2</v>
      </c>
      <c r="AA151" s="4">
        <f t="shared" si="104"/>
        <v>1.1983743033868632E-2</v>
      </c>
      <c r="AB151" s="4">
        <f t="shared" si="104"/>
        <v>-2.1647492425524745E-2</v>
      </c>
      <c r="AC151" s="4">
        <f t="shared" si="104"/>
        <v>5.7674024486455032E-3</v>
      </c>
      <c r="AD151" s="4">
        <f t="shared" si="104"/>
        <v>7.1882636593626429E-3</v>
      </c>
      <c r="AE151" s="4">
        <f t="shared" si="104"/>
        <v>3.9352565947612618E-3</v>
      </c>
      <c r="AF151" s="4">
        <f t="shared" si="104"/>
        <v>5.9452197795090971E-2</v>
      </c>
      <c r="AG151" s="4">
        <f t="shared" si="104"/>
        <v>-1.5831270077879065E-3</v>
      </c>
      <c r="AH151" s="4">
        <f t="shared" si="104"/>
        <v>-1.3726117653846388E-2</v>
      </c>
      <c r="AI151" s="4">
        <f t="shared" si="104"/>
        <v>1.3013552822656359E-4</v>
      </c>
      <c r="AJ151" s="4">
        <f t="shared" si="104"/>
        <v>-1.6142095468952868E-2</v>
      </c>
      <c r="AK151" s="4">
        <f t="shared" si="104"/>
        <v>5.9579385835979324E-3</v>
      </c>
      <c r="AL151" s="4">
        <f t="shared" si="104"/>
        <v>-1.5614012708963005E-2</v>
      </c>
      <c r="AM151" s="4">
        <f t="shared" si="104"/>
        <v>-1.9980105227222704E-2</v>
      </c>
      <c r="AN151" s="4">
        <f t="shared" si="104"/>
        <v>-8.3598329546093302E-3</v>
      </c>
      <c r="AO151" s="4">
        <f t="shared" si="104"/>
        <v>-3.4790066378953724E-2</v>
      </c>
      <c r="AP151" s="4">
        <f t="shared" si="104"/>
        <v>-1.0193216729639527E-2</v>
      </c>
      <c r="AQ151" s="4">
        <f t="shared" si="104"/>
        <v>8.2716433647721536E-4</v>
      </c>
      <c r="AR151" s="4">
        <f t="shared" si="104"/>
        <v>-1.4843791764438195E-2</v>
      </c>
      <c r="AS151" s="4">
        <f t="shared" si="104"/>
        <v>-3.6727132689115184E-2</v>
      </c>
      <c r="AT151" s="4">
        <f t="shared" si="104"/>
        <v>2.100320188467359E-3</v>
      </c>
      <c r="AU151" s="4">
        <f t="shared" si="104"/>
        <v>-4.4836726792642527E-3</v>
      </c>
      <c r="AV151" s="4">
        <f t="shared" si="104"/>
        <v>-1.4436979280225394E-2</v>
      </c>
      <c r="AW151" s="4">
        <f t="shared" si="104"/>
        <v>-1.3879302937126898E-2</v>
      </c>
      <c r="AX151" s="4">
        <f t="shared" si="104"/>
        <v>2.5104319405272059E-2</v>
      </c>
      <c r="AY151" s="4">
        <f t="shared" si="104"/>
        <v>-6.1718594813899037E-3</v>
      </c>
      <c r="AZ151" s="4">
        <f t="shared" si="104"/>
        <v>-2.154539227062522E-3</v>
      </c>
      <c r="BA151" s="4">
        <f t="shared" si="104"/>
        <v>-1.628365947327045E-2</v>
      </c>
      <c r="BB151" s="4">
        <f t="shared" si="104"/>
        <v>-1.7540717679837083E-2</v>
      </c>
      <c r="BC151" s="4">
        <f t="shared" si="104"/>
        <v>8.1839181024417028E-3</v>
      </c>
      <c r="BD151" s="4">
        <f t="shared" si="104"/>
        <v>7.3791405980846627E-3</v>
      </c>
      <c r="BE151" s="4">
        <f t="shared" si="104"/>
        <v>-1.7259298770637442E-2</v>
      </c>
      <c r="BF151" s="4">
        <f t="shared" si="104"/>
        <v>-1.9380375339394561E-3</v>
      </c>
      <c r="BG151" s="4">
        <f t="shared" si="104"/>
        <v>-7.5724571881464198E-3</v>
      </c>
      <c r="BH151" s="4">
        <f t="shared" si="104"/>
        <v>-8.8321573335607174E-3</v>
      </c>
      <c r="BI151" s="4">
        <f t="shared" si="104"/>
        <v>1.5528087334792853E-3</v>
      </c>
      <c r="BL151" s="4">
        <f t="shared" ref="BL151:BL175" si="105">AVERAGE(B151:BI151)</f>
        <v>-2.3592410986985014E-3</v>
      </c>
      <c r="CM151" s="1">
        <f t="shared" ref="CM151:CM165" si="106">COUNTIF(B151:BI151,"&gt;0")</f>
        <v>24</v>
      </c>
    </row>
    <row r="152" spans="1:95" x14ac:dyDescent="0.25">
      <c r="A152" s="6">
        <v>-14</v>
      </c>
      <c r="B152" s="4">
        <f t="shared" ref="B152:BI152" si="107">B62-AVERAGE(B$61:B$75)</f>
        <v>1.3529705090548337E-3</v>
      </c>
      <c r="C152" s="4">
        <f t="shared" si="107"/>
        <v>-1.3303584294544098E-3</v>
      </c>
      <c r="D152" s="4">
        <f t="shared" si="107"/>
        <v>-6.2024925608064998E-4</v>
      </c>
      <c r="E152" s="4">
        <f t="shared" si="107"/>
        <v>5.6087541045333851E-3</v>
      </c>
      <c r="F152" s="4">
        <f t="shared" si="107"/>
        <v>4.7127492105068085E-5</v>
      </c>
      <c r="G152" s="4">
        <f t="shared" si="107"/>
        <v>8.2695833812734577E-3</v>
      </c>
      <c r="H152" s="4">
        <f t="shared" si="107"/>
        <v>-1.5308966432681051E-2</v>
      </c>
      <c r="I152" s="4">
        <f t="shared" si="107"/>
        <v>2.0487937416928347E-2</v>
      </c>
      <c r="J152" s="4">
        <f t="shared" si="107"/>
        <v>1.4474270972767513E-2</v>
      </c>
      <c r="K152" s="4">
        <f t="shared" si="107"/>
        <v>2.0927857236541839E-2</v>
      </c>
      <c r="L152" s="4">
        <f t="shared" si="107"/>
        <v>-2.4077133565263754E-3</v>
      </c>
      <c r="M152" s="4">
        <f t="shared" si="107"/>
        <v>2.2776614078368729E-2</v>
      </c>
      <c r="N152" s="4">
        <f t="shared" si="107"/>
        <v>-8.390145443328105E-3</v>
      </c>
      <c r="O152" s="4">
        <f t="shared" si="107"/>
        <v>1.0464755811139308E-2</v>
      </c>
      <c r="P152" s="4">
        <f t="shared" si="107"/>
        <v>7.6296136686880723E-3</v>
      </c>
      <c r="Q152" s="4">
        <f t="shared" si="107"/>
        <v>4.1024671074538265E-3</v>
      </c>
      <c r="R152" s="4">
        <f t="shared" si="107"/>
        <v>-5.9011977139163492E-3</v>
      </c>
      <c r="S152" s="4">
        <f t="shared" si="107"/>
        <v>4.3872961866455729E-3</v>
      </c>
      <c r="T152" s="4">
        <f t="shared" si="107"/>
        <v>-7.7116203467951245E-3</v>
      </c>
      <c r="U152" s="4">
        <f t="shared" si="107"/>
        <v>-2.3582353771678093E-3</v>
      </c>
      <c r="V152" s="4">
        <f t="shared" si="107"/>
        <v>4.2608888570428681E-3</v>
      </c>
      <c r="W152" s="4">
        <f t="shared" si="107"/>
        <v>-4.664927173113234E-3</v>
      </c>
      <c r="X152" s="4">
        <f t="shared" si="107"/>
        <v>-1.8298682567271976E-3</v>
      </c>
      <c r="Y152" s="4">
        <f t="shared" si="107"/>
        <v>2.0850763482312722E-2</v>
      </c>
      <c r="Z152" s="4">
        <f t="shared" si="107"/>
        <v>-4.9080575284992135E-3</v>
      </c>
      <c r="AA152" s="4">
        <f t="shared" si="107"/>
        <v>2.73866943269364E-3</v>
      </c>
      <c r="AB152" s="4">
        <f t="shared" si="107"/>
        <v>2.3831210173850771E-3</v>
      </c>
      <c r="AC152" s="4">
        <f t="shared" si="107"/>
        <v>-1.2581165363354315E-3</v>
      </c>
      <c r="AD152" s="4">
        <f t="shared" si="107"/>
        <v>-7.0028657357407349E-4</v>
      </c>
      <c r="AE152" s="4">
        <f t="shared" si="107"/>
        <v>4.962093479096796E-3</v>
      </c>
      <c r="AF152" s="4">
        <f t="shared" si="107"/>
        <v>-3.7373921522350661E-3</v>
      </c>
      <c r="AG152" s="4">
        <f t="shared" si="107"/>
        <v>1.0311525917538564E-3</v>
      </c>
      <c r="AH152" s="4">
        <f t="shared" si="107"/>
        <v>-5.0515482453892049E-3</v>
      </c>
      <c r="AI152" s="4">
        <f t="shared" si="107"/>
        <v>2.4447438628298589E-3</v>
      </c>
      <c r="AJ152" s="4">
        <f t="shared" si="107"/>
        <v>4.0605835391328386E-3</v>
      </c>
      <c r="AK152" s="4">
        <f t="shared" si="107"/>
        <v>4.7613528495159792E-3</v>
      </c>
      <c r="AL152" s="4">
        <f t="shared" si="107"/>
        <v>5.3719376046061605E-3</v>
      </c>
      <c r="AM152" s="4">
        <f t="shared" si="107"/>
        <v>1.124396570035922E-2</v>
      </c>
      <c r="AN152" s="4">
        <f t="shared" si="107"/>
        <v>9.4751079029148852E-3</v>
      </c>
      <c r="AO152" s="4">
        <f t="shared" si="107"/>
        <v>3.584388835400968E-3</v>
      </c>
      <c r="AP152" s="4">
        <f t="shared" si="107"/>
        <v>-7.2670784763290176E-3</v>
      </c>
      <c r="AQ152" s="4">
        <f t="shared" si="107"/>
        <v>3.2019977908773569E-4</v>
      </c>
      <c r="AR152" s="4">
        <f t="shared" si="107"/>
        <v>5.5831648960952126E-3</v>
      </c>
      <c r="AS152" s="4">
        <f t="shared" si="107"/>
        <v>4.885683892463885E-3</v>
      </c>
      <c r="AT152" s="4">
        <f t="shared" si="107"/>
        <v>-4.7967101198589327E-3</v>
      </c>
      <c r="AU152" s="4">
        <f t="shared" si="107"/>
        <v>-1.1788319778191825E-2</v>
      </c>
      <c r="AV152" s="4">
        <f t="shared" si="107"/>
        <v>2.6574107274337649E-3</v>
      </c>
      <c r="AW152" s="4">
        <f t="shared" si="107"/>
        <v>5.0642012113038832E-4</v>
      </c>
      <c r="AX152" s="4">
        <f t="shared" si="107"/>
        <v>5.5677962907618832E-3</v>
      </c>
      <c r="AY152" s="4">
        <f t="shared" si="107"/>
        <v>5.5589008287296017E-3</v>
      </c>
      <c r="AZ152" s="4">
        <f t="shared" si="107"/>
        <v>-2.9246013520838471E-3</v>
      </c>
      <c r="BA152" s="4">
        <f t="shared" si="107"/>
        <v>2.3131828835390687E-3</v>
      </c>
      <c r="BB152" s="4">
        <f t="shared" si="107"/>
        <v>6.5580143353629412E-4</v>
      </c>
      <c r="BC152" s="4">
        <f t="shared" si="107"/>
        <v>1.6236939210944822E-3</v>
      </c>
      <c r="BD152" s="4">
        <f t="shared" si="107"/>
        <v>5.1435310153907007E-3</v>
      </c>
      <c r="BE152" s="4">
        <f t="shared" si="107"/>
        <v>1.399718883478133E-4</v>
      </c>
      <c r="BF152" s="4">
        <f t="shared" si="107"/>
        <v>5.2036436193454542E-4</v>
      </c>
      <c r="BG152" s="4">
        <f t="shared" si="107"/>
        <v>2.6595763064158535E-3</v>
      </c>
      <c r="BH152" s="4">
        <f t="shared" si="107"/>
        <v>-1.8203076214644562E-3</v>
      </c>
      <c r="BI152" s="4">
        <f t="shared" si="107"/>
        <v>-6.6967515420828351E-4</v>
      </c>
      <c r="BL152" s="4">
        <f t="shared" si="105"/>
        <v>2.3398056690424399E-3</v>
      </c>
      <c r="CM152" s="1">
        <f t="shared" si="106"/>
        <v>39</v>
      </c>
    </row>
    <row r="153" spans="1:95" x14ac:dyDescent="0.25">
      <c r="A153" s="6">
        <v>-13</v>
      </c>
      <c r="B153" s="4">
        <f t="shared" ref="B153:BI153" si="108">B63-AVERAGE(B$61:B$75)</f>
        <v>1.3529508759730169E-3</v>
      </c>
      <c r="C153" s="4">
        <f t="shared" si="108"/>
        <v>-1.3495870143472415E-3</v>
      </c>
      <c r="D153" s="4">
        <f t="shared" si="108"/>
        <v>-6.2047885774754795E-4</v>
      </c>
      <c r="E153" s="4">
        <f t="shared" si="108"/>
        <v>5.5872681774652606E-3</v>
      </c>
      <c r="F153" s="4">
        <f t="shared" si="108"/>
        <v>9.8663858131055795E-3</v>
      </c>
      <c r="G153" s="4">
        <f t="shared" si="108"/>
        <v>8.2613192702489305E-3</v>
      </c>
      <c r="H153" s="4">
        <f t="shared" si="108"/>
        <v>-1.5758197950506227E-2</v>
      </c>
      <c r="I153" s="4">
        <f t="shared" si="108"/>
        <v>1.9503739535488979E-2</v>
      </c>
      <c r="J153" s="4">
        <f t="shared" si="108"/>
        <v>1.4155152913692241E-2</v>
      </c>
      <c r="K153" s="4">
        <f t="shared" si="108"/>
        <v>2.0675696993828072E-2</v>
      </c>
      <c r="L153" s="4">
        <f t="shared" si="108"/>
        <v>1.8042877171426438E-2</v>
      </c>
      <c r="M153" s="4">
        <f t="shared" si="108"/>
        <v>2.2481679185994211E-2</v>
      </c>
      <c r="N153" s="4">
        <f t="shared" si="108"/>
        <v>-8.4332020153646305E-3</v>
      </c>
      <c r="O153" s="4">
        <f t="shared" si="108"/>
        <v>1.0323418484833723E-2</v>
      </c>
      <c r="P153" s="4">
        <f t="shared" si="108"/>
        <v>7.5145612458298629E-3</v>
      </c>
      <c r="Q153" s="4">
        <f t="shared" si="108"/>
        <v>4.0765493582876578E-3</v>
      </c>
      <c r="R153" s="4">
        <f t="shared" si="108"/>
        <v>1.4923023905915926E-2</v>
      </c>
      <c r="S153" s="4">
        <f t="shared" si="108"/>
        <v>4.3645016658600405E-3</v>
      </c>
      <c r="T153" s="4">
        <f t="shared" si="108"/>
        <v>-7.77997209394766E-3</v>
      </c>
      <c r="U153" s="4">
        <f t="shared" si="108"/>
        <v>-2.3584231048992912E-3</v>
      </c>
      <c r="V153" s="4">
        <f t="shared" si="108"/>
        <v>4.1647213715386971E-3</v>
      </c>
      <c r="W153" s="4">
        <f t="shared" si="108"/>
        <v>-4.7076975103709107E-3</v>
      </c>
      <c r="X153" s="4">
        <f t="shared" si="108"/>
        <v>5.7035074908843549E-3</v>
      </c>
      <c r="Y153" s="4">
        <f t="shared" si="108"/>
        <v>2.0751996419258852E-2</v>
      </c>
      <c r="Z153" s="4">
        <f t="shared" si="108"/>
        <v>-4.9223355804188344E-3</v>
      </c>
      <c r="AA153" s="4">
        <f t="shared" si="108"/>
        <v>2.73866943269364E-3</v>
      </c>
      <c r="AB153" s="4">
        <f t="shared" si="108"/>
        <v>2.3172534758084734E-3</v>
      </c>
      <c r="AC153" s="4">
        <f t="shared" si="108"/>
        <v>-1.2584071533537425E-3</v>
      </c>
      <c r="AD153" s="4">
        <f t="shared" si="108"/>
        <v>1.0240177218233247E-2</v>
      </c>
      <c r="AE153" s="4">
        <f t="shared" si="108"/>
        <v>4.9554795500045008E-3</v>
      </c>
      <c r="AF153" s="4">
        <f t="shared" si="108"/>
        <v>-3.7439881358611281E-3</v>
      </c>
      <c r="AG153" s="4">
        <f t="shared" si="108"/>
        <v>1.027214157165396E-3</v>
      </c>
      <c r="AH153" s="4">
        <f t="shared" si="108"/>
        <v>-5.0554416128671103E-3</v>
      </c>
      <c r="AI153" s="4">
        <f t="shared" si="108"/>
        <v>2.4293403208719934E-3</v>
      </c>
      <c r="AJ153" s="4">
        <f t="shared" si="108"/>
        <v>8.3802257700097728E-3</v>
      </c>
      <c r="AK153" s="4">
        <f t="shared" si="108"/>
        <v>4.7503507409071702E-3</v>
      </c>
      <c r="AL153" s="4">
        <f t="shared" si="108"/>
        <v>5.364119903893857E-3</v>
      </c>
      <c r="AM153" s="4">
        <f t="shared" si="108"/>
        <v>1.1090801443136783E-2</v>
      </c>
      <c r="AN153" s="4">
        <f t="shared" si="108"/>
        <v>9.3507815929020528E-3</v>
      </c>
      <c r="AO153" s="4">
        <f t="shared" si="108"/>
        <v>3.5319184241235759E-3</v>
      </c>
      <c r="AP153" s="4">
        <f t="shared" si="108"/>
        <v>1.2436131652016885E-3</v>
      </c>
      <c r="AQ153" s="4">
        <f t="shared" si="108"/>
        <v>3.1859664671267406E-4</v>
      </c>
      <c r="AR153" s="4">
        <f t="shared" si="108"/>
        <v>5.5648383599442488E-3</v>
      </c>
      <c r="AS153" s="4">
        <f t="shared" si="108"/>
        <v>4.8386920275619791E-3</v>
      </c>
      <c r="AT153" s="4">
        <f t="shared" si="108"/>
        <v>-4.7993646322323693E-3</v>
      </c>
      <c r="AU153" s="4">
        <f t="shared" si="108"/>
        <v>-1.1928943628188082E-2</v>
      </c>
      <c r="AV153" s="4">
        <f t="shared" si="108"/>
        <v>1.5190284886214687E-2</v>
      </c>
      <c r="AW153" s="4">
        <f t="shared" si="108"/>
        <v>5.0618482211498223E-4</v>
      </c>
      <c r="AX153" s="4">
        <f t="shared" si="108"/>
        <v>5.5542907536082139E-3</v>
      </c>
      <c r="AY153" s="4">
        <f t="shared" si="108"/>
        <v>5.5492493997932558E-3</v>
      </c>
      <c r="AZ153" s="4">
        <f t="shared" si="108"/>
        <v>-2.9269429516715368E-3</v>
      </c>
      <c r="BA153" s="4">
        <f t="shared" si="108"/>
        <v>2.2941246855007697E-3</v>
      </c>
      <c r="BB153" s="4">
        <f t="shared" si="108"/>
        <v>1.2218650169596732E-2</v>
      </c>
      <c r="BC153" s="4">
        <f t="shared" si="108"/>
        <v>1.6235266553592648E-3</v>
      </c>
      <c r="BD153" s="4">
        <f t="shared" si="108"/>
        <v>5.1154661528975826E-3</v>
      </c>
      <c r="BE153" s="4">
        <f t="shared" si="108"/>
        <v>1.3977226895493973E-4</v>
      </c>
      <c r="BF153" s="4">
        <f t="shared" si="108"/>
        <v>5.0490231086415191E-4</v>
      </c>
      <c r="BG153" s="4">
        <f t="shared" si="108"/>
        <v>2.6588905961188796E-3</v>
      </c>
      <c r="BH153" s="4">
        <f t="shared" si="108"/>
        <v>3.4880870476867278E-3</v>
      </c>
      <c r="BI153" s="4">
        <f t="shared" si="108"/>
        <v>-6.7237881061978978E-4</v>
      </c>
      <c r="BL153" s="4">
        <f t="shared" si="105"/>
        <v>4.1403248467519489E-3</v>
      </c>
      <c r="CM153" s="1">
        <f t="shared" si="106"/>
        <v>45</v>
      </c>
    </row>
    <row r="154" spans="1:95" x14ac:dyDescent="0.25">
      <c r="A154" s="6">
        <v>-12</v>
      </c>
      <c r="B154" s="4">
        <f t="shared" ref="B154:BI154" si="109">B64-AVERAGE(B$61:B$75)</f>
        <v>1.3529312483916431E-3</v>
      </c>
      <c r="C154" s="4">
        <f t="shared" si="109"/>
        <v>-1.3689853520724255E-3</v>
      </c>
      <c r="D154" s="4">
        <f t="shared" si="109"/>
        <v>-6.2070867960813234E-4</v>
      </c>
      <c r="E154" s="4">
        <f t="shared" si="109"/>
        <v>5.5659800620917726E-3</v>
      </c>
      <c r="F154" s="4">
        <f t="shared" si="109"/>
        <v>9.7709047724283318E-3</v>
      </c>
      <c r="G154" s="4">
        <f t="shared" si="109"/>
        <v>8.2531024695038542E-3</v>
      </c>
      <c r="H154" s="4">
        <f t="shared" si="109"/>
        <v>-1.6227097798263507E-2</v>
      </c>
      <c r="I154" s="4">
        <f t="shared" si="109"/>
        <v>1.8578518480452149E-2</v>
      </c>
      <c r="J154" s="4">
        <f t="shared" si="109"/>
        <v>1.3847138681553E-2</v>
      </c>
      <c r="K154" s="4">
        <f t="shared" si="109"/>
        <v>2.0431358815433315E-2</v>
      </c>
      <c r="L154" s="4">
        <f t="shared" si="109"/>
        <v>1.7633018374988402E-2</v>
      </c>
      <c r="M154" s="4">
        <f t="shared" si="109"/>
        <v>2.219662010969134E-2</v>
      </c>
      <c r="N154" s="4">
        <f t="shared" si="109"/>
        <v>-8.476829257293721E-3</v>
      </c>
      <c r="O154" s="4">
        <f t="shared" si="109"/>
        <v>1.0185382867352388E-2</v>
      </c>
      <c r="P154" s="4">
        <f t="shared" si="109"/>
        <v>7.4019379021666703E-3</v>
      </c>
      <c r="Q154" s="4">
        <f t="shared" si="109"/>
        <v>4.0508935010136471E-3</v>
      </c>
      <c r="R154" s="4">
        <f t="shared" si="109"/>
        <v>1.4498207140069587E-2</v>
      </c>
      <c r="S154" s="4">
        <f t="shared" si="109"/>
        <v>4.341487916523828E-3</v>
      </c>
      <c r="T154" s="4">
        <f t="shared" si="109"/>
        <v>-7.849468230781623E-3</v>
      </c>
      <c r="U154" s="4">
        <f t="shared" si="109"/>
        <v>-2.3586106700592326E-3</v>
      </c>
      <c r="V154" s="4">
        <f t="shared" si="109"/>
        <v>4.0704126767839126E-3</v>
      </c>
      <c r="W154" s="4">
        <f t="shared" si="109"/>
        <v>-4.751032817676035E-3</v>
      </c>
      <c r="X154" s="4">
        <f t="shared" si="109"/>
        <v>5.647179813887993E-3</v>
      </c>
      <c r="Y154" s="4">
        <f t="shared" si="109"/>
        <v>2.0655163647162276E-2</v>
      </c>
      <c r="Z154" s="4">
        <f t="shared" si="109"/>
        <v>-4.9367221503917869E-3</v>
      </c>
      <c r="AA154" s="4">
        <f t="shared" si="109"/>
        <v>2.73866943269364E-3</v>
      </c>
      <c r="AB154" s="4">
        <f t="shared" si="109"/>
        <v>2.2524422214999203E-3</v>
      </c>
      <c r="AC154" s="4">
        <f t="shared" si="109"/>
        <v>-1.258698083965633E-3</v>
      </c>
      <c r="AD154" s="4">
        <f t="shared" si="109"/>
        <v>1.0121777648275328E-2</v>
      </c>
      <c r="AE154" s="4">
        <f t="shared" si="109"/>
        <v>4.9488995090110474E-3</v>
      </c>
      <c r="AF154" s="4">
        <f t="shared" si="109"/>
        <v>-3.7506181309765454E-3</v>
      </c>
      <c r="AG154" s="4">
        <f t="shared" si="109"/>
        <v>1.0232913082121671E-3</v>
      </c>
      <c r="AH154" s="4">
        <f t="shared" si="109"/>
        <v>-5.0593196611999321E-3</v>
      </c>
      <c r="AI154" s="4">
        <f t="shared" si="109"/>
        <v>2.4140569809021897E-3</v>
      </c>
      <c r="AJ154" s="4">
        <f t="shared" si="109"/>
        <v>8.3616466872415349E-3</v>
      </c>
      <c r="AK154" s="4">
        <f t="shared" si="109"/>
        <v>4.7394212576833137E-3</v>
      </c>
      <c r="AL154" s="4">
        <f t="shared" si="109"/>
        <v>5.3563457374171831E-3</v>
      </c>
      <c r="AM154" s="4">
        <f t="shared" si="109"/>
        <v>1.0941359197718466E-2</v>
      </c>
      <c r="AN154" s="4">
        <f t="shared" si="109"/>
        <v>9.2291821933442059E-3</v>
      </c>
      <c r="AO154" s="4">
        <f t="shared" si="109"/>
        <v>3.4786795084522258E-3</v>
      </c>
      <c r="AP154" s="4">
        <f t="shared" si="109"/>
        <v>1.1717921099888198E-3</v>
      </c>
      <c r="AQ154" s="4">
        <f t="shared" si="109"/>
        <v>3.1698944699759275E-4</v>
      </c>
      <c r="AR154" s="4">
        <f t="shared" si="109"/>
        <v>5.5466677326188128E-3</v>
      </c>
      <c r="AS154" s="4">
        <f t="shared" si="109"/>
        <v>4.7923378695815828E-3</v>
      </c>
      <c r="AT154" s="4">
        <f t="shared" si="109"/>
        <v>-4.802027815620025E-3</v>
      </c>
      <c r="AU154" s="4">
        <f t="shared" si="109"/>
        <v>-1.2072963052295795E-2</v>
      </c>
      <c r="AV154" s="4">
        <f t="shared" si="109"/>
        <v>1.503515417973731E-2</v>
      </c>
      <c r="AW154" s="4">
        <f t="shared" si="109"/>
        <v>5.0594929465608523E-4</v>
      </c>
      <c r="AX154" s="4">
        <f t="shared" si="109"/>
        <v>5.5408839376286118E-3</v>
      </c>
      <c r="AY154" s="4">
        <f t="shared" si="109"/>
        <v>5.5396576604030984E-3</v>
      </c>
      <c r="AZ154" s="4">
        <f t="shared" si="109"/>
        <v>-2.9292774013055228E-3</v>
      </c>
      <c r="BA154" s="4">
        <f t="shared" si="109"/>
        <v>2.2752318046828351E-3</v>
      </c>
      <c r="BB154" s="4">
        <f t="shared" si="109"/>
        <v>1.2086477535108589E-2</v>
      </c>
      <c r="BC154" s="4">
        <f t="shared" si="109"/>
        <v>1.6233592527270645E-3</v>
      </c>
      <c r="BD154" s="4">
        <f t="shared" si="109"/>
        <v>5.0876963005184661E-3</v>
      </c>
      <c r="BE154" s="4">
        <f t="shared" si="109"/>
        <v>1.3957282782079328E-4</v>
      </c>
      <c r="BF154" s="4">
        <f t="shared" si="109"/>
        <v>4.8956114595455433E-4</v>
      </c>
      <c r="BG154" s="4">
        <f t="shared" si="109"/>
        <v>2.6582060200562203E-3</v>
      </c>
      <c r="BH154" s="4">
        <f t="shared" si="109"/>
        <v>3.4600567242680305E-3</v>
      </c>
      <c r="BI154" s="4">
        <f t="shared" si="109"/>
        <v>-6.7509138014760638E-4</v>
      </c>
      <c r="BL154" s="4">
        <f t="shared" si="105"/>
        <v>4.0536358920506034E-3</v>
      </c>
      <c r="CM154" s="1">
        <f t="shared" si="106"/>
        <v>45</v>
      </c>
    </row>
    <row r="155" spans="1:95" x14ac:dyDescent="0.25">
      <c r="A155" s="6">
        <v>-11</v>
      </c>
      <c r="B155" s="4">
        <f t="shared" ref="B155:BI155" si="110">B65-AVERAGE(B$61:B$75)</f>
        <v>1.352911626311823E-3</v>
      </c>
      <c r="C155" s="4">
        <f t="shared" si="110"/>
        <v>-1.3683317770476121E-2</v>
      </c>
      <c r="D155" s="4">
        <f t="shared" si="110"/>
        <v>7.0273205561270429E-3</v>
      </c>
      <c r="E155" s="4">
        <f t="shared" si="110"/>
        <v>-4.8863168935065317E-4</v>
      </c>
      <c r="F155" s="4">
        <f t="shared" si="110"/>
        <v>9.6772627512624072E-3</v>
      </c>
      <c r="G155" s="4">
        <f t="shared" si="110"/>
        <v>-6.314928720325629E-3</v>
      </c>
      <c r="H155" s="4">
        <f t="shared" si="110"/>
        <v>-1.6716986623459607E-2</v>
      </c>
      <c r="I155" s="4">
        <f t="shared" si="110"/>
        <v>-1.4248170914594261E-2</v>
      </c>
      <c r="J155" s="4">
        <f t="shared" si="110"/>
        <v>-3.3010779167912827E-2</v>
      </c>
      <c r="K155" s="4">
        <f t="shared" si="110"/>
        <v>8.4671753889893828E-3</v>
      </c>
      <c r="L155" s="4">
        <f t="shared" si="110"/>
        <v>1.7239265620550118E-2</v>
      </c>
      <c r="M155" s="4">
        <f t="shared" si="110"/>
        <v>-6.2182169741030122E-3</v>
      </c>
      <c r="N155" s="4">
        <f t="shared" si="110"/>
        <v>-8.5210385902955276E-3</v>
      </c>
      <c r="O155" s="4">
        <f t="shared" si="110"/>
        <v>-6.6033095982224815E-2</v>
      </c>
      <c r="P155" s="4">
        <f t="shared" si="110"/>
        <v>-8.5471665495697093E-3</v>
      </c>
      <c r="Q155" s="4">
        <f t="shared" si="110"/>
        <v>3.9630502924571293E-2</v>
      </c>
      <c r="R155" s="4">
        <f t="shared" si="110"/>
        <v>1.4090377053035247E-2</v>
      </c>
      <c r="S155" s="4">
        <f t="shared" si="110"/>
        <v>-1.0620999399408445E-2</v>
      </c>
      <c r="T155" s="4">
        <f t="shared" si="110"/>
        <v>-7.9201377402752012E-3</v>
      </c>
      <c r="U155" s="4">
        <f t="shared" si="110"/>
        <v>1.0969289082884653E-3</v>
      </c>
      <c r="V155" s="4">
        <f t="shared" si="110"/>
        <v>2.1481810925119936E-2</v>
      </c>
      <c r="W155" s="4">
        <f t="shared" si="110"/>
        <v>3.8522418064215865E-2</v>
      </c>
      <c r="X155" s="4">
        <f t="shared" si="110"/>
        <v>5.5916882227244552E-3</v>
      </c>
      <c r="Y155" s="4">
        <f t="shared" si="110"/>
        <v>-1.1929119413373343E-2</v>
      </c>
      <c r="Z155" s="4">
        <f t="shared" si="110"/>
        <v>-4.951218480299972E-3</v>
      </c>
      <c r="AA155" s="4">
        <f t="shared" si="110"/>
        <v>1.8966190201276475E-2</v>
      </c>
      <c r="AB155" s="4">
        <f t="shared" si="110"/>
        <v>-1.4659321048527324E-2</v>
      </c>
      <c r="AC155" s="4">
        <f t="shared" si="110"/>
        <v>-2.3394974478779889E-3</v>
      </c>
      <c r="AD155" s="4">
        <f t="shared" si="110"/>
        <v>1.0005913346477026E-2</v>
      </c>
      <c r="AE155" s="4">
        <f t="shared" si="110"/>
        <v>-9.3487539511804135E-3</v>
      </c>
      <c r="AF155" s="4">
        <f t="shared" si="110"/>
        <v>-3.7572824013270842E-3</v>
      </c>
      <c r="AG155" s="4">
        <f t="shared" si="110"/>
        <v>2.1267690734184455E-2</v>
      </c>
      <c r="AH155" s="4">
        <f t="shared" si="110"/>
        <v>1.7819317301260705E-2</v>
      </c>
      <c r="AI155" s="4">
        <f t="shared" si="110"/>
        <v>-3.2827456105640987E-2</v>
      </c>
      <c r="AJ155" s="4">
        <f t="shared" si="110"/>
        <v>8.3432267401189197E-3</v>
      </c>
      <c r="AK155" s="4">
        <f t="shared" si="110"/>
        <v>-1.3823659940797831E-2</v>
      </c>
      <c r="AL155" s="4">
        <f t="shared" si="110"/>
        <v>5.34861474254298E-3</v>
      </c>
      <c r="AM155" s="4">
        <f t="shared" si="110"/>
        <v>-2.682532247185866E-3</v>
      </c>
      <c r="AN155" s="4">
        <f t="shared" si="110"/>
        <v>-4.9561172913446111E-3</v>
      </c>
      <c r="AO155" s="4">
        <f t="shared" si="110"/>
        <v>-1.3630042912026857E-2</v>
      </c>
      <c r="AP155" s="4">
        <f t="shared" si="110"/>
        <v>1.1011731022998444E-3</v>
      </c>
      <c r="AQ155" s="4">
        <f t="shared" si="110"/>
        <v>-5.2925964339348552E-3</v>
      </c>
      <c r="AR155" s="4">
        <f t="shared" si="110"/>
        <v>5.528651033002323E-3</v>
      </c>
      <c r="AS155" s="4">
        <f t="shared" si="110"/>
        <v>3.0018103421754299E-2</v>
      </c>
      <c r="AT155" s="4">
        <f t="shared" si="110"/>
        <v>3.5981849109106828E-3</v>
      </c>
      <c r="AU155" s="4">
        <f t="shared" si="110"/>
        <v>1.9534023422624881E-2</v>
      </c>
      <c r="AV155" s="4">
        <f t="shared" si="110"/>
        <v>1.4883816951619029E-2</v>
      </c>
      <c r="AW155" s="4">
        <f t="shared" si="110"/>
        <v>-9.6256315793642171E-3</v>
      </c>
      <c r="AX155" s="4">
        <f t="shared" si="110"/>
        <v>5.5275747643348753E-3</v>
      </c>
      <c r="AY155" s="4">
        <f t="shared" si="110"/>
        <v>1.6076216038173975E-2</v>
      </c>
      <c r="AZ155" s="4">
        <f t="shared" si="110"/>
        <v>1.3685068555237772E-2</v>
      </c>
      <c r="BA155" s="4">
        <f t="shared" si="110"/>
        <v>3.5870735809808749E-2</v>
      </c>
      <c r="BB155" s="4">
        <f t="shared" si="110"/>
        <v>1.1957292461001089E-2</v>
      </c>
      <c r="BC155" s="4">
        <f t="shared" si="110"/>
        <v>-1.6582123007158152E-3</v>
      </c>
      <c r="BD155" s="4">
        <f t="shared" si="110"/>
        <v>5.0602168309687801E-3</v>
      </c>
      <c r="BE155" s="4">
        <f t="shared" si="110"/>
        <v>3.6502988299752175E-2</v>
      </c>
      <c r="BF155" s="4">
        <f t="shared" si="110"/>
        <v>1.7214652009347669E-2</v>
      </c>
      <c r="BG155" s="4">
        <f t="shared" si="110"/>
        <v>7.2727045540516202E-3</v>
      </c>
      <c r="BH155" s="4">
        <f t="shared" si="110"/>
        <v>3.4323208679648606E-3</v>
      </c>
      <c r="BI155" s="4">
        <f t="shared" si="110"/>
        <v>-1.21250663340244E-3</v>
      </c>
      <c r="BL155" s="4">
        <f t="shared" si="105"/>
        <v>2.4695819971818967E-3</v>
      </c>
      <c r="BU155" s="30">
        <f>_xlfn.STDEV.S(BL151:BL160)</f>
        <v>2.9155295751238158E-3</v>
      </c>
      <c r="CM155" s="1">
        <f t="shared" si="106"/>
        <v>33</v>
      </c>
      <c r="CQ155" s="32">
        <f>SUM(CM151:CM160)/(1000*10)</f>
        <v>3.2800000000000003E-2</v>
      </c>
    </row>
    <row r="156" spans="1:95" x14ac:dyDescent="0.25">
      <c r="A156" s="6">
        <v>-10</v>
      </c>
      <c r="B156" s="4">
        <f t="shared" ref="B156:BI156" si="111">B66-AVERAGE(B$61:B$75)</f>
        <v>-4.4051710830182514E-3</v>
      </c>
      <c r="C156" s="4">
        <f t="shared" si="111"/>
        <v>-2.6398979176483598E-2</v>
      </c>
      <c r="D156" s="4">
        <f t="shared" si="111"/>
        <v>3.149587537718275E-2</v>
      </c>
      <c r="E156" s="4">
        <f t="shared" si="111"/>
        <v>3.1389713658838917E-3</v>
      </c>
      <c r="F156" s="4">
        <f t="shared" si="111"/>
        <v>7.4816002282481928E-4</v>
      </c>
      <c r="G156" s="4">
        <f t="shared" si="111"/>
        <v>-6.4535753095272342E-3</v>
      </c>
      <c r="H156" s="4">
        <f t="shared" si="111"/>
        <v>3.0611628386897603E-2</v>
      </c>
      <c r="I156" s="4">
        <f t="shared" si="111"/>
        <v>-4.0239370360826338E-2</v>
      </c>
      <c r="J156" s="4">
        <f t="shared" si="111"/>
        <v>8.8071522028989151E-3</v>
      </c>
      <c r="K156" s="4">
        <f t="shared" si="111"/>
        <v>-2.2758038372256352E-2</v>
      </c>
      <c r="L156" s="4">
        <f t="shared" si="111"/>
        <v>3.856994061348791E-2</v>
      </c>
      <c r="M156" s="4">
        <f t="shared" si="111"/>
        <v>-6.3560933275158531E-3</v>
      </c>
      <c r="N156" s="4">
        <f t="shared" si="111"/>
        <v>1.7703414147336199E-2</v>
      </c>
      <c r="O156" s="4">
        <f t="shared" si="111"/>
        <v>-5.6013724313133248E-3</v>
      </c>
      <c r="P156" s="4">
        <f t="shared" si="111"/>
        <v>5.4990745798151455E-2</v>
      </c>
      <c r="Q156" s="4">
        <f t="shared" si="111"/>
        <v>1.5860961698910298E-2</v>
      </c>
      <c r="R156" s="4">
        <f t="shared" si="111"/>
        <v>2.422958470722221E-2</v>
      </c>
      <c r="S156" s="4">
        <f t="shared" si="111"/>
        <v>-1.1019800500694487E-2</v>
      </c>
      <c r="T156" s="4">
        <f t="shared" si="111"/>
        <v>-3.8166391819672071E-3</v>
      </c>
      <c r="U156" s="4">
        <f t="shared" si="111"/>
        <v>-6.6801385710963893E-3</v>
      </c>
      <c r="V156" s="4">
        <f t="shared" si="111"/>
        <v>-4.2248500728198539E-3</v>
      </c>
      <c r="W156" s="4">
        <f t="shared" si="111"/>
        <v>9.9508246597480431E-3</v>
      </c>
      <c r="X156" s="4">
        <f t="shared" si="111"/>
        <v>5.9336822331962948E-3</v>
      </c>
      <c r="Y156" s="4">
        <f t="shared" si="111"/>
        <v>-1.2460746868728676E-2</v>
      </c>
      <c r="Z156" s="4">
        <f t="shared" si="111"/>
        <v>-5.5653523776671078E-2</v>
      </c>
      <c r="AA156" s="4">
        <f t="shared" si="111"/>
        <v>-2.8403364214904005E-4</v>
      </c>
      <c r="AB156" s="4">
        <f t="shared" si="111"/>
        <v>7.2858683069911183E-3</v>
      </c>
      <c r="AC156" s="4">
        <f t="shared" si="111"/>
        <v>2.9626498759512884E-2</v>
      </c>
      <c r="AD156" s="4">
        <f t="shared" si="111"/>
        <v>1.0895523063255407E-2</v>
      </c>
      <c r="AE156" s="4">
        <f t="shared" si="111"/>
        <v>-9.4881197393540534E-3</v>
      </c>
      <c r="AF156" s="4">
        <f t="shared" si="111"/>
        <v>-2.4839837264099864E-2</v>
      </c>
      <c r="AG156" s="4">
        <f t="shared" si="111"/>
        <v>-2.3802852125634218E-2</v>
      </c>
      <c r="AH156" s="4">
        <f t="shared" si="111"/>
        <v>1.4593744797662215E-2</v>
      </c>
      <c r="AI156" s="4">
        <f t="shared" si="111"/>
        <v>1.8302833729719067E-2</v>
      </c>
      <c r="AJ156" s="4">
        <f t="shared" si="111"/>
        <v>-1.9095273870321748E-3</v>
      </c>
      <c r="AK156" s="4">
        <f t="shared" si="111"/>
        <v>-1.4060221055691404E-2</v>
      </c>
      <c r="AL156" s="4">
        <f t="shared" si="111"/>
        <v>-4.3078046793269438E-3</v>
      </c>
      <c r="AM156" s="4">
        <f t="shared" si="111"/>
        <v>-1.7266207324674286E-2</v>
      </c>
      <c r="AN156" s="4">
        <f t="shared" si="111"/>
        <v>1.1075922955434886E-2</v>
      </c>
      <c r="AO156" s="4">
        <f t="shared" si="111"/>
        <v>2.4749905625081239E-2</v>
      </c>
      <c r="AP156" s="4">
        <f t="shared" si="111"/>
        <v>4.3321198380406514E-3</v>
      </c>
      <c r="AQ156" s="4">
        <f t="shared" si="111"/>
        <v>-5.3402331324923918E-3</v>
      </c>
      <c r="AR156" s="4">
        <f t="shared" si="111"/>
        <v>-4.8946788559729336E-3</v>
      </c>
      <c r="AS156" s="4">
        <f t="shared" si="111"/>
        <v>-4.0275354277402586E-3</v>
      </c>
      <c r="AT156" s="4">
        <f t="shared" si="111"/>
        <v>9.8595320264886696E-3</v>
      </c>
      <c r="AU156" s="4">
        <f t="shared" si="111"/>
        <v>2.8864710548288739E-2</v>
      </c>
      <c r="AV156" s="4">
        <f t="shared" si="111"/>
        <v>9.0972174605074355E-3</v>
      </c>
      <c r="AW156" s="4">
        <f t="shared" si="111"/>
        <v>-9.7395631830623237E-3</v>
      </c>
      <c r="AX156" s="4">
        <f t="shared" si="111"/>
        <v>-3.3883469933337233E-2</v>
      </c>
      <c r="AY156" s="4">
        <f t="shared" si="111"/>
        <v>-1.9448769568567115E-2</v>
      </c>
      <c r="AZ156" s="4">
        <f t="shared" si="111"/>
        <v>-4.4560010568447852E-3</v>
      </c>
      <c r="BA156" s="4">
        <f t="shared" si="111"/>
        <v>-1.1551253061342758E-2</v>
      </c>
      <c r="BB156" s="4">
        <f t="shared" si="111"/>
        <v>1.1245869405564926E-2</v>
      </c>
      <c r="BC156" s="4">
        <f t="shared" si="111"/>
        <v>-1.6718848125226362E-3</v>
      </c>
      <c r="BD156" s="4">
        <f t="shared" si="111"/>
        <v>-2.1247619360650786E-2</v>
      </c>
      <c r="BE156" s="4">
        <f t="shared" si="111"/>
        <v>-9.708800759410113E-3</v>
      </c>
      <c r="BF156" s="4">
        <f t="shared" si="111"/>
        <v>-4.495039485215257E-3</v>
      </c>
      <c r="BG156" s="4">
        <f t="shared" si="111"/>
        <v>-1.2328803202288177E-2</v>
      </c>
      <c r="BH156" s="4">
        <f t="shared" si="111"/>
        <v>-4.8930153252213092E-4</v>
      </c>
      <c r="BI156" s="4">
        <f t="shared" si="111"/>
        <v>-1.2172946472251177E-3</v>
      </c>
      <c r="BL156" s="4">
        <f t="shared" si="105"/>
        <v>-4.0927437566311693E-4</v>
      </c>
      <c r="CM156" s="1">
        <f t="shared" si="106"/>
        <v>24</v>
      </c>
    </row>
    <row r="157" spans="1:95" x14ac:dyDescent="0.25">
      <c r="A157" s="6">
        <v>-9</v>
      </c>
      <c r="B157" s="4">
        <f t="shared" ref="B157:BI157" si="112">B67-AVERAGE(B$61:B$75)</f>
        <v>2.9015953753714916E-3</v>
      </c>
      <c r="C157" s="4">
        <f t="shared" si="112"/>
        <v>5.1276677315354891E-3</v>
      </c>
      <c r="D157" s="4">
        <f t="shared" si="112"/>
        <v>-1.0576047121183676E-2</v>
      </c>
      <c r="E157" s="4">
        <f t="shared" si="112"/>
        <v>-5.5803982624145184E-3</v>
      </c>
      <c r="F157" s="4">
        <f t="shared" si="112"/>
        <v>-6.5390503861476783E-4</v>
      </c>
      <c r="G157" s="4">
        <f t="shared" si="112"/>
        <v>-2.3879692537212584E-2</v>
      </c>
      <c r="H157" s="4">
        <f t="shared" si="112"/>
        <v>2.175391079725749E-2</v>
      </c>
      <c r="I157" s="4">
        <f t="shared" si="112"/>
        <v>-2.2681610618517985E-2</v>
      </c>
      <c r="J157" s="4">
        <f t="shared" si="112"/>
        <v>-4.5956769231352702E-2</v>
      </c>
      <c r="K157" s="4">
        <f t="shared" si="112"/>
        <v>-1.3436894943797472E-2</v>
      </c>
      <c r="L157" s="4">
        <f t="shared" si="112"/>
        <v>1.5177152859882208E-2</v>
      </c>
      <c r="M157" s="4">
        <f t="shared" si="112"/>
        <v>-1.4545687048635023E-2</v>
      </c>
      <c r="N157" s="4">
        <f t="shared" si="112"/>
        <v>-4.1499241495362403E-3</v>
      </c>
      <c r="O157" s="4">
        <f t="shared" si="112"/>
        <v>-7.5485777195021166E-3</v>
      </c>
      <c r="P157" s="4">
        <f t="shared" si="112"/>
        <v>1.2394840051444336E-2</v>
      </c>
      <c r="Q157" s="4">
        <f t="shared" si="112"/>
        <v>-4.883413573886549E-3</v>
      </c>
      <c r="R157" s="4">
        <f t="shared" si="112"/>
        <v>-1.290954212204231E-2</v>
      </c>
      <c r="S157" s="4">
        <f t="shared" si="112"/>
        <v>-3.0382909481815434E-2</v>
      </c>
      <c r="T157" s="4">
        <f t="shared" si="112"/>
        <v>3.9603112459101981E-2</v>
      </c>
      <c r="U157" s="4">
        <f t="shared" si="112"/>
        <v>-5.3923865314612768E-3</v>
      </c>
      <c r="V157" s="4">
        <f t="shared" si="112"/>
        <v>-2.0756023419839117E-2</v>
      </c>
      <c r="W157" s="4">
        <f t="shared" si="112"/>
        <v>-2.3818740626998094E-2</v>
      </c>
      <c r="X157" s="4">
        <f t="shared" si="112"/>
        <v>-1.1994380284188953E-2</v>
      </c>
      <c r="Y157" s="4">
        <f t="shared" si="112"/>
        <v>-1.4479689105577448E-2</v>
      </c>
      <c r="Z157" s="4">
        <f t="shared" si="112"/>
        <v>7.8248468154446818E-2</v>
      </c>
      <c r="AA157" s="4">
        <f t="shared" si="112"/>
        <v>-1.3538378502080752E-2</v>
      </c>
      <c r="AB157" s="4">
        <f t="shared" si="112"/>
        <v>-4.1672463651266381E-2</v>
      </c>
      <c r="AC157" s="4">
        <f t="shared" si="112"/>
        <v>2.0552737505484291E-2</v>
      </c>
      <c r="AD157" s="4">
        <f t="shared" si="112"/>
        <v>-1.7379991326551804E-2</v>
      </c>
      <c r="AE157" s="4">
        <f t="shared" si="112"/>
        <v>7.5606515807019048E-3</v>
      </c>
      <c r="AF157" s="4">
        <f t="shared" si="112"/>
        <v>1.5569267674557363E-2</v>
      </c>
      <c r="AG157" s="4">
        <f t="shared" si="112"/>
        <v>-6.9068492084302319E-3</v>
      </c>
      <c r="AH157" s="4">
        <f t="shared" si="112"/>
        <v>-1.6830666277757211E-2</v>
      </c>
      <c r="AI157" s="4">
        <f t="shared" si="112"/>
        <v>1.6034653110823201E-2</v>
      </c>
      <c r="AJ157" s="4">
        <f t="shared" si="112"/>
        <v>-1.5944749650502021E-2</v>
      </c>
      <c r="AK157" s="4">
        <f t="shared" si="112"/>
        <v>-2.6234199651006099E-2</v>
      </c>
      <c r="AL157" s="4">
        <f t="shared" si="112"/>
        <v>4.9184248354129476E-2</v>
      </c>
      <c r="AM157" s="4">
        <f t="shared" si="112"/>
        <v>-6.9204698833375804E-3</v>
      </c>
      <c r="AN157" s="4">
        <f t="shared" si="112"/>
        <v>-3.6777050745248459E-2</v>
      </c>
      <c r="AO157" s="4">
        <f t="shared" si="112"/>
        <v>-2.1014890058898429E-2</v>
      </c>
      <c r="AP157" s="4">
        <f t="shared" si="112"/>
        <v>2.7426523855269311E-2</v>
      </c>
      <c r="AQ157" s="4">
        <f t="shared" si="112"/>
        <v>1.5855470236404948E-3</v>
      </c>
      <c r="AR157" s="4">
        <f t="shared" si="112"/>
        <v>2.4021295788136877E-2</v>
      </c>
      <c r="AS157" s="4">
        <f t="shared" si="112"/>
        <v>-9.4886530497288561E-3</v>
      </c>
      <c r="AT157" s="4">
        <f t="shared" si="112"/>
        <v>-3.5490282474887683E-2</v>
      </c>
      <c r="AU157" s="4">
        <f t="shared" si="112"/>
        <v>-3.6145326517261073E-2</v>
      </c>
      <c r="AV157" s="4">
        <f t="shared" si="112"/>
        <v>-1.1658262337420015E-2</v>
      </c>
      <c r="AW157" s="4">
        <f t="shared" si="112"/>
        <v>-4.2305426122773047E-3</v>
      </c>
      <c r="AX157" s="4">
        <f t="shared" si="112"/>
        <v>4.3293903699055704E-2</v>
      </c>
      <c r="AY157" s="4">
        <f t="shared" si="112"/>
        <v>-2.312763573545356E-2</v>
      </c>
      <c r="AZ157" s="4">
        <f t="shared" si="112"/>
        <v>-2.3054851805768883E-2</v>
      </c>
      <c r="BA157" s="4">
        <f t="shared" si="112"/>
        <v>1.0180351510520758E-3</v>
      </c>
      <c r="BB157" s="4">
        <f t="shared" si="112"/>
        <v>-1.756787175777047E-2</v>
      </c>
      <c r="BC157" s="4">
        <f t="shared" si="112"/>
        <v>-9.9982907145236034E-3</v>
      </c>
      <c r="BD157" s="4">
        <f t="shared" si="112"/>
        <v>2.5074392385671392E-2</v>
      </c>
      <c r="BE157" s="4">
        <f t="shared" si="112"/>
        <v>-7.4988794346662812E-3</v>
      </c>
      <c r="BF157" s="4">
        <f t="shared" si="112"/>
        <v>-2.4442434741102137E-2</v>
      </c>
      <c r="BG157" s="4">
        <f t="shared" si="112"/>
        <v>-1.2532191090777306E-2</v>
      </c>
      <c r="BH157" s="4">
        <f t="shared" si="112"/>
        <v>-3.6842329182704865E-3</v>
      </c>
      <c r="BI157" s="4">
        <f t="shared" si="112"/>
        <v>-2.2483224561455819E-3</v>
      </c>
      <c r="BL157" s="4">
        <f t="shared" si="105"/>
        <v>-4.858101247669111E-3</v>
      </c>
      <c r="CM157" s="1">
        <f t="shared" si="106"/>
        <v>18</v>
      </c>
    </row>
    <row r="158" spans="1:95" x14ac:dyDescent="0.25">
      <c r="A158" s="6">
        <v>-8</v>
      </c>
      <c r="B158" s="4">
        <f t="shared" ref="B158:BI158" si="113">B68-AVERAGE(B$61:B$75)</f>
        <v>-6.6924101344696908E-3</v>
      </c>
      <c r="C158" s="4">
        <f t="shared" si="113"/>
        <v>5.8151575626737562E-3</v>
      </c>
      <c r="D158" s="4">
        <f t="shared" si="113"/>
        <v>-2.062937028436938E-2</v>
      </c>
      <c r="E158" s="4">
        <f t="shared" si="113"/>
        <v>6.7809040477590258E-3</v>
      </c>
      <c r="F158" s="4">
        <f t="shared" si="113"/>
        <v>6.3386652442222495E-3</v>
      </c>
      <c r="G158" s="4">
        <f t="shared" si="113"/>
        <v>1.7797328074716536E-2</v>
      </c>
      <c r="H158" s="4">
        <f t="shared" si="113"/>
        <v>2.6267449875651827E-3</v>
      </c>
      <c r="I158" s="4">
        <f t="shared" si="113"/>
        <v>3.5943219310983765E-2</v>
      </c>
      <c r="J158" s="4">
        <f t="shared" si="113"/>
        <v>-2.6383024232788693E-2</v>
      </c>
      <c r="K158" s="4">
        <f t="shared" si="113"/>
        <v>-3.8589785800801236E-4</v>
      </c>
      <c r="L158" s="4">
        <f t="shared" si="113"/>
        <v>-3.6942166807380328E-2</v>
      </c>
      <c r="M158" s="4">
        <f t="shared" si="113"/>
        <v>1.8999304394094991E-2</v>
      </c>
      <c r="N158" s="4">
        <f t="shared" si="113"/>
        <v>-1.5095126251661222E-2</v>
      </c>
      <c r="O158" s="4">
        <f t="shared" si="113"/>
        <v>4.6204098033900812E-2</v>
      </c>
      <c r="P158" s="4">
        <f t="shared" si="113"/>
        <v>-2.748817661955049E-2</v>
      </c>
      <c r="Q158" s="4">
        <f t="shared" si="113"/>
        <v>-3.1766703395198367E-2</v>
      </c>
      <c r="R158" s="4">
        <f t="shared" si="113"/>
        <v>5.4852666669455985E-2</v>
      </c>
      <c r="S158" s="4">
        <f t="shared" si="113"/>
        <v>2.0897879195591572E-2</v>
      </c>
      <c r="T158" s="4">
        <f t="shared" si="113"/>
        <v>-2.9686425231375681E-3</v>
      </c>
      <c r="U158" s="4">
        <f t="shared" si="113"/>
        <v>3.0506707928244516E-3</v>
      </c>
      <c r="V158" s="4">
        <f t="shared" si="113"/>
        <v>-2.8777111135818871E-2</v>
      </c>
      <c r="W158" s="4">
        <f t="shared" si="113"/>
        <v>-3.4797315482338756E-3</v>
      </c>
      <c r="X158" s="4">
        <f t="shared" si="113"/>
        <v>1.9574040406426383E-2</v>
      </c>
      <c r="Y158" s="4">
        <f t="shared" si="113"/>
        <v>1.2713275486316523E-2</v>
      </c>
      <c r="Z158" s="4">
        <f t="shared" si="113"/>
        <v>-2.0141390414778982E-3</v>
      </c>
      <c r="AA158" s="4">
        <f t="shared" si="113"/>
        <v>2.2256860663199237E-3</v>
      </c>
      <c r="AB158" s="4">
        <f t="shared" si="113"/>
        <v>4.9295497573405298E-3</v>
      </c>
      <c r="AC158" s="4">
        <f t="shared" si="113"/>
        <v>1.3320787048354886E-3</v>
      </c>
      <c r="AD158" s="4">
        <f t="shared" si="113"/>
        <v>-4.786109777840779E-3</v>
      </c>
      <c r="AE158" s="4">
        <f t="shared" si="113"/>
        <v>6.1329743971504508E-3</v>
      </c>
      <c r="AF158" s="4">
        <f t="shared" si="113"/>
        <v>1.141522620277871E-3</v>
      </c>
      <c r="AG158" s="4">
        <f t="shared" si="113"/>
        <v>3.51429563286337E-2</v>
      </c>
      <c r="AH158" s="4">
        <f t="shared" si="113"/>
        <v>-1.3587213539603387E-3</v>
      </c>
      <c r="AI158" s="4">
        <f t="shared" si="113"/>
        <v>8.3889259145328056E-3</v>
      </c>
      <c r="AJ158" s="4">
        <f t="shared" si="113"/>
        <v>-1.7775179881847521E-4</v>
      </c>
      <c r="AK158" s="4">
        <f t="shared" si="113"/>
        <v>3.7951426790235616E-2</v>
      </c>
      <c r="AL158" s="4">
        <f t="shared" si="113"/>
        <v>-7.165107794598214E-3</v>
      </c>
      <c r="AM158" s="4">
        <f t="shared" si="113"/>
        <v>2.9078621731320798E-2</v>
      </c>
      <c r="AN158" s="4">
        <f t="shared" si="113"/>
        <v>-4.2097442818388862E-2</v>
      </c>
      <c r="AO158" s="4">
        <f t="shared" si="113"/>
        <v>9.8688441050686429E-3</v>
      </c>
      <c r="AP158" s="4">
        <f t="shared" si="113"/>
        <v>3.2617877530628864E-2</v>
      </c>
      <c r="AQ158" s="4">
        <f t="shared" si="113"/>
        <v>1.5855470236404948E-3</v>
      </c>
      <c r="AR158" s="4">
        <f t="shared" si="113"/>
        <v>-4.7928629309985891E-3</v>
      </c>
      <c r="AS158" s="4">
        <f t="shared" si="113"/>
        <v>2.4432465850687838E-3</v>
      </c>
      <c r="AT158" s="4">
        <f t="shared" si="113"/>
        <v>2.0983324755837592E-2</v>
      </c>
      <c r="AU158" s="4">
        <f t="shared" si="113"/>
        <v>1.1570162559828524E-2</v>
      </c>
      <c r="AV158" s="4">
        <f t="shared" si="113"/>
        <v>-1.2810453674893857E-2</v>
      </c>
      <c r="AW158" s="4">
        <f t="shared" si="113"/>
        <v>-3.205880912986828E-3</v>
      </c>
      <c r="AX158" s="4">
        <f t="shared" si="113"/>
        <v>-9.4225819690507678E-3</v>
      </c>
      <c r="AY158" s="4">
        <f t="shared" si="113"/>
        <v>1.7241611578581728E-2</v>
      </c>
      <c r="AZ158" s="4">
        <f t="shared" si="113"/>
        <v>-1.4117957754713108E-2</v>
      </c>
      <c r="BA158" s="4">
        <f t="shared" si="113"/>
        <v>2.9576165596870759E-3</v>
      </c>
      <c r="BB158" s="4">
        <f t="shared" si="113"/>
        <v>-2.9266794864838876E-3</v>
      </c>
      <c r="BC158" s="4">
        <f t="shared" si="113"/>
        <v>3.2045181583402159E-2</v>
      </c>
      <c r="BD158" s="4">
        <f t="shared" si="113"/>
        <v>-9.2512764017800078E-3</v>
      </c>
      <c r="BE158" s="4">
        <f t="shared" si="113"/>
        <v>3.2955315610000619E-3</v>
      </c>
      <c r="BF158" s="4">
        <f t="shared" si="113"/>
        <v>-1.0772485477203664E-2</v>
      </c>
      <c r="BG158" s="4">
        <f t="shared" si="113"/>
        <v>1.5772635971050021E-3</v>
      </c>
      <c r="BH158" s="4">
        <f t="shared" si="113"/>
        <v>6.1436112011362363E-3</v>
      </c>
      <c r="BI158" s="4">
        <f t="shared" si="113"/>
        <v>3.317175209485732E-3</v>
      </c>
      <c r="BL158" s="4">
        <f t="shared" si="105"/>
        <v>3.3009479730639591E-3</v>
      </c>
      <c r="CM158" s="1">
        <f t="shared" si="106"/>
        <v>35</v>
      </c>
    </row>
    <row r="159" spans="1:95" x14ac:dyDescent="0.25">
      <c r="A159" s="6">
        <v>-7</v>
      </c>
      <c r="B159" s="4">
        <f t="shared" ref="B159:BI159" si="114">B69-AVERAGE(B$61:B$75)</f>
        <v>-2.004725856362799E-3</v>
      </c>
      <c r="C159" s="4">
        <f t="shared" si="114"/>
        <v>4.3800682652849268E-5</v>
      </c>
      <c r="D159" s="4">
        <f t="shared" si="114"/>
        <v>3.3452923445103695E-4</v>
      </c>
      <c r="E159" s="4">
        <f t="shared" si="114"/>
        <v>1.2044087414314498E-3</v>
      </c>
      <c r="F159" s="4">
        <f t="shared" si="114"/>
        <v>4.7127492105068085E-5</v>
      </c>
      <c r="G159" s="4">
        <f t="shared" si="114"/>
        <v>1.6990965924358623E-3</v>
      </c>
      <c r="H159" s="4">
        <f t="shared" si="114"/>
        <v>2.3473275660105604E-2</v>
      </c>
      <c r="I159" s="4">
        <f t="shared" si="114"/>
        <v>3.0891649680326563E-2</v>
      </c>
      <c r="J159" s="4">
        <f t="shared" si="114"/>
        <v>2.2594806180203596E-3</v>
      </c>
      <c r="K159" s="4">
        <f t="shared" si="114"/>
        <v>-5.599832919274828E-3</v>
      </c>
      <c r="L159" s="4">
        <f t="shared" si="114"/>
        <v>-1.4830244676002413E-2</v>
      </c>
      <c r="M159" s="4">
        <f t="shared" si="114"/>
        <v>3.460060573981356E-3</v>
      </c>
      <c r="N159" s="4">
        <f t="shared" si="114"/>
        <v>7.6602972168401439E-3</v>
      </c>
      <c r="O159" s="4">
        <f t="shared" si="114"/>
        <v>4.2781939302210361E-3</v>
      </c>
      <c r="P159" s="4">
        <f t="shared" si="114"/>
        <v>1.7357206664330659E-3</v>
      </c>
      <c r="Q159" s="4">
        <f t="shared" si="114"/>
        <v>-1.0120356661294516E-2</v>
      </c>
      <c r="R159" s="4">
        <f t="shared" si="114"/>
        <v>-9.0083511690194767E-3</v>
      </c>
      <c r="S159" s="4">
        <f t="shared" si="114"/>
        <v>1.5790856319886038E-3</v>
      </c>
      <c r="T159" s="4">
        <f t="shared" si="114"/>
        <v>-8.1403542518028189E-3</v>
      </c>
      <c r="U159" s="4">
        <f t="shared" si="114"/>
        <v>-4.3029945177926344E-3</v>
      </c>
      <c r="V159" s="4">
        <f t="shared" si="114"/>
        <v>-2.0464147413633595E-3</v>
      </c>
      <c r="W159" s="4">
        <f t="shared" si="114"/>
        <v>2.2496540362651591E-3</v>
      </c>
      <c r="X159" s="4">
        <f t="shared" si="114"/>
        <v>5.2030908822647544E-4</v>
      </c>
      <c r="Y159" s="4">
        <f t="shared" si="114"/>
        <v>1.2709858791319861E-2</v>
      </c>
      <c r="Z159" s="4">
        <f t="shared" si="114"/>
        <v>2.0774665022592355E-3</v>
      </c>
      <c r="AA159" s="4">
        <f t="shared" si="114"/>
        <v>3.5934434237914312E-3</v>
      </c>
      <c r="AB159" s="4">
        <f t="shared" si="114"/>
        <v>1.3014278636833887E-3</v>
      </c>
      <c r="AC159" s="4">
        <f t="shared" si="114"/>
        <v>6.4602038528373089E-4</v>
      </c>
      <c r="AD159" s="4">
        <f t="shared" si="114"/>
        <v>-2.138354781619272E-2</v>
      </c>
      <c r="AE159" s="4">
        <f t="shared" si="114"/>
        <v>-5.53752712147405E-3</v>
      </c>
      <c r="AF159" s="4">
        <f t="shared" si="114"/>
        <v>-2.3287084333191649E-3</v>
      </c>
      <c r="AG159" s="4">
        <f t="shared" si="114"/>
        <v>-3.4838125941237977E-3</v>
      </c>
      <c r="AH159" s="4">
        <f t="shared" si="114"/>
        <v>2.3153873246909915E-4</v>
      </c>
      <c r="AI159" s="4">
        <f t="shared" si="114"/>
        <v>-4.4404606458330982E-3</v>
      </c>
      <c r="AJ159" s="4">
        <f t="shared" si="114"/>
        <v>-4.470216029890511E-3</v>
      </c>
      <c r="AK159" s="4">
        <f t="shared" si="114"/>
        <v>6.856624620881953E-3</v>
      </c>
      <c r="AL159" s="4">
        <f t="shared" si="114"/>
        <v>-1.3495580193789536E-3</v>
      </c>
      <c r="AM159" s="4">
        <f t="shared" si="114"/>
        <v>1.225674454792129E-3</v>
      </c>
      <c r="AN159" s="4">
        <f t="shared" si="114"/>
        <v>4.2767877474380826E-3</v>
      </c>
      <c r="AO159" s="4">
        <f t="shared" si="114"/>
        <v>1.0283145320695554E-2</v>
      </c>
      <c r="AP159" s="4">
        <f t="shared" si="114"/>
        <v>3.2138450682706321E-2</v>
      </c>
      <c r="AQ159" s="4">
        <f t="shared" si="114"/>
        <v>8.1305481810603996E-4</v>
      </c>
      <c r="AR159" s="4">
        <f t="shared" si="114"/>
        <v>-1.5748898859929666E-3</v>
      </c>
      <c r="AS159" s="4">
        <f t="shared" si="114"/>
        <v>4.9063942019238358E-3</v>
      </c>
      <c r="AT159" s="4">
        <f t="shared" si="114"/>
        <v>-5.9067839222113642E-3</v>
      </c>
      <c r="AU159" s="4">
        <f t="shared" si="114"/>
        <v>-9.8576142665208998E-3</v>
      </c>
      <c r="AV159" s="4">
        <f t="shared" si="114"/>
        <v>-6.5461952183490163E-4</v>
      </c>
      <c r="AW159" s="4">
        <f t="shared" si="114"/>
        <v>1.3918885790906127E-3</v>
      </c>
      <c r="AX159" s="4">
        <f t="shared" si="114"/>
        <v>-7.5759158654321477E-4</v>
      </c>
      <c r="AY159" s="4">
        <f t="shared" si="114"/>
        <v>-2.5768612645404284E-3</v>
      </c>
      <c r="AZ159" s="4">
        <f t="shared" si="114"/>
        <v>-3.0373877008485917E-4</v>
      </c>
      <c r="BA159" s="4">
        <f t="shared" si="114"/>
        <v>-8.2003333388013834E-3</v>
      </c>
      <c r="BB159" s="4">
        <f t="shared" si="114"/>
        <v>3.9946707119626826E-4</v>
      </c>
      <c r="BC159" s="4">
        <f t="shared" si="114"/>
        <v>-3.3823344025640106E-3</v>
      </c>
      <c r="BD159" s="4">
        <f t="shared" si="114"/>
        <v>-3.7454769192709605E-6</v>
      </c>
      <c r="BE159" s="4">
        <f t="shared" si="114"/>
        <v>-6.8664711754622548E-3</v>
      </c>
      <c r="BF159" s="4">
        <f t="shared" si="114"/>
        <v>-8.3986891057122011E-4</v>
      </c>
      <c r="BG159" s="4">
        <f t="shared" si="114"/>
        <v>2.4233461183118866E-3</v>
      </c>
      <c r="BH159" s="4">
        <f t="shared" si="114"/>
        <v>2.1380436102457524E-3</v>
      </c>
      <c r="BI159" s="4">
        <f t="shared" si="114"/>
        <v>1.7533784891180593E-3</v>
      </c>
      <c r="BL159" s="4">
        <f t="shared" si="105"/>
        <v>5.105123880604326E-4</v>
      </c>
      <c r="CM159" s="1">
        <f t="shared" si="106"/>
        <v>33</v>
      </c>
    </row>
    <row r="160" spans="1:95" x14ac:dyDescent="0.25">
      <c r="A160" s="6">
        <v>-6</v>
      </c>
      <c r="B160" s="4">
        <f t="shared" ref="B160:BI160" si="115">B70-AVERAGE(B$61:B$75)</f>
        <v>-2.0151120302980847E-3</v>
      </c>
      <c r="C160" s="4">
        <f t="shared" si="115"/>
        <v>3.4765910435801371E-5</v>
      </c>
      <c r="D160" s="4">
        <f t="shared" si="115"/>
        <v>3.3430302721208983E-4</v>
      </c>
      <c r="E160" s="4">
        <f t="shared" si="115"/>
        <v>1.2043503379293469E-3</v>
      </c>
      <c r="F160" s="4">
        <f t="shared" si="115"/>
        <v>4.7127492105068085E-5</v>
      </c>
      <c r="G160" s="4">
        <f t="shared" si="115"/>
        <v>1.6854180517469584E-3</v>
      </c>
      <c r="H160" s="4">
        <f t="shared" si="115"/>
        <v>2.3161587949523152E-2</v>
      </c>
      <c r="I160" s="4">
        <f t="shared" si="115"/>
        <v>2.9177099993336401E-2</v>
      </c>
      <c r="J160" s="4">
        <f t="shared" si="115"/>
        <v>2.22592955640722E-3</v>
      </c>
      <c r="K160" s="4">
        <f t="shared" si="115"/>
        <v>-5.7117178205356991E-3</v>
      </c>
      <c r="L160" s="4">
        <f t="shared" si="115"/>
        <v>-2.4077133565263754E-3</v>
      </c>
      <c r="M160" s="4">
        <f t="shared" si="115"/>
        <v>3.4560726100978391E-3</v>
      </c>
      <c r="N160" s="4">
        <f t="shared" si="115"/>
        <v>7.5707047483295166E-3</v>
      </c>
      <c r="O160" s="4">
        <f t="shared" si="115"/>
        <v>4.2450600735136857E-3</v>
      </c>
      <c r="P160" s="4">
        <f t="shared" si="115"/>
        <v>1.711925023421493E-3</v>
      </c>
      <c r="Q160" s="4">
        <f t="shared" si="115"/>
        <v>-1.0204276958522034E-2</v>
      </c>
      <c r="R160" s="4">
        <f t="shared" si="115"/>
        <v>-5.9011977139163492E-3</v>
      </c>
      <c r="S160" s="4">
        <f t="shared" si="115"/>
        <v>1.521325225272532E-3</v>
      </c>
      <c r="T160" s="4">
        <f t="shared" si="115"/>
        <v>-8.216042615802166E-3</v>
      </c>
      <c r="U160" s="4">
        <f t="shared" si="115"/>
        <v>-4.3052822747052669E-3</v>
      </c>
      <c r="V160" s="4">
        <f t="shared" si="115"/>
        <v>-2.0589540426685649E-3</v>
      </c>
      <c r="W160" s="4">
        <f t="shared" si="115"/>
        <v>2.2494972509843644E-3</v>
      </c>
      <c r="X160" s="4">
        <f t="shared" si="115"/>
        <v>-1.8298682567271976E-3</v>
      </c>
      <c r="Y160" s="4">
        <f t="shared" si="115"/>
        <v>1.2706454692444464E-2</v>
      </c>
      <c r="Z160" s="4">
        <f t="shared" si="115"/>
        <v>2.0671696144761425E-3</v>
      </c>
      <c r="AA160" s="4">
        <f t="shared" si="115"/>
        <v>3.5927134091738502E-3</v>
      </c>
      <c r="AB160" s="4">
        <f t="shared" si="115"/>
        <v>1.2518332992373562E-3</v>
      </c>
      <c r="AC160" s="4">
        <f t="shared" si="115"/>
        <v>6.4415917357154955E-4</v>
      </c>
      <c r="AD160" s="4">
        <f t="shared" si="115"/>
        <v>-7.0028657357407349E-4</v>
      </c>
      <c r="AE160" s="4">
        <f t="shared" si="115"/>
        <v>-5.6008276749177546E-3</v>
      </c>
      <c r="AF160" s="4">
        <f t="shared" si="115"/>
        <v>-2.3300469748366651E-3</v>
      </c>
      <c r="AG160" s="4">
        <f t="shared" si="115"/>
        <v>-3.4902218439531148E-3</v>
      </c>
      <c r="AH160" s="4">
        <f t="shared" si="115"/>
        <v>1.7923671221433367E-4</v>
      </c>
      <c r="AI160" s="4">
        <f t="shared" si="115"/>
        <v>-4.4492052827515005E-3</v>
      </c>
      <c r="AJ160" s="4">
        <f t="shared" si="115"/>
        <v>4.0605835391328386E-3</v>
      </c>
      <c r="AK160" s="4">
        <f t="shared" si="115"/>
        <v>6.8274310384384236E-3</v>
      </c>
      <c r="AL160" s="4">
        <f t="shared" si="115"/>
        <v>-1.3649972951529179E-3</v>
      </c>
      <c r="AM160" s="4">
        <f t="shared" si="115"/>
        <v>1.2197625227934183E-3</v>
      </c>
      <c r="AN160" s="4">
        <f t="shared" si="115"/>
        <v>4.2408341173860451E-3</v>
      </c>
      <c r="AO160" s="4">
        <f t="shared" si="115"/>
        <v>1.0282876145644663E-2</v>
      </c>
      <c r="AP160" s="4">
        <f t="shared" si="115"/>
        <v>-7.2670784763290176E-3</v>
      </c>
      <c r="AQ160" s="4">
        <f t="shared" si="115"/>
        <v>8.1245761253198525E-4</v>
      </c>
      <c r="AR160" s="4">
        <f t="shared" si="115"/>
        <v>-1.5831385972777453E-3</v>
      </c>
      <c r="AS160" s="4">
        <f t="shared" si="115"/>
        <v>4.8591199124245156E-3</v>
      </c>
      <c r="AT160" s="4">
        <f t="shared" si="115"/>
        <v>-5.9143012319581283E-3</v>
      </c>
      <c r="AU160" s="4">
        <f t="shared" si="115"/>
        <v>-9.9557550622798013E-3</v>
      </c>
      <c r="AV160" s="4">
        <f t="shared" si="115"/>
        <v>2.6574107274337649E-3</v>
      </c>
      <c r="AW160" s="4">
        <f t="shared" si="115"/>
        <v>1.3917282352097736E-3</v>
      </c>
      <c r="AX160" s="4">
        <f t="shared" si="115"/>
        <v>-7.6459896354904265E-4</v>
      </c>
      <c r="AY160" s="4">
        <f t="shared" si="115"/>
        <v>-2.602231965442077E-3</v>
      </c>
      <c r="AZ160" s="4">
        <f t="shared" si="115"/>
        <v>-3.2090878235110833E-4</v>
      </c>
      <c r="BA160" s="4">
        <f t="shared" si="115"/>
        <v>-8.2382462681281354E-3</v>
      </c>
      <c r="BB160" s="4">
        <f t="shared" si="115"/>
        <v>6.5580143353629412E-4</v>
      </c>
      <c r="BC160" s="4">
        <f t="shared" si="115"/>
        <v>-3.4118155371188367E-3</v>
      </c>
      <c r="BD160" s="4">
        <f t="shared" si="115"/>
        <v>-3.772498629871961E-6</v>
      </c>
      <c r="BE160" s="4">
        <f t="shared" si="115"/>
        <v>-6.9097832063087948E-3</v>
      </c>
      <c r="BF160" s="4">
        <f t="shared" si="115"/>
        <v>-8.4650656220350978E-4</v>
      </c>
      <c r="BG160" s="4">
        <f t="shared" si="115"/>
        <v>2.4229956380700736E-3</v>
      </c>
      <c r="BH160" s="4">
        <f t="shared" si="115"/>
        <v>-1.8203076214644562E-3</v>
      </c>
      <c r="BI160" s="4">
        <f t="shared" si="115"/>
        <v>1.7527703681791238E-3</v>
      </c>
      <c r="BL160" s="4">
        <f t="shared" si="105"/>
        <v>5.0043849923809625E-4</v>
      </c>
      <c r="BU160" s="30">
        <f>_xlfn.STDEV.S(BL156:BL165)</f>
        <v>2.6681880180756488E-3</v>
      </c>
      <c r="CM160" s="1">
        <f t="shared" si="106"/>
        <v>32</v>
      </c>
      <c r="CQ160" s="32">
        <f>SUM(CM151:CM165)/(60*15)</f>
        <v>0.51111111111111107</v>
      </c>
    </row>
    <row r="161" spans="1:97" x14ac:dyDescent="0.25">
      <c r="A161" s="6">
        <v>-5</v>
      </c>
      <c r="B161" s="4">
        <f t="shared" ref="B161:BI161" si="116">B71-AVERAGE(B$61:B$75)</f>
        <v>-2.0255654736864321E-3</v>
      </c>
      <c r="C161" s="4">
        <f t="shared" si="116"/>
        <v>2.567657898638236E-5</v>
      </c>
      <c r="D161" s="4">
        <f t="shared" si="116"/>
        <v>3.340770349973826E-4</v>
      </c>
      <c r="E161" s="4">
        <f t="shared" si="116"/>
        <v>1.2042919626417711E-3</v>
      </c>
      <c r="F161" s="4">
        <f t="shared" si="116"/>
        <v>4.7127492105068085E-5</v>
      </c>
      <c r="G161" s="4">
        <f t="shared" si="116"/>
        <v>1.6716377677901671E-3</v>
      </c>
      <c r="H161" s="4">
        <f t="shared" si="116"/>
        <v>2.2860621796537264E-2</v>
      </c>
      <c r="I161" s="4">
        <f t="shared" si="116"/>
        <v>2.7596235060249257E-2</v>
      </c>
      <c r="J161" s="4">
        <f t="shared" si="116"/>
        <v>2.1927638243477705E-3</v>
      </c>
      <c r="K161" s="4">
        <f t="shared" si="116"/>
        <v>-5.8260078221606436E-3</v>
      </c>
      <c r="L161" s="4">
        <f t="shared" si="116"/>
        <v>-2.4077133565263754E-3</v>
      </c>
      <c r="M161" s="4">
        <f t="shared" si="116"/>
        <v>3.4520686705216785E-3</v>
      </c>
      <c r="N161" s="4">
        <f t="shared" si="116"/>
        <v>7.4827845808430596E-3</v>
      </c>
      <c r="O161" s="4">
        <f t="shared" si="116"/>
        <v>4.2123044017565491E-3</v>
      </c>
      <c r="P161" s="4">
        <f t="shared" si="116"/>
        <v>1.6883598480365784E-3</v>
      </c>
      <c r="Q161" s="4">
        <f t="shared" si="116"/>
        <v>-1.0289756232607208E-2</v>
      </c>
      <c r="R161" s="4">
        <f t="shared" si="116"/>
        <v>-5.9011977139163492E-3</v>
      </c>
      <c r="S161" s="4">
        <f t="shared" si="116"/>
        <v>1.462676733023905E-3</v>
      </c>
      <c r="T161" s="4">
        <f t="shared" si="116"/>
        <v>-8.2930653566494882E-3</v>
      </c>
      <c r="U161" s="4">
        <f t="shared" si="116"/>
        <v>-4.3075769679704421E-3</v>
      </c>
      <c r="V161" s="4">
        <f t="shared" si="116"/>
        <v>-2.0714050076558995E-3</v>
      </c>
      <c r="W161" s="4">
        <f t="shared" si="116"/>
        <v>2.2493405897927653E-3</v>
      </c>
      <c r="X161" s="4">
        <f t="shared" si="116"/>
        <v>-1.8298682567271976E-3</v>
      </c>
      <c r="Y161" s="4">
        <f t="shared" si="116"/>
        <v>1.2703063120162445E-2</v>
      </c>
      <c r="Z161" s="4">
        <f t="shared" si="116"/>
        <v>2.056938493021669E-3</v>
      </c>
      <c r="AA161" s="4">
        <f t="shared" si="116"/>
        <v>3.5919846404163548E-3</v>
      </c>
      <c r="AB161" s="4">
        <f t="shared" si="116"/>
        <v>1.2029299566893234E-3</v>
      </c>
      <c r="AC161" s="4">
        <f t="shared" si="116"/>
        <v>6.4230302984829971E-4</v>
      </c>
      <c r="AD161" s="4">
        <f t="shared" si="116"/>
        <v>-7.0028657357407349E-4</v>
      </c>
      <c r="AE161" s="4">
        <f t="shared" si="116"/>
        <v>-5.6651476537283672E-3</v>
      </c>
      <c r="AF161" s="4">
        <f t="shared" si="116"/>
        <v>-2.3313886190074479E-3</v>
      </c>
      <c r="AG161" s="4">
        <f t="shared" si="116"/>
        <v>-3.4966636694361347E-3</v>
      </c>
      <c r="AH161" s="4">
        <f t="shared" si="116"/>
        <v>1.2768307132810224E-4</v>
      </c>
      <c r="AI161" s="4">
        <f t="shared" si="116"/>
        <v>-4.4580018682205316E-3</v>
      </c>
      <c r="AJ161" s="4">
        <f t="shared" si="116"/>
        <v>4.0605835391328386E-3</v>
      </c>
      <c r="AK161" s="4">
        <f t="shared" si="116"/>
        <v>6.7985503919468877E-3</v>
      </c>
      <c r="AL161" s="4">
        <f t="shared" si="116"/>
        <v>-1.3805586209019098E-3</v>
      </c>
      <c r="AM161" s="4">
        <f t="shared" si="116"/>
        <v>1.2138792354138936E-3</v>
      </c>
      <c r="AN161" s="4">
        <f t="shared" si="116"/>
        <v>4.2053078095123219E-3</v>
      </c>
      <c r="AO161" s="4">
        <f t="shared" si="116"/>
        <v>1.0282606691070123E-2</v>
      </c>
      <c r="AP161" s="4">
        <f t="shared" si="116"/>
        <v>-7.2670784763290176E-3</v>
      </c>
      <c r="AQ161" s="4">
        <f t="shared" si="116"/>
        <v>8.1185948285687726E-4</v>
      </c>
      <c r="AR161" s="4">
        <f t="shared" si="116"/>
        <v>-1.5914348951061371E-3</v>
      </c>
      <c r="AS161" s="4">
        <f t="shared" si="116"/>
        <v>4.8124890678245937E-3</v>
      </c>
      <c r="AT161" s="4">
        <f t="shared" si="116"/>
        <v>-5.9218599334228492E-3</v>
      </c>
      <c r="AU161" s="4">
        <f t="shared" si="116"/>
        <v>-1.0055869672915042E-2</v>
      </c>
      <c r="AV161" s="4">
        <f t="shared" si="116"/>
        <v>2.6574107274337649E-3</v>
      </c>
      <c r="AW161" s="4">
        <f t="shared" si="116"/>
        <v>1.3915680196660129E-3</v>
      </c>
      <c r="AX161" s="4">
        <f t="shared" si="116"/>
        <v>-7.7164358753707956E-4</v>
      </c>
      <c r="AY161" s="4">
        <f t="shared" si="116"/>
        <v>-2.6278601931417813E-3</v>
      </c>
      <c r="AZ161" s="4">
        <f t="shared" si="116"/>
        <v>-3.3793737981252167E-4</v>
      </c>
      <c r="BA161" s="4">
        <f t="shared" si="116"/>
        <v>-8.2766304360029318E-3</v>
      </c>
      <c r="BB161" s="4">
        <f t="shared" si="116"/>
        <v>6.5580143353629412E-4</v>
      </c>
      <c r="BC161" s="4">
        <f t="shared" si="116"/>
        <v>-3.4416194451749932E-3</v>
      </c>
      <c r="BD161" s="4">
        <f t="shared" si="116"/>
        <v>-3.7995114611004638E-6</v>
      </c>
      <c r="BE161" s="4">
        <f t="shared" si="116"/>
        <v>-6.95367101028419E-3</v>
      </c>
      <c r="BF161" s="4">
        <f t="shared" si="116"/>
        <v>-8.5311014348854464E-4</v>
      </c>
      <c r="BG161" s="4">
        <f t="shared" si="116"/>
        <v>2.4226455724356533E-3</v>
      </c>
      <c r="BH161" s="4">
        <f t="shared" si="116"/>
        <v>-1.8203076214644562E-3</v>
      </c>
      <c r="BI161" s="4">
        <f t="shared" si="116"/>
        <v>1.752163194585443E-3</v>
      </c>
      <c r="BL161" s="4">
        <f t="shared" si="105"/>
        <v>4.4937847199335592E-4</v>
      </c>
      <c r="CM161" s="1">
        <f t="shared" si="106"/>
        <v>32</v>
      </c>
    </row>
    <row r="162" spans="1:97" x14ac:dyDescent="0.25">
      <c r="A162" s="6">
        <v>-4</v>
      </c>
      <c r="B162" s="4">
        <f t="shared" ref="B162:BI162" si="117">B72-AVERAGE(B$61:B$75)</f>
        <v>1.1463519516647761E-2</v>
      </c>
      <c r="C162" s="4">
        <f t="shared" si="117"/>
        <v>-1.8517301376460363E-3</v>
      </c>
      <c r="D162" s="4">
        <f t="shared" si="117"/>
        <v>4.8357529906936959E-3</v>
      </c>
      <c r="E162" s="4">
        <f t="shared" si="117"/>
        <v>2.4109016382826993E-3</v>
      </c>
      <c r="F162" s="4">
        <f t="shared" si="117"/>
        <v>4.7127492105068085E-5</v>
      </c>
      <c r="G162" s="4">
        <f t="shared" si="117"/>
        <v>6.6796789336303628E-3</v>
      </c>
      <c r="H162" s="4">
        <f t="shared" si="117"/>
        <v>-4.806313045408403E-2</v>
      </c>
      <c r="I162" s="4">
        <f t="shared" si="117"/>
        <v>-1.5935640478768894E-2</v>
      </c>
      <c r="J162" s="4">
        <f t="shared" si="117"/>
        <v>2.1890866651584007E-2</v>
      </c>
      <c r="K162" s="4">
        <f t="shared" si="117"/>
        <v>1.3129848481650441E-2</v>
      </c>
      <c r="L162" s="4">
        <f t="shared" si="117"/>
        <v>-2.4077133565263754E-3</v>
      </c>
      <c r="M162" s="4">
        <f t="shared" si="117"/>
        <v>-0.13591224010439934</v>
      </c>
      <c r="N162" s="4">
        <f t="shared" si="117"/>
        <v>-1.6210439255280488E-2</v>
      </c>
      <c r="O162" s="4">
        <f t="shared" si="117"/>
        <v>-4.6034328971308915E-3</v>
      </c>
      <c r="P162" s="4">
        <f t="shared" si="117"/>
        <v>-4.7606027198587655E-2</v>
      </c>
      <c r="Q162" s="4">
        <f t="shared" si="117"/>
        <v>2.0892461972002487E-2</v>
      </c>
      <c r="R162" s="4">
        <f t="shared" si="117"/>
        <v>-5.9011977139163492E-3</v>
      </c>
      <c r="S162" s="4">
        <f t="shared" si="117"/>
        <v>-2.0408487890925656E-2</v>
      </c>
      <c r="T162" s="4">
        <f t="shared" si="117"/>
        <v>3.6479108089596868E-2</v>
      </c>
      <c r="U162" s="4">
        <f t="shared" si="117"/>
        <v>3.4226023112760802E-2</v>
      </c>
      <c r="V162" s="4">
        <f t="shared" si="117"/>
        <v>8.3729318015465081E-3</v>
      </c>
      <c r="W162" s="4">
        <f t="shared" si="117"/>
        <v>7.1612173559988624E-5</v>
      </c>
      <c r="X162" s="4">
        <f t="shared" si="117"/>
        <v>-1.8298682567271976E-3</v>
      </c>
      <c r="Y162" s="4">
        <f t="shared" si="117"/>
        <v>1.0863136198155149E-2</v>
      </c>
      <c r="Z162" s="4">
        <f t="shared" si="117"/>
        <v>-3.5637992817784632E-2</v>
      </c>
      <c r="AA162" s="4">
        <f t="shared" si="117"/>
        <v>-9.1018178974589595E-3</v>
      </c>
      <c r="AB162" s="4">
        <f t="shared" si="117"/>
        <v>5.8772796679320817E-2</v>
      </c>
      <c r="AC162" s="4">
        <f t="shared" si="117"/>
        <v>5.8915965000430129E-3</v>
      </c>
      <c r="AD162" s="4">
        <f t="shared" si="117"/>
        <v>-7.0028657357407349E-4</v>
      </c>
      <c r="AE162" s="4">
        <f t="shared" si="117"/>
        <v>-1.7272018638549505E-2</v>
      </c>
      <c r="AF162" s="4">
        <f t="shared" si="117"/>
        <v>-1.6362624724299231E-2</v>
      </c>
      <c r="AG162" s="4">
        <f t="shared" si="117"/>
        <v>-1.3244354542936159E-2</v>
      </c>
      <c r="AH162" s="4">
        <f t="shared" si="117"/>
        <v>3.7328892245045202E-2</v>
      </c>
      <c r="AI162" s="4">
        <f t="shared" si="117"/>
        <v>1.327635034744036E-2</v>
      </c>
      <c r="AJ162" s="4">
        <f t="shared" si="117"/>
        <v>4.0605835391328386E-3</v>
      </c>
      <c r="AK162" s="4">
        <f t="shared" si="117"/>
        <v>-2.4170810139518932E-3</v>
      </c>
      <c r="AL162" s="4">
        <f t="shared" si="117"/>
        <v>1.2914338953077482E-2</v>
      </c>
      <c r="AM162" s="4">
        <f t="shared" si="117"/>
        <v>-2.1446993094625524E-2</v>
      </c>
      <c r="AN162" s="4">
        <f t="shared" si="117"/>
        <v>6.8378605751585539E-2</v>
      </c>
      <c r="AO162" s="4">
        <f t="shared" si="117"/>
        <v>3.7248626079848982E-2</v>
      </c>
      <c r="AP162" s="4">
        <f t="shared" si="117"/>
        <v>-7.2670784763290176E-3</v>
      </c>
      <c r="AQ162" s="4">
        <f t="shared" si="117"/>
        <v>-1.558897878986646E-2</v>
      </c>
      <c r="AR162" s="4">
        <f t="shared" si="117"/>
        <v>5.1624471873930175E-3</v>
      </c>
      <c r="AS162" s="4">
        <f t="shared" si="117"/>
        <v>5.6495875415678671E-3</v>
      </c>
      <c r="AT162" s="4">
        <f t="shared" si="117"/>
        <v>2.0973521400185449E-2</v>
      </c>
      <c r="AU162" s="4">
        <f t="shared" si="117"/>
        <v>1.8028345994621896E-2</v>
      </c>
      <c r="AV162" s="4">
        <f t="shared" si="117"/>
        <v>2.6574107274337649E-3</v>
      </c>
      <c r="AW162" s="4">
        <f t="shared" si="117"/>
        <v>-1.1843806026832833E-2</v>
      </c>
      <c r="AX162" s="4">
        <f t="shared" si="117"/>
        <v>-2.3615477286270829E-2</v>
      </c>
      <c r="AY162" s="4">
        <f t="shared" si="117"/>
        <v>-7.5261044131090093E-4</v>
      </c>
      <c r="AZ162" s="4">
        <f t="shared" si="117"/>
        <v>5.0620074928469032E-2</v>
      </c>
      <c r="BA162" s="4">
        <f t="shared" si="117"/>
        <v>-5.4681919684887188E-3</v>
      </c>
      <c r="BB162" s="4">
        <f t="shared" si="117"/>
        <v>6.5580143353629412E-4</v>
      </c>
      <c r="BC162" s="4">
        <f t="shared" si="117"/>
        <v>-3.3161661646214702E-2</v>
      </c>
      <c r="BD162" s="4">
        <f t="shared" si="117"/>
        <v>-6.3493953140583547E-3</v>
      </c>
      <c r="BE162" s="4">
        <f t="shared" si="117"/>
        <v>-6.6625330096355059E-3</v>
      </c>
      <c r="BF162" s="4">
        <f t="shared" si="117"/>
        <v>3.3954574504439144E-2</v>
      </c>
      <c r="BG162" s="4">
        <f t="shared" si="117"/>
        <v>5.8776940595054259E-3</v>
      </c>
      <c r="BH162" s="4">
        <f t="shared" si="117"/>
        <v>-1.8203076214644562E-3</v>
      </c>
      <c r="BI162" s="4">
        <f t="shared" si="117"/>
        <v>-1.8187289857398668E-2</v>
      </c>
      <c r="BL162" s="4">
        <f t="shared" si="105"/>
        <v>8.6396823996977412E-5</v>
      </c>
      <c r="CM162" s="1">
        <f t="shared" si="106"/>
        <v>30</v>
      </c>
    </row>
    <row r="163" spans="1:97" x14ac:dyDescent="0.25">
      <c r="A163" s="6">
        <v>-3</v>
      </c>
      <c r="B163" s="4">
        <f t="shared" ref="B163:BI163" si="118">B73-AVERAGE(B$61:B$75)</f>
        <v>-9.6104211984789044E-3</v>
      </c>
      <c r="C163" s="4">
        <f t="shared" si="118"/>
        <v>7.9418808208371362E-3</v>
      </c>
      <c r="D163" s="4">
        <f t="shared" si="118"/>
        <v>-1.4119636635264717E-4</v>
      </c>
      <c r="E163" s="4">
        <f t="shared" si="118"/>
        <v>-4.1152607792885381E-3</v>
      </c>
      <c r="F163" s="4">
        <f t="shared" si="118"/>
        <v>1.0445808129749641E-2</v>
      </c>
      <c r="G163" s="4">
        <f t="shared" si="118"/>
        <v>-1.9828094744357549E-2</v>
      </c>
      <c r="H163" s="4">
        <f t="shared" si="118"/>
        <v>-7.9432397661261242E-2</v>
      </c>
      <c r="I163" s="4">
        <f t="shared" si="118"/>
        <v>7.9711168052618402E-3</v>
      </c>
      <c r="J163" s="4">
        <f t="shared" si="118"/>
        <v>-2.4704762870682132E-2</v>
      </c>
      <c r="K163" s="4">
        <f t="shared" si="118"/>
        <v>3.1274571153266248E-2</v>
      </c>
      <c r="L163" s="4">
        <f t="shared" si="118"/>
        <v>-4.1628389830023323E-2</v>
      </c>
      <c r="M163" s="4">
        <f t="shared" si="118"/>
        <v>3.1429735575087361E-3</v>
      </c>
      <c r="N163" s="4">
        <f t="shared" si="118"/>
        <v>-5.4725152544140747E-3</v>
      </c>
      <c r="O163" s="4">
        <f t="shared" si="118"/>
        <v>-6.6975159299944454E-3</v>
      </c>
      <c r="P163" s="4">
        <f t="shared" si="118"/>
        <v>1.4492193277333523E-2</v>
      </c>
      <c r="Q163" s="4">
        <f t="shared" si="118"/>
        <v>2.622542609349187E-2</v>
      </c>
      <c r="R163" s="4">
        <f t="shared" si="118"/>
        <v>-1.318914858892364E-2</v>
      </c>
      <c r="S163" s="4">
        <f t="shared" si="118"/>
        <v>1.2375816237771158E-2</v>
      </c>
      <c r="T163" s="4">
        <f t="shared" si="118"/>
        <v>-1.2723464333389757E-2</v>
      </c>
      <c r="U163" s="4">
        <f t="shared" si="118"/>
        <v>-2.3045461735901596E-2</v>
      </c>
      <c r="V163" s="4">
        <f t="shared" si="118"/>
        <v>2.6935645684086924E-3</v>
      </c>
      <c r="W163" s="4">
        <f t="shared" si="118"/>
        <v>3.0419686965074541E-3</v>
      </c>
      <c r="X163" s="4">
        <f t="shared" si="118"/>
        <v>-6.568475943638497E-4</v>
      </c>
      <c r="Y163" s="4">
        <f t="shared" si="118"/>
        <v>-3.7000974133154074E-3</v>
      </c>
      <c r="Z163" s="4">
        <f t="shared" si="118"/>
        <v>-5.6471686574688217E-3</v>
      </c>
      <c r="AA163" s="4">
        <f t="shared" si="118"/>
        <v>-2.4027588779878224E-2</v>
      </c>
      <c r="AB163" s="4">
        <f t="shared" si="118"/>
        <v>-2.4494739366841396E-2</v>
      </c>
      <c r="AC163" s="4">
        <f t="shared" si="118"/>
        <v>-5.3801335360059904E-2</v>
      </c>
      <c r="AD163" s="4">
        <f t="shared" si="118"/>
        <v>9.1776682983305633E-3</v>
      </c>
      <c r="AE163" s="4">
        <f t="shared" si="118"/>
        <v>-7.0974539634735372E-4</v>
      </c>
      <c r="AF163" s="4">
        <f t="shared" si="118"/>
        <v>-9.4483573788726946E-3</v>
      </c>
      <c r="AG163" s="4">
        <f t="shared" si="118"/>
        <v>-9.9601500034197932E-3</v>
      </c>
      <c r="AH163" s="4">
        <f t="shared" si="118"/>
        <v>-9.4988356879181605E-3</v>
      </c>
      <c r="AI163" s="4">
        <f t="shared" si="118"/>
        <v>1.1133858822999526E-2</v>
      </c>
      <c r="AJ163" s="4">
        <f t="shared" si="118"/>
        <v>-3.5840121234841458E-3</v>
      </c>
      <c r="AK163" s="4">
        <f t="shared" si="118"/>
        <v>-3.4952606715586421E-2</v>
      </c>
      <c r="AL163" s="4">
        <f t="shared" si="118"/>
        <v>-3.7719325844310196E-2</v>
      </c>
      <c r="AM163" s="4">
        <f t="shared" si="118"/>
        <v>-2.3946019878565861E-3</v>
      </c>
      <c r="AN163" s="4">
        <f t="shared" si="118"/>
        <v>-2.077454320201003E-2</v>
      </c>
      <c r="AO163" s="4">
        <f t="shared" si="118"/>
        <v>-2.9493631949094393E-3</v>
      </c>
      <c r="AP163" s="4">
        <f t="shared" si="118"/>
        <v>1.7210399151514025E-2</v>
      </c>
      <c r="AQ163" s="4">
        <f t="shared" si="118"/>
        <v>-1.8295823831764712E-2</v>
      </c>
      <c r="AR163" s="4">
        <f t="shared" si="118"/>
        <v>-7.5357685217471832E-4</v>
      </c>
      <c r="AS163" s="4">
        <f t="shared" si="118"/>
        <v>-1.8345668493492256E-2</v>
      </c>
      <c r="AT163" s="4">
        <f t="shared" si="118"/>
        <v>1.4292552430098547E-2</v>
      </c>
      <c r="AU163" s="4">
        <f t="shared" si="118"/>
        <v>7.5513464162376767E-3</v>
      </c>
      <c r="AV163" s="4">
        <f t="shared" si="118"/>
        <v>-3.059062302830691E-2</v>
      </c>
      <c r="AW163" s="4">
        <f t="shared" si="118"/>
        <v>2.7387549873393119E-2</v>
      </c>
      <c r="AX163" s="4">
        <f t="shared" si="118"/>
        <v>-7.8206948573416261E-3</v>
      </c>
      <c r="AY163" s="4">
        <f t="shared" si="118"/>
        <v>-1.4794392181396028E-2</v>
      </c>
      <c r="AZ163" s="4">
        <f t="shared" si="118"/>
        <v>5.0064876421853453E-3</v>
      </c>
      <c r="BA163" s="4">
        <f t="shared" si="118"/>
        <v>3.5056943404265614E-2</v>
      </c>
      <c r="BB163" s="4">
        <f t="shared" si="118"/>
        <v>9.3359721434962857E-3</v>
      </c>
      <c r="BC163" s="4">
        <f t="shared" si="118"/>
        <v>-3.0978530315082181E-3</v>
      </c>
      <c r="BD163" s="4">
        <f t="shared" si="118"/>
        <v>-1.9450083083286957E-2</v>
      </c>
      <c r="BE163" s="4">
        <f t="shared" si="118"/>
        <v>2.0393766248328503E-3</v>
      </c>
      <c r="BF163" s="4">
        <f t="shared" si="118"/>
        <v>1.1286596650297982E-2</v>
      </c>
      <c r="BG163" s="4">
        <f t="shared" si="118"/>
        <v>1.4122837828649508E-2</v>
      </c>
      <c r="BH163" s="4">
        <f t="shared" si="118"/>
        <v>-1.2937026329825486E-3</v>
      </c>
      <c r="BI163" s="4">
        <f t="shared" si="118"/>
        <v>3.9450917361186014E-3</v>
      </c>
      <c r="BL163" s="4">
        <f t="shared" si="105"/>
        <v>-5.203306093823472E-3</v>
      </c>
      <c r="CM163" s="1">
        <f t="shared" si="106"/>
        <v>23</v>
      </c>
    </row>
    <row r="164" spans="1:97" x14ac:dyDescent="0.25">
      <c r="A164" s="6">
        <v>-2</v>
      </c>
      <c r="B164" s="4">
        <f t="shared" ref="B164:BI164" si="119">B74-AVERAGE(B$61:B$75)</f>
        <v>3.5340176144076096E-4</v>
      </c>
      <c r="C164" s="4">
        <f t="shared" si="119"/>
        <v>1.4838488252115811E-2</v>
      </c>
      <c r="D164" s="4">
        <f t="shared" si="119"/>
        <v>8.3334223484276201E-3</v>
      </c>
      <c r="E164" s="4">
        <f t="shared" si="119"/>
        <v>9.6521133286596502E-3</v>
      </c>
      <c r="F164" s="4">
        <f t="shared" si="119"/>
        <v>-4.7921279999437886E-3</v>
      </c>
      <c r="G164" s="4">
        <f t="shared" si="119"/>
        <v>-1.2362001883770481E-3</v>
      </c>
      <c r="H164" s="4">
        <f t="shared" si="119"/>
        <v>2.0248305040906838E-2</v>
      </c>
      <c r="I164" s="4">
        <f t="shared" si="119"/>
        <v>-2.3396822912875488E-2</v>
      </c>
      <c r="J164" s="4">
        <f t="shared" si="119"/>
        <v>-7.8350205740180742E-3</v>
      </c>
      <c r="K164" s="4">
        <f t="shared" si="119"/>
        <v>-3.9578110469052179E-2</v>
      </c>
      <c r="L164" s="4">
        <f t="shared" si="119"/>
        <v>-3.9088738666498606E-3</v>
      </c>
      <c r="M164" s="4">
        <f t="shared" si="119"/>
        <v>-6.5896776665043427E-2</v>
      </c>
      <c r="N164" s="4">
        <f t="shared" si="119"/>
        <v>2.2271197671164672E-2</v>
      </c>
      <c r="O164" s="4">
        <f t="shared" si="119"/>
        <v>1.1977147479000621E-2</v>
      </c>
      <c r="P164" s="4">
        <f t="shared" si="119"/>
        <v>-9.5011672789078825E-3</v>
      </c>
      <c r="Q164" s="4">
        <f t="shared" si="119"/>
        <v>-2.3145688469663476E-2</v>
      </c>
      <c r="R164" s="4">
        <f t="shared" si="119"/>
        <v>-2.1699315098290917E-2</v>
      </c>
      <c r="S164" s="4">
        <f t="shared" si="119"/>
        <v>-1.1456208529994573E-2</v>
      </c>
      <c r="T164" s="4">
        <f t="shared" si="119"/>
        <v>-8.288867265523997E-3</v>
      </c>
      <c r="U164" s="4">
        <f t="shared" si="119"/>
        <v>6.7534883189818724E-3</v>
      </c>
      <c r="V164" s="4">
        <f t="shared" si="119"/>
        <v>-1.4757190712440466E-3</v>
      </c>
      <c r="W164" s="4">
        <f t="shared" si="119"/>
        <v>1.2596138156627653E-3</v>
      </c>
      <c r="X164" s="4">
        <f t="shared" si="119"/>
        <v>-5.3530662640442145E-3</v>
      </c>
      <c r="Y164" s="4">
        <f t="shared" si="119"/>
        <v>-5.7915278291041657E-2</v>
      </c>
      <c r="Z164" s="4">
        <f t="shared" si="119"/>
        <v>6.9679407118202093E-3</v>
      </c>
      <c r="AA164" s="4">
        <f t="shared" si="119"/>
        <v>1.1213328615200245E-2</v>
      </c>
      <c r="AB164" s="4">
        <f t="shared" si="119"/>
        <v>3.1347924407608384E-2</v>
      </c>
      <c r="AC164" s="4">
        <f t="shared" si="119"/>
        <v>7.7959975346375103E-3</v>
      </c>
      <c r="AD164" s="4">
        <f t="shared" si="119"/>
        <v>1.8830266280747776E-3</v>
      </c>
      <c r="AE164" s="4">
        <f t="shared" si="119"/>
        <v>2.8806131219213795E-2</v>
      </c>
      <c r="AF164" s="4">
        <f t="shared" si="119"/>
        <v>-1.7661955504964149E-3</v>
      </c>
      <c r="AG164" s="4">
        <f t="shared" si="119"/>
        <v>2.9456986956095256E-2</v>
      </c>
      <c r="AH164" s="4">
        <f t="shared" si="119"/>
        <v>-1.1634181641305471E-2</v>
      </c>
      <c r="AI164" s="4">
        <f t="shared" si="119"/>
        <v>-8.2641473539251872E-3</v>
      </c>
      <c r="AJ164" s="4">
        <f t="shared" si="119"/>
        <v>-1.2868478561315129E-2</v>
      </c>
      <c r="AK164" s="4">
        <f t="shared" si="119"/>
        <v>-8.9656386315146684E-3</v>
      </c>
      <c r="AL164" s="4">
        <f t="shared" si="119"/>
        <v>-7.2702037184988293E-3</v>
      </c>
      <c r="AM164" s="4">
        <f t="shared" si="119"/>
        <v>2.7448216407424991E-2</v>
      </c>
      <c r="AN164" s="4">
        <f t="shared" si="119"/>
        <v>-1.9364102938623607E-2</v>
      </c>
      <c r="AO164" s="4">
        <f t="shared" si="119"/>
        <v>-3.1624009468301378E-2</v>
      </c>
      <c r="AP164" s="4">
        <f t="shared" si="119"/>
        <v>-8.4342875883586035E-2</v>
      </c>
      <c r="AQ164" s="4">
        <f t="shared" si="119"/>
        <v>2.5396211037431417E-2</v>
      </c>
      <c r="AR164" s="4">
        <f t="shared" si="119"/>
        <v>-1.0614594427511032E-2</v>
      </c>
      <c r="AS164" s="4">
        <f t="shared" si="119"/>
        <v>-1.9929001460898916E-3</v>
      </c>
      <c r="AT164" s="4">
        <f t="shared" si="119"/>
        <v>1.1493673703413644E-3</v>
      </c>
      <c r="AU164" s="4">
        <f t="shared" si="119"/>
        <v>1.8789347312083702E-3</v>
      </c>
      <c r="AV164" s="4">
        <f t="shared" si="119"/>
        <v>6.5693364641821739E-3</v>
      </c>
      <c r="AW164" s="4">
        <f t="shared" si="119"/>
        <v>2.2806247030133089E-2</v>
      </c>
      <c r="AX164" s="4">
        <f t="shared" si="119"/>
        <v>-6.7388371580543293E-3</v>
      </c>
      <c r="AY164" s="4">
        <f t="shared" si="119"/>
        <v>2.5016837220144243E-2</v>
      </c>
      <c r="AZ164" s="4">
        <f t="shared" si="119"/>
        <v>-1.4783105041732959E-2</v>
      </c>
      <c r="BA164" s="4">
        <f t="shared" si="119"/>
        <v>-1.9751698152322292E-2</v>
      </c>
      <c r="BB164" s="4">
        <f t="shared" si="119"/>
        <v>-2.6542224511644356E-3</v>
      </c>
      <c r="BC164" s="4">
        <f t="shared" si="119"/>
        <v>-5.7127270766826228E-3</v>
      </c>
      <c r="BD164" s="4">
        <f t="shared" si="119"/>
        <v>1.7264154621101659E-3</v>
      </c>
      <c r="BE164" s="4">
        <f t="shared" si="119"/>
        <v>2.4165196782697049E-2</v>
      </c>
      <c r="BF164" s="4">
        <f t="shared" si="119"/>
        <v>7.6417310830601453E-3</v>
      </c>
      <c r="BG164" s="4">
        <f t="shared" si="119"/>
        <v>-8.4433309469815494E-3</v>
      </c>
      <c r="BH164" s="4">
        <f t="shared" si="119"/>
        <v>-1.5571592764174601E-3</v>
      </c>
      <c r="BI164" s="4">
        <f t="shared" si="119"/>
        <v>1.1599108851577023E-2</v>
      </c>
      <c r="BL164" s="4">
        <f t="shared" si="105"/>
        <v>-2.921192247331218E-3</v>
      </c>
      <c r="CM164" s="1">
        <f t="shared" si="106"/>
        <v>27</v>
      </c>
    </row>
    <row r="165" spans="1:97" x14ac:dyDescent="0.25">
      <c r="A165" s="6">
        <v>-1</v>
      </c>
      <c r="B165" s="4">
        <f t="shared" ref="B165:BI165" si="120">B75-AVERAGE(B$61:B$75)</f>
        <v>3.5266248749717154E-4</v>
      </c>
      <c r="C165" s="4">
        <f t="shared" si="120"/>
        <v>6.4874326414927882E-3</v>
      </c>
      <c r="D165" s="4">
        <f t="shared" si="120"/>
        <v>-2.9580968943006946E-3</v>
      </c>
      <c r="E165" s="4">
        <f t="shared" si="120"/>
        <v>-7.726690597720731E-3</v>
      </c>
      <c r="F165" s="4">
        <f t="shared" si="120"/>
        <v>-2.0254581693697309E-2</v>
      </c>
      <c r="G165" s="4">
        <f t="shared" si="120"/>
        <v>5.3907126581575386E-3</v>
      </c>
      <c r="H165" s="4">
        <f t="shared" si="120"/>
        <v>2.003860828820505E-2</v>
      </c>
      <c r="I165" s="4">
        <f t="shared" si="120"/>
        <v>-4.3891457234564057E-2</v>
      </c>
      <c r="J165" s="4">
        <f t="shared" si="120"/>
        <v>-9.7034106042881117E-3</v>
      </c>
      <c r="K165" s="4">
        <f t="shared" si="120"/>
        <v>-2.8776655798731683E-3</v>
      </c>
      <c r="L165" s="4">
        <f t="shared" si="120"/>
        <v>2.7680900298318312E-2</v>
      </c>
      <c r="M165" s="4">
        <f t="shared" si="120"/>
        <v>7.4489337431259239E-2</v>
      </c>
      <c r="N165" s="4">
        <f t="shared" si="120"/>
        <v>2.1703047842105094E-2</v>
      </c>
      <c r="O165" s="4">
        <f t="shared" si="120"/>
        <v>-2.677284121237665E-2</v>
      </c>
      <c r="P165" s="4">
        <f t="shared" si="120"/>
        <v>-1.4453819881687239E-2</v>
      </c>
      <c r="Q165" s="4">
        <f t="shared" si="120"/>
        <v>-9.2738359344826972E-3</v>
      </c>
      <c r="R165" s="4">
        <f t="shared" si="120"/>
        <v>-5.9011977139163492E-3</v>
      </c>
      <c r="S165" s="4">
        <f t="shared" si="120"/>
        <v>-4.5626539836253581E-3</v>
      </c>
      <c r="T165" s="4">
        <f t="shared" si="120"/>
        <v>-8.3671850006151165E-3</v>
      </c>
      <c r="U165" s="4">
        <f t="shared" si="120"/>
        <v>1.0010672243350666E-3</v>
      </c>
      <c r="V165" s="4">
        <f t="shared" si="120"/>
        <v>1.5416824382194804E-2</v>
      </c>
      <c r="W165" s="4">
        <f t="shared" si="120"/>
        <v>-7.6986970128832396E-3</v>
      </c>
      <c r="X165" s="4">
        <f t="shared" si="120"/>
        <v>-2.4182766291026424E-3</v>
      </c>
      <c r="Y165" s="4">
        <f t="shared" si="120"/>
        <v>-1.5454172119218268E-2</v>
      </c>
      <c r="Z165" s="4">
        <f t="shared" si="120"/>
        <v>6.9027854592982954E-3</v>
      </c>
      <c r="AA165" s="4">
        <f t="shared" si="120"/>
        <v>-1.6431278866560855E-2</v>
      </c>
      <c r="AB165" s="4">
        <f t="shared" si="120"/>
        <v>-1.0571130493404537E-2</v>
      </c>
      <c r="AC165" s="4">
        <f t="shared" si="120"/>
        <v>-1.2982739460269566E-2</v>
      </c>
      <c r="AD165" s="4">
        <f t="shared" si="120"/>
        <v>-1.3161554647127399E-2</v>
      </c>
      <c r="AE165" s="4">
        <f t="shared" si="120"/>
        <v>-7.6793461543882505E-3</v>
      </c>
      <c r="AF165" s="4">
        <f t="shared" si="120"/>
        <v>-1.7665483245949106E-3</v>
      </c>
      <c r="AG165" s="4">
        <f t="shared" si="120"/>
        <v>-2.2981261080323469E-2</v>
      </c>
      <c r="AH165" s="4">
        <f t="shared" si="120"/>
        <v>-2.0655807257358516E-3</v>
      </c>
      <c r="AI165" s="4">
        <f t="shared" si="120"/>
        <v>-2.0115627361974271E-2</v>
      </c>
      <c r="AJ165" s="4">
        <f t="shared" si="120"/>
        <v>1.3769397666093742E-2</v>
      </c>
      <c r="AK165" s="4">
        <f t="shared" si="120"/>
        <v>2.1810310735341041E-2</v>
      </c>
      <c r="AL165" s="4">
        <f t="shared" si="120"/>
        <v>-7.3680366145361699E-3</v>
      </c>
      <c r="AM165" s="4">
        <f t="shared" si="120"/>
        <v>-2.2771370928057155E-2</v>
      </c>
      <c r="AN165" s="4">
        <f t="shared" si="120"/>
        <v>1.2096559879706889E-2</v>
      </c>
      <c r="AO165" s="4">
        <f t="shared" si="120"/>
        <v>-9.302618722296133E-3</v>
      </c>
      <c r="AP165" s="4">
        <f t="shared" si="120"/>
        <v>6.3624570828921014E-3</v>
      </c>
      <c r="AQ165" s="4">
        <f t="shared" si="120"/>
        <v>1.1730004980575897E-2</v>
      </c>
      <c r="AR165" s="4">
        <f t="shared" si="120"/>
        <v>-1.0758096787718179E-2</v>
      </c>
      <c r="AS165" s="4">
        <f t="shared" si="120"/>
        <v>3.3762352859950983E-3</v>
      </c>
      <c r="AT165" s="4">
        <f t="shared" si="120"/>
        <v>-5.3254729521383087E-3</v>
      </c>
      <c r="AU165" s="4">
        <f t="shared" si="120"/>
        <v>1.8860940984106685E-2</v>
      </c>
      <c r="AV165" s="4">
        <f t="shared" si="120"/>
        <v>-1.2545150093146171E-3</v>
      </c>
      <c r="AW165" s="4">
        <f t="shared" si="120"/>
        <v>-3.3628087237436407E-3</v>
      </c>
      <c r="AX165" s="4">
        <f t="shared" si="120"/>
        <v>-6.813873508977223E-3</v>
      </c>
      <c r="AY165" s="4">
        <f t="shared" si="120"/>
        <v>-2.8802518945841016E-3</v>
      </c>
      <c r="AZ165" s="4">
        <f t="shared" si="120"/>
        <v>-1.0017696024604921E-3</v>
      </c>
      <c r="BA165" s="4">
        <f t="shared" si="120"/>
        <v>-4.0158576001795262E-3</v>
      </c>
      <c r="BB165" s="4">
        <f t="shared" si="120"/>
        <v>-1.9177443144853184E-2</v>
      </c>
      <c r="BC165" s="4">
        <f t="shared" si="120"/>
        <v>2.0436719452000762E-2</v>
      </c>
      <c r="BD165" s="4">
        <f t="shared" si="120"/>
        <v>1.722832901144608E-3</v>
      </c>
      <c r="BE165" s="4">
        <f t="shared" si="120"/>
        <v>-4.5629728870011021E-3</v>
      </c>
      <c r="BF165" s="4">
        <f t="shared" si="120"/>
        <v>-2.742489921217442E-2</v>
      </c>
      <c r="BG165" s="4">
        <f t="shared" si="120"/>
        <v>-3.2193778625266701E-3</v>
      </c>
      <c r="BH165" s="4">
        <f t="shared" si="120"/>
        <v>4.4756647283095636E-3</v>
      </c>
      <c r="BI165" s="4">
        <f t="shared" si="120"/>
        <v>-7.8993764339578142E-4</v>
      </c>
      <c r="BL165" s="4">
        <f t="shared" si="105"/>
        <v>-2.0999074981942951E-3</v>
      </c>
      <c r="BS165" s="16" t="s">
        <v>4</v>
      </c>
      <c r="BT165" s="16" t="s">
        <v>5</v>
      </c>
      <c r="BU165" s="16" t="s">
        <v>6</v>
      </c>
      <c r="BZ165" s="16" t="s">
        <v>4</v>
      </c>
      <c r="CA165" s="16" t="s">
        <v>5</v>
      </c>
      <c r="CB165" s="16" t="s">
        <v>6</v>
      </c>
      <c r="CG165" s="10" t="s">
        <v>7</v>
      </c>
      <c r="CH165" s="16" t="s">
        <v>4</v>
      </c>
      <c r="CI165" s="16" t="s">
        <v>5</v>
      </c>
      <c r="CJ165" s="16" t="s">
        <v>6</v>
      </c>
      <c r="CM165" s="1">
        <f t="shared" si="106"/>
        <v>20</v>
      </c>
      <c r="CO165" s="10" t="s">
        <v>8</v>
      </c>
      <c r="CP165" s="16" t="s">
        <v>4</v>
      </c>
      <c r="CQ165" s="16" t="s">
        <v>5</v>
      </c>
      <c r="CR165" s="16" t="s">
        <v>6</v>
      </c>
    </row>
    <row r="166" spans="1:97" s="35" customFormat="1" x14ac:dyDescent="0.25">
      <c r="A166" s="34">
        <v>0</v>
      </c>
      <c r="B166" s="30">
        <f t="shared" ref="B166:BI166" si="121">B76-AVERAGE(B$61:B$75)</f>
        <v>2.5615747018981939E-4</v>
      </c>
      <c r="C166" s="30">
        <f t="shared" si="121"/>
        <v>3.9610351341971151E-3</v>
      </c>
      <c r="D166" s="30">
        <f t="shared" si="121"/>
        <v>5.0170638495423353E-3</v>
      </c>
      <c r="E166" s="30">
        <f t="shared" si="121"/>
        <v>6.0407065125032819E-3</v>
      </c>
      <c r="F166" s="30">
        <f t="shared" si="121"/>
        <v>1.548598245523237E-2</v>
      </c>
      <c r="G166" s="30">
        <f t="shared" si="121"/>
        <v>8.1941160109581957E-3</v>
      </c>
      <c r="H166" s="30">
        <f t="shared" si="121"/>
        <v>-2.2343023254550898E-2</v>
      </c>
      <c r="I166" s="30">
        <f t="shared" si="121"/>
        <v>1.0668120560803167E-2</v>
      </c>
      <c r="J166" s="30">
        <f t="shared" si="121"/>
        <v>5.4630933644339245E-3</v>
      </c>
      <c r="K166" s="30">
        <f t="shared" si="121"/>
        <v>1.2721373405793719E-2</v>
      </c>
      <c r="L166" s="30">
        <f t="shared" si="121"/>
        <v>-1.7092227473997263E-2</v>
      </c>
      <c r="M166" s="30">
        <f t="shared" si="121"/>
        <v>1.8135338389703611E-2</v>
      </c>
      <c r="N166" s="30">
        <f t="shared" si="121"/>
        <v>-1.4937151302124287E-2</v>
      </c>
      <c r="O166" s="30">
        <f t="shared" si="121"/>
        <v>8.2231539762921482E-3</v>
      </c>
      <c r="P166" s="30">
        <f t="shared" si="121"/>
        <v>6.7710557822476813E-3</v>
      </c>
      <c r="Q166" s="30">
        <f t="shared" si="121"/>
        <v>4.8740345264084014E-3</v>
      </c>
      <c r="R166" s="30">
        <f t="shared" si="121"/>
        <v>-6.073789331527274E-4</v>
      </c>
      <c r="S166" s="30">
        <f t="shared" si="121"/>
        <v>2.588507883874213E-2</v>
      </c>
      <c r="T166" s="30">
        <f t="shared" si="121"/>
        <v>-6.6942295352464068E-4</v>
      </c>
      <c r="U166" s="30">
        <f t="shared" si="121"/>
        <v>4.5421105940658436E-3</v>
      </c>
      <c r="V166" s="30">
        <f t="shared" si="121"/>
        <v>-8.9528651671955221E-3</v>
      </c>
      <c r="W166" s="30">
        <f t="shared" si="121"/>
        <v>1.2535544031226924E-3</v>
      </c>
      <c r="X166" s="30">
        <f t="shared" si="121"/>
        <v>3.4533844198559455E-3</v>
      </c>
      <c r="Y166" s="30">
        <f t="shared" si="121"/>
        <v>1.9373825866062441E-2</v>
      </c>
      <c r="Z166" s="30">
        <f t="shared" si="121"/>
        <v>5.36656557230537E-3</v>
      </c>
      <c r="AA166" s="30">
        <f t="shared" si="121"/>
        <v>2.6994079983267381E-2</v>
      </c>
      <c r="AB166" s="30">
        <f t="shared" si="121"/>
        <v>-1.5446356784135241E-2</v>
      </c>
      <c r="AC166" s="30">
        <f t="shared" si="121"/>
        <v>3.5322433426703491E-4</v>
      </c>
      <c r="AD166" s="30">
        <f t="shared" si="121"/>
        <v>1.3822806439084409E-2</v>
      </c>
      <c r="AE166" s="30">
        <f t="shared" si="121"/>
        <v>7.5127680141702253E-3</v>
      </c>
      <c r="AF166" s="30">
        <f t="shared" si="121"/>
        <v>-6.4428938730572204E-4</v>
      </c>
      <c r="AG166" s="30">
        <f t="shared" si="121"/>
        <v>6.1335686970794591E-3</v>
      </c>
      <c r="AH166" s="30">
        <f t="shared" si="121"/>
        <v>-9.5041078909386505E-3</v>
      </c>
      <c r="AI166" s="30">
        <f t="shared" si="121"/>
        <v>3.2492682499700594E-4</v>
      </c>
      <c r="AJ166" s="30">
        <f t="shared" si="121"/>
        <v>8.8798699750817604E-3</v>
      </c>
      <c r="AK166" s="30">
        <f t="shared" si="121"/>
        <v>1.0761704629337279E-2</v>
      </c>
      <c r="AL166" s="30">
        <f t="shared" si="121"/>
        <v>-4.9483777271132224E-3</v>
      </c>
      <c r="AM166" s="30">
        <f t="shared" si="121"/>
        <v>-1.3069104994243399E-3</v>
      </c>
      <c r="AN166" s="30">
        <f t="shared" si="121"/>
        <v>3.510474209989475E-3</v>
      </c>
      <c r="AO166" s="30">
        <f t="shared" si="121"/>
        <v>6.6442907421213589E-3</v>
      </c>
      <c r="AP166" s="30">
        <f t="shared" si="121"/>
        <v>-1.2520963284678237E-2</v>
      </c>
      <c r="AQ166" s="30">
        <f t="shared" si="121"/>
        <v>4.1701808648505609E-3</v>
      </c>
      <c r="AR166" s="30">
        <f t="shared" si="121"/>
        <v>-1.0197301341477146E-2</v>
      </c>
      <c r="AS166" s="30">
        <f t="shared" si="121"/>
        <v>1.4594266817940502E-3</v>
      </c>
      <c r="AT166" s="30">
        <f t="shared" si="121"/>
        <v>2.8106787969471355E-3</v>
      </c>
      <c r="AU166" s="30">
        <f t="shared" si="121"/>
        <v>-8.7756454470556684E-4</v>
      </c>
      <c r="AV166" s="30">
        <f t="shared" si="121"/>
        <v>5.1041943560802237E-3</v>
      </c>
      <c r="AW166" s="30">
        <f t="shared" si="121"/>
        <v>2.8804994003217869E-3</v>
      </c>
      <c r="AX166" s="30">
        <f t="shared" si="121"/>
        <v>-1.7884247535415645E-3</v>
      </c>
      <c r="AY166" s="30">
        <f t="shared" si="121"/>
        <v>1.7995410578317942E-2</v>
      </c>
      <c r="AZ166" s="30">
        <f t="shared" si="121"/>
        <v>-5.1746664586066185E-3</v>
      </c>
      <c r="BA166" s="30">
        <f t="shared" si="121"/>
        <v>-4.2997015431038167E-3</v>
      </c>
      <c r="BB166" s="30">
        <f t="shared" si="121"/>
        <v>-5.3455094445850372E-3</v>
      </c>
      <c r="BC166" s="30">
        <f t="shared" si="121"/>
        <v>1.2858714351580851E-2</v>
      </c>
      <c r="BD166" s="30">
        <f t="shared" si="121"/>
        <v>1.5097172933568152E-3</v>
      </c>
      <c r="BE166" s="30">
        <f t="shared" si="121"/>
        <v>1.7687995601014415E-3</v>
      </c>
      <c r="BF166" s="30">
        <f t="shared" si="121"/>
        <v>-3.4195531948196444E-3</v>
      </c>
      <c r="BG166" s="30">
        <f t="shared" si="121"/>
        <v>3.0118892510803772E-3</v>
      </c>
      <c r="BH166" s="30">
        <f t="shared" si="121"/>
        <v>4.9558015961142414E-3</v>
      </c>
      <c r="BI166" s="30">
        <f t="shared" si="121"/>
        <v>1.0729428240107291E-2</v>
      </c>
      <c r="BL166" s="31">
        <f t="shared" si="105"/>
        <v>2.9967068335588014E-3</v>
      </c>
      <c r="BM166" s="31">
        <f>BL166</f>
        <v>2.9967068335588014E-3</v>
      </c>
      <c r="BQ166" s="30">
        <f t="shared" ref="BQ166:BQ175" si="122">_xlfn.STDEV.S(B166:BI166)</f>
        <v>9.6524310773720753E-3</v>
      </c>
      <c r="BR166" s="35">
        <f>(BL166/BQ166)*SQRT(1000)</f>
        <v>9.8176500799391597</v>
      </c>
      <c r="BS166" s="30">
        <f>_xlfn.T.INV.2T(0.1,999)</f>
        <v>1.6463803454274908</v>
      </c>
      <c r="BT166" s="30">
        <f>_xlfn.T.INV.2T(0.05,999)</f>
        <v>1.9623414611334626</v>
      </c>
      <c r="BU166" s="30">
        <f>_xlfn.T.INV.2T(0.01,999)</f>
        <v>2.5807596372676254</v>
      </c>
      <c r="BV166" s="35" t="str">
        <f>IF(ABS(BR166)&gt;BT166,"Odrzucamy H0","NieodrzucamyH0")</f>
        <v>Odrzucamy H0</v>
      </c>
      <c r="BY166" s="35">
        <f>BL166/$BU$160</f>
        <v>1.1231243125512897</v>
      </c>
      <c r="BZ166" s="30">
        <f>_xlfn.T.INV.2T(0.1,9)</f>
        <v>1.8331129326562374</v>
      </c>
      <c r="CA166" s="30">
        <f>_xlfn.T.INV.2T(0.05,9)</f>
        <v>2.2621571627982053</v>
      </c>
      <c r="CB166" s="30">
        <f>_xlfn.T.INV.2T(0.01,9)</f>
        <v>3.2498355415921263</v>
      </c>
      <c r="CC166" s="35" t="str">
        <f>IF(ABS(BY166)&gt;CA166,"Odrzucamy H0","NieodrzucamyH0")</f>
        <v>NieodrzucamyH0</v>
      </c>
      <c r="CF166" s="36">
        <f>COUNTIF(B166:BI166,"&gt;0")/60</f>
        <v>0.68333333333333335</v>
      </c>
      <c r="CG166" s="35">
        <f>(SQRT(60)/0.5)*(CF166-0.5)</f>
        <v>2.8401877872187726</v>
      </c>
      <c r="CH166" s="31">
        <f>NORMSINV(1-0.05)</f>
        <v>1.6448536269514715</v>
      </c>
      <c r="CI166" s="31">
        <f>NORMSINV(1-0.025)</f>
        <v>1.9599639845400536</v>
      </c>
      <c r="CJ166" s="31">
        <f>NORMSINV(1-0.005)</f>
        <v>2.5758293035488999</v>
      </c>
      <c r="CK166" s="35" t="str">
        <f>IF(ABS(CG166)&gt;CI166,"Odrzucamy H0","NieodrzucamyH0")</f>
        <v>Odrzucamy H0</v>
      </c>
      <c r="CO166" s="35">
        <f>SQRT(60)*(CF166-$CQ$160)/SQRT($CQ$160*(1-$CQ$160))</f>
        <v>2.6687142172069556</v>
      </c>
      <c r="CP166" s="31">
        <f>NORMSINV(1-0.05)</f>
        <v>1.6448536269514715</v>
      </c>
      <c r="CQ166" s="31">
        <f>NORMSINV(1-0.025)</f>
        <v>1.9599639845400536</v>
      </c>
      <c r="CR166" s="31">
        <f>NORMSINV(1-0.005)</f>
        <v>2.5758293035488999</v>
      </c>
      <c r="CS166" s="35" t="str">
        <f>IF(ABS(CO166)&gt;CQ166,"Odrzucamy H0","NieodrzucamyH0")</f>
        <v>Odrzucamy H0</v>
      </c>
    </row>
    <row r="167" spans="1:97" x14ac:dyDescent="0.25">
      <c r="A167" s="6">
        <v>1</v>
      </c>
      <c r="B167" s="4">
        <f t="shared" ref="B167:BI167" si="123">B77-AVERAGE(B$61:B$75)</f>
        <v>2.5524134725613294E-4</v>
      </c>
      <c r="C167" s="4">
        <f t="shared" si="123"/>
        <v>3.960196919567679E-3</v>
      </c>
      <c r="D167" s="4">
        <f t="shared" si="123"/>
        <v>4.990592687841462E-3</v>
      </c>
      <c r="E167" s="4">
        <f t="shared" si="123"/>
        <v>6.0150507030146873E-3</v>
      </c>
      <c r="F167" s="4">
        <f t="shared" si="123"/>
        <v>2.1340883557266627E-3</v>
      </c>
      <c r="G167" s="4">
        <f t="shared" si="123"/>
        <v>8.1862789060518342E-3</v>
      </c>
      <c r="H167" s="4">
        <f t="shared" si="123"/>
        <v>-2.3149974206215649E-2</v>
      </c>
      <c r="I167" s="4">
        <f t="shared" si="123"/>
        <v>1.0192526376422522E-2</v>
      </c>
      <c r="J167" s="4">
        <f t="shared" si="123"/>
        <v>5.3825890448125739E-3</v>
      </c>
      <c r="K167" s="4">
        <f t="shared" si="123"/>
        <v>1.2661011936543117E-2</v>
      </c>
      <c r="L167" s="4">
        <f t="shared" si="123"/>
        <v>-1.0936540174853898E-3</v>
      </c>
      <c r="M167" s="4">
        <f t="shared" si="123"/>
        <v>1.7976560080175938E-2</v>
      </c>
      <c r="N167" s="4">
        <f t="shared" si="123"/>
        <v>-1.5110701263756264E-2</v>
      </c>
      <c r="O167" s="4">
        <f t="shared" si="123"/>
        <v>8.129627555934972E-3</v>
      </c>
      <c r="P167" s="4">
        <f t="shared" si="123"/>
        <v>6.6735111656703698E-3</v>
      </c>
      <c r="Q167" s="4">
        <f t="shared" si="123"/>
        <v>4.8397147489497886E-3</v>
      </c>
      <c r="R167" s="4">
        <f t="shared" si="123"/>
        <v>-3.8617376453585852E-3</v>
      </c>
      <c r="S167" s="4">
        <f t="shared" si="123"/>
        <v>2.5609628261216641E-2</v>
      </c>
      <c r="T167" s="4">
        <f t="shared" si="123"/>
        <v>-6.7084356849454751E-4</v>
      </c>
      <c r="U167" s="4">
        <f t="shared" si="123"/>
        <v>4.4887185367209741E-3</v>
      </c>
      <c r="V167" s="4">
        <f t="shared" si="123"/>
        <v>-8.964186690067287E-3</v>
      </c>
      <c r="W167" s="4">
        <f t="shared" si="123"/>
        <v>1.2531941148849293E-3</v>
      </c>
      <c r="X167" s="4">
        <f t="shared" si="123"/>
        <v>2.4544615683366475E-3</v>
      </c>
      <c r="Y167" s="4">
        <f t="shared" si="123"/>
        <v>1.9302004844020632E-2</v>
      </c>
      <c r="Z167" s="4">
        <f t="shared" si="123"/>
        <v>5.3245480141706127E-3</v>
      </c>
      <c r="AA167" s="4">
        <f t="shared" si="123"/>
        <v>2.6419660332357466E-2</v>
      </c>
      <c r="AB167" s="4">
        <f t="shared" si="123"/>
        <v>-1.5540987972435253E-2</v>
      </c>
      <c r="AC167" s="4">
        <f t="shared" si="123"/>
        <v>3.5207553059361926E-4</v>
      </c>
      <c r="AD167" s="4">
        <f t="shared" si="123"/>
        <v>8.4333634221071883E-4</v>
      </c>
      <c r="AE167" s="4">
        <f t="shared" si="123"/>
        <v>7.4866287405454968E-3</v>
      </c>
      <c r="AF167" s="4">
        <f t="shared" si="123"/>
        <v>-6.4456816627080494E-4</v>
      </c>
      <c r="AG167" s="4">
        <f t="shared" si="123"/>
        <v>6.0836692251429667E-3</v>
      </c>
      <c r="AH167" s="4">
        <f t="shared" si="123"/>
        <v>-9.510260898964857E-3</v>
      </c>
      <c r="AI167" s="4">
        <f t="shared" si="123"/>
        <v>3.2164716167003781E-4</v>
      </c>
      <c r="AJ167" s="4">
        <f t="shared" si="123"/>
        <v>2.4567339571550978E-3</v>
      </c>
      <c r="AK167" s="4">
        <f t="shared" si="123"/>
        <v>1.0675592247268575E-2</v>
      </c>
      <c r="AL167" s="4">
        <f t="shared" si="123"/>
        <v>-5.005362806107156E-3</v>
      </c>
      <c r="AM167" s="4">
        <f t="shared" si="123"/>
        <v>-1.3069201399398902E-3</v>
      </c>
      <c r="AN167" s="4">
        <f t="shared" si="123"/>
        <v>3.4830783448567748E-3</v>
      </c>
      <c r="AO167" s="4">
        <f t="shared" si="123"/>
        <v>6.6269334074337809E-3</v>
      </c>
      <c r="AP167" s="4">
        <f t="shared" si="123"/>
        <v>-1.9116361181915235E-2</v>
      </c>
      <c r="AQ167" s="4">
        <f t="shared" si="123"/>
        <v>4.1635177507755271E-3</v>
      </c>
      <c r="AR167" s="4">
        <f t="shared" si="123"/>
        <v>-1.0330865579781957E-2</v>
      </c>
      <c r="AS167" s="4">
        <f t="shared" si="123"/>
        <v>1.4475491147545485E-3</v>
      </c>
      <c r="AT167" s="4">
        <f t="shared" si="123"/>
        <v>2.7751374066922671E-3</v>
      </c>
      <c r="AU167" s="4">
        <f t="shared" si="123"/>
        <v>-8.7833534070822655E-4</v>
      </c>
      <c r="AV167" s="4">
        <f t="shared" si="123"/>
        <v>2.1062709878727015E-4</v>
      </c>
      <c r="AW167" s="4">
        <f t="shared" si="123"/>
        <v>2.8769373516917768E-3</v>
      </c>
      <c r="AX167" s="4">
        <f t="shared" si="123"/>
        <v>-1.8019763383655065E-3</v>
      </c>
      <c r="AY167" s="4">
        <f t="shared" si="123"/>
        <v>1.7757366268363342E-2</v>
      </c>
      <c r="AZ167" s="4">
        <f t="shared" si="123"/>
        <v>-5.1751833100316695E-3</v>
      </c>
      <c r="BA167" s="4">
        <f t="shared" si="123"/>
        <v>-4.3047204302357842E-3</v>
      </c>
      <c r="BB167" s="4">
        <f t="shared" si="123"/>
        <v>-2.2271606070903231E-3</v>
      </c>
      <c r="BC167" s="4">
        <f t="shared" si="123"/>
        <v>1.2742763595207823E-2</v>
      </c>
      <c r="BD167" s="4">
        <f t="shared" si="123"/>
        <v>1.506906797137163E-3</v>
      </c>
      <c r="BE167" s="4">
        <f t="shared" si="123"/>
        <v>1.7644998892389274E-3</v>
      </c>
      <c r="BF167" s="4">
        <f t="shared" si="123"/>
        <v>-3.4195531948196444E-3</v>
      </c>
      <c r="BG167" s="4">
        <f t="shared" si="123"/>
        <v>3.0104967667543875E-3</v>
      </c>
      <c r="BH167" s="4">
        <f t="shared" si="123"/>
        <v>8.600914711118918E-4</v>
      </c>
      <c r="BI167" s="4">
        <f t="shared" si="123"/>
        <v>1.0635164206479523E-2</v>
      </c>
      <c r="BL167" s="24">
        <f t="shared" si="105"/>
        <v>2.3702767469250523E-3</v>
      </c>
      <c r="BM167" s="24">
        <f>SUM(BL166:BL167)</f>
        <v>5.3669835804838542E-3</v>
      </c>
      <c r="BQ167" s="4">
        <f t="shared" si="122"/>
        <v>9.2187672126142674E-3</v>
      </c>
      <c r="BR167" s="1">
        <f t="shared" ref="BR167:BR175" si="124">(BL167/BQ167)*SQRT(1000)</f>
        <v>8.1306676178583093</v>
      </c>
      <c r="BS167" s="4">
        <f t="shared" ref="BS167:BS175" si="125">_xlfn.T.INV.2T(0.1,999)</f>
        <v>1.6463803454274908</v>
      </c>
      <c r="BT167" s="4">
        <f t="shared" ref="BT167:BT175" si="126">_xlfn.T.INV.2T(0.05,999)</f>
        <v>1.9623414611334626</v>
      </c>
      <c r="BU167" s="4">
        <f t="shared" ref="BU167:BU175" si="127">_xlfn.T.INV.2T(0.01,999)</f>
        <v>2.5807596372676254</v>
      </c>
      <c r="BV167" s="1" t="str">
        <f t="shared" ref="BV167:BV175" si="128">IF(ABS(BR167)&gt;BT167,"Odrzucamy H0","NieodrzucamyH0")</f>
        <v>Odrzucamy H0</v>
      </c>
      <c r="BY167" s="1">
        <f t="shared" ref="BY167:BY175" si="129">BL167/$BU$160</f>
        <v>0.88834697212775282</v>
      </c>
      <c r="BZ167" s="4">
        <f t="shared" ref="BZ167:BZ175" si="130">_xlfn.T.INV.2T(0.1,9)</f>
        <v>1.8331129326562374</v>
      </c>
      <c r="CA167" s="4">
        <f t="shared" ref="CA167:CA175" si="131">_xlfn.T.INV.2T(0.05,9)</f>
        <v>2.2621571627982053</v>
      </c>
      <c r="CB167" s="4">
        <f t="shared" ref="CB167:CB175" si="132">_xlfn.T.INV.2T(0.01,9)</f>
        <v>3.2498355415921263</v>
      </c>
      <c r="CC167" s="1" t="str">
        <f t="shared" ref="CC167:CC175" si="133">IF(ABS(BY167)&gt;CA167,"Odrzucamy H0","NieodrzucamyH0")</f>
        <v>NieodrzucamyH0</v>
      </c>
      <c r="CF167" s="37">
        <f t="shared" ref="CF167:CF175" si="134">COUNTIF(B167:BI167,"&gt;0")/60</f>
        <v>0.68333333333333335</v>
      </c>
      <c r="CG167" s="38">
        <f t="shared" ref="CG167:CG175" si="135">(SQRT(60)/0.5)*(CF167-0.5)</f>
        <v>2.8401877872187726</v>
      </c>
      <c r="CH167" s="23">
        <f t="shared" ref="CH167:CH175" si="136">NORMSINV(1-0.05)</f>
        <v>1.6448536269514715</v>
      </c>
      <c r="CI167" s="23">
        <f t="shared" ref="CI167:CI175" si="137">NORMSINV(1-0.025)</f>
        <v>1.9599639845400536</v>
      </c>
      <c r="CJ167" s="23">
        <f t="shared" ref="CJ167:CJ175" si="138">NORMSINV(1-0.005)</f>
        <v>2.5758293035488999</v>
      </c>
      <c r="CK167" s="1" t="str">
        <f t="shared" ref="CK167:CK175" si="139">IF(ABS(CG167)&gt;CI167,"Odrzucamy H0","NieodrzucamyH0")</f>
        <v>Odrzucamy H0</v>
      </c>
      <c r="CO167" s="38">
        <f t="shared" ref="CO167:CO175" si="140">SQRT(60)*(CF167-$CQ$160)/SQRT($CQ$160*(1-$CQ$160))</f>
        <v>2.6687142172069556</v>
      </c>
      <c r="CP167" s="23">
        <f t="shared" ref="CP167:CP175" si="141">NORMSINV(1-0.05)</f>
        <v>1.6448536269514715</v>
      </c>
      <c r="CQ167" s="23">
        <f t="shared" ref="CQ167:CQ175" si="142">NORMSINV(1-0.025)</f>
        <v>1.9599639845400536</v>
      </c>
      <c r="CR167" s="23">
        <f t="shared" ref="CR167:CR175" si="143">NORMSINV(1-0.005)</f>
        <v>2.5758293035488999</v>
      </c>
      <c r="CS167" s="1" t="str">
        <f t="shared" ref="CS167:CS175" si="144">IF(ABS(CO167)&gt;CQ167,"Odrzucamy H0","NieodrzucamyH0")</f>
        <v>Odrzucamy H0</v>
      </c>
    </row>
    <row r="168" spans="1:97" x14ac:dyDescent="0.25">
      <c r="A168" s="6">
        <v>2</v>
      </c>
      <c r="B168" s="4">
        <f t="shared" ref="B168:BI168" si="145">B78-AVERAGE(B$61:B$75)</f>
        <v>2.5432346808266137E-4</v>
      </c>
      <c r="C168" s="4">
        <f t="shared" si="145"/>
        <v>3.9593602376761378E-3</v>
      </c>
      <c r="D168" s="4">
        <f t="shared" si="145"/>
        <v>4.9643918290148302E-3</v>
      </c>
      <c r="E168" s="4">
        <f t="shared" si="145"/>
        <v>5.9896528351257384E-3</v>
      </c>
      <c r="F168" s="4">
        <f t="shared" si="145"/>
        <v>2.1297420191438228E-3</v>
      </c>
      <c r="G168" s="4">
        <f t="shared" si="145"/>
        <v>8.1784854973344229E-3</v>
      </c>
      <c r="H168" s="4">
        <f t="shared" si="145"/>
        <v>-2.4004811681531939E-2</v>
      </c>
      <c r="I168" s="4">
        <f t="shared" si="145"/>
        <v>9.7370187243452262E-3</v>
      </c>
      <c r="J168" s="4">
        <f t="shared" si="145"/>
        <v>5.3035101775534919E-3</v>
      </c>
      <c r="K168" s="4">
        <f t="shared" si="145"/>
        <v>1.2601577591061969E-2</v>
      </c>
      <c r="L168" s="4">
        <f t="shared" si="145"/>
        <v>-1.095378503602437E-3</v>
      </c>
      <c r="M168" s="4">
        <f t="shared" si="145"/>
        <v>1.7821708985161791E-2</v>
      </c>
      <c r="N168" s="4">
        <f t="shared" si="145"/>
        <v>-1.5288916044663713E-2</v>
      </c>
      <c r="O168" s="4">
        <f t="shared" si="145"/>
        <v>8.0378842394442825E-3</v>
      </c>
      <c r="P168" s="4">
        <f t="shared" si="145"/>
        <v>6.5778652132790754E-3</v>
      </c>
      <c r="Q168" s="4">
        <f t="shared" si="145"/>
        <v>4.8057935804031483E-3</v>
      </c>
      <c r="R168" s="4">
        <f t="shared" si="145"/>
        <v>-3.8658885785019278E-3</v>
      </c>
      <c r="S168" s="4">
        <f t="shared" si="145"/>
        <v>2.534309873200534E-2</v>
      </c>
      <c r="T168" s="4">
        <f t="shared" si="145"/>
        <v>-6.7226757597209851E-4</v>
      </c>
      <c r="U168" s="4">
        <f t="shared" si="145"/>
        <v>4.4360982900500147E-3</v>
      </c>
      <c r="V168" s="4">
        <f t="shared" si="145"/>
        <v>-8.9755847875425624E-3</v>
      </c>
      <c r="W168" s="4">
        <f t="shared" si="145"/>
        <v>1.2528333937384104E-3</v>
      </c>
      <c r="X168" s="4">
        <f t="shared" si="145"/>
        <v>2.4361843640214043E-3</v>
      </c>
      <c r="Y168" s="4">
        <f t="shared" si="145"/>
        <v>1.9231385868672388E-2</v>
      </c>
      <c r="Z168" s="4">
        <f t="shared" si="145"/>
        <v>5.2830699342158068E-3</v>
      </c>
      <c r="AA168" s="4">
        <f t="shared" si="145"/>
        <v>2.5871819409311596E-2</v>
      </c>
      <c r="AB168" s="4">
        <f t="shared" si="145"/>
        <v>-1.563748754116101E-2</v>
      </c>
      <c r="AC168" s="4">
        <f t="shared" si="145"/>
        <v>3.5092918559226339E-4</v>
      </c>
      <c r="AD168" s="4">
        <f t="shared" si="145"/>
        <v>8.4095724246837852E-4</v>
      </c>
      <c r="AE168" s="4">
        <f t="shared" si="145"/>
        <v>7.4607547150703293E-3</v>
      </c>
      <c r="AF168" s="4">
        <f t="shared" si="145"/>
        <v>-6.4484665107348389E-4</v>
      </c>
      <c r="AG168" s="4">
        <f t="shared" si="145"/>
        <v>6.0344673369543793E-3</v>
      </c>
      <c r="AH168" s="4">
        <f t="shared" si="145"/>
        <v>-9.5164445463817113E-3</v>
      </c>
      <c r="AI168" s="4">
        <f t="shared" si="145"/>
        <v>3.1837934498765534E-4</v>
      </c>
      <c r="AJ168" s="4">
        <f t="shared" si="145"/>
        <v>2.454157490855926E-3</v>
      </c>
      <c r="AK168" s="4">
        <f t="shared" si="145"/>
        <v>1.0591056114383509E-2</v>
      </c>
      <c r="AL168" s="4">
        <f t="shared" si="145"/>
        <v>-5.0632180818143326E-3</v>
      </c>
      <c r="AM168" s="4">
        <f t="shared" si="145"/>
        <v>-1.3069297823474282E-3</v>
      </c>
      <c r="AN168" s="4">
        <f t="shared" si="145"/>
        <v>3.4559670313847636E-3</v>
      </c>
      <c r="AO168" s="4">
        <f t="shared" si="145"/>
        <v>6.6094305345048027E-3</v>
      </c>
      <c r="AP168" s="4">
        <f t="shared" si="145"/>
        <v>-1.9258452039747929E-2</v>
      </c>
      <c r="AQ168" s="4">
        <f t="shared" si="145"/>
        <v>4.1568889030191977E-3</v>
      </c>
      <c r="AR168" s="4">
        <f t="shared" si="145"/>
        <v>-1.046757148474171E-2</v>
      </c>
      <c r="AS168" s="4">
        <f t="shared" si="145"/>
        <v>1.4357529959906339E-3</v>
      </c>
      <c r="AT168" s="4">
        <f t="shared" si="145"/>
        <v>2.7400160318157112E-3</v>
      </c>
      <c r="AU168" s="4">
        <f t="shared" si="145"/>
        <v>-8.7910749193515923E-4</v>
      </c>
      <c r="AV168" s="4">
        <f t="shared" si="145"/>
        <v>2.0462566144170214E-4</v>
      </c>
      <c r="AW168" s="4">
        <f t="shared" si="145"/>
        <v>2.8733887106901948E-3</v>
      </c>
      <c r="AX168" s="4">
        <f t="shared" si="145"/>
        <v>-1.8156282506647009E-3</v>
      </c>
      <c r="AY168" s="4">
        <f t="shared" si="145"/>
        <v>1.7526501226367494E-2</v>
      </c>
      <c r="AZ168" s="4">
        <f t="shared" si="145"/>
        <v>-5.1757009054128793E-3</v>
      </c>
      <c r="BA168" s="4">
        <f t="shared" si="145"/>
        <v>-4.309761880691005E-3</v>
      </c>
      <c r="BB168" s="4">
        <f t="shared" si="145"/>
        <v>-2.2354961139580865E-3</v>
      </c>
      <c r="BC168" s="4">
        <f t="shared" si="145"/>
        <v>1.2629270271371151E-2</v>
      </c>
      <c r="BD168" s="4">
        <f t="shared" si="145"/>
        <v>1.5041057006150937E-3</v>
      </c>
      <c r="BE168" s="4">
        <f t="shared" si="145"/>
        <v>1.7602179943821059E-3</v>
      </c>
      <c r="BF168" s="4">
        <f t="shared" si="145"/>
        <v>-3.4195531948196444E-3</v>
      </c>
      <c r="BG168" s="4">
        <f t="shared" si="145"/>
        <v>3.0091075629867809E-3</v>
      </c>
      <c r="BH168" s="4">
        <f t="shared" si="145"/>
        <v>8.5292613350234693E-4</v>
      </c>
      <c r="BI168" s="4">
        <f t="shared" si="145"/>
        <v>1.0542704310896166E-2</v>
      </c>
      <c r="BL168" s="24">
        <f t="shared" si="105"/>
        <v>2.2989060625393065E-3</v>
      </c>
      <c r="BM168" s="24">
        <f>SUM(BL166:BL168)</f>
        <v>7.6658896430231611E-3</v>
      </c>
      <c r="BQ168" s="4">
        <f t="shared" si="122"/>
        <v>9.2140215522726367E-3</v>
      </c>
      <c r="BR168" s="1">
        <f t="shared" si="124"/>
        <v>7.8899091381011699</v>
      </c>
      <c r="BS168" s="4">
        <f t="shared" si="125"/>
        <v>1.6463803454274908</v>
      </c>
      <c r="BT168" s="4">
        <f t="shared" si="126"/>
        <v>1.9623414611334626</v>
      </c>
      <c r="BU168" s="4">
        <f t="shared" si="127"/>
        <v>2.5807596372676254</v>
      </c>
      <c r="BV168" s="1" t="str">
        <f t="shared" si="128"/>
        <v>Odrzucamy H0</v>
      </c>
      <c r="BY168" s="1">
        <f t="shared" si="129"/>
        <v>0.86159822582417711</v>
      </c>
      <c r="BZ168" s="4">
        <f t="shared" si="130"/>
        <v>1.8331129326562374</v>
      </c>
      <c r="CA168" s="4">
        <f t="shared" si="131"/>
        <v>2.2621571627982053</v>
      </c>
      <c r="CB168" s="4">
        <f t="shared" si="132"/>
        <v>3.2498355415921263</v>
      </c>
      <c r="CC168" s="1" t="str">
        <f t="shared" si="133"/>
        <v>NieodrzucamyH0</v>
      </c>
      <c r="CF168" s="37">
        <f t="shared" si="134"/>
        <v>0.68333333333333335</v>
      </c>
      <c r="CG168" s="38">
        <f t="shared" si="135"/>
        <v>2.8401877872187726</v>
      </c>
      <c r="CH168" s="24">
        <f t="shared" si="136"/>
        <v>1.6448536269514715</v>
      </c>
      <c r="CI168" s="24">
        <f t="shared" si="137"/>
        <v>1.9599639845400536</v>
      </c>
      <c r="CJ168" s="24">
        <f t="shared" si="138"/>
        <v>2.5758293035488999</v>
      </c>
      <c r="CK168" s="1" t="str">
        <f t="shared" si="139"/>
        <v>Odrzucamy H0</v>
      </c>
      <c r="CO168" s="38">
        <f t="shared" si="140"/>
        <v>2.6687142172069556</v>
      </c>
      <c r="CP168" s="24">
        <f t="shared" si="141"/>
        <v>1.6448536269514715</v>
      </c>
      <c r="CQ168" s="24">
        <f t="shared" si="142"/>
        <v>1.9599639845400536</v>
      </c>
      <c r="CR168" s="24">
        <f t="shared" si="143"/>
        <v>2.5758293035488999</v>
      </c>
      <c r="CS168" s="1" t="str">
        <f t="shared" si="144"/>
        <v>Odrzucamy H0</v>
      </c>
    </row>
    <row r="169" spans="1:97" x14ac:dyDescent="0.25">
      <c r="A169" s="6">
        <v>3</v>
      </c>
      <c r="B169" s="4">
        <f t="shared" ref="B169:BI169" si="146">B79-AVERAGE(B$61:B$75)</f>
        <v>6.1515432821628632E-5</v>
      </c>
      <c r="C169" s="4">
        <f t="shared" si="146"/>
        <v>-1.1452937400245985E-2</v>
      </c>
      <c r="D169" s="4">
        <f t="shared" si="146"/>
        <v>-1.2719933303861147E-2</v>
      </c>
      <c r="E169" s="4">
        <f t="shared" si="146"/>
        <v>1.0231948038756182E-2</v>
      </c>
      <c r="F169" s="4">
        <f t="shared" si="146"/>
        <v>2.1254137484338362E-3</v>
      </c>
      <c r="G169" s="4">
        <f t="shared" si="146"/>
        <v>1.0214252327402928E-2</v>
      </c>
      <c r="H169" s="4">
        <f t="shared" si="146"/>
        <v>1.8220619545874232E-2</v>
      </c>
      <c r="I169" s="4">
        <f t="shared" si="146"/>
        <v>-5.3726230083946114E-2</v>
      </c>
      <c r="J169" s="4">
        <f t="shared" si="146"/>
        <v>-2.143703947766357E-2</v>
      </c>
      <c r="K169" s="4">
        <f t="shared" si="146"/>
        <v>-1.9975599365164087E-2</v>
      </c>
      <c r="L169" s="4">
        <f t="shared" si="146"/>
        <v>-1.0970984694393248E-3</v>
      </c>
      <c r="M169" s="4">
        <f t="shared" si="146"/>
        <v>-3.4436207399589178E-2</v>
      </c>
      <c r="N169" s="4">
        <f t="shared" si="146"/>
        <v>-6.4430633592254339E-3</v>
      </c>
      <c r="O169" s="4">
        <f t="shared" si="146"/>
        <v>-2.2640859335166163E-3</v>
      </c>
      <c r="P169" s="4">
        <f t="shared" si="146"/>
        <v>-2.7865275225313875E-3</v>
      </c>
      <c r="Q169" s="4">
        <f t="shared" si="146"/>
        <v>-2.3864385867091067E-2</v>
      </c>
      <c r="R169" s="4">
        <f t="shared" si="146"/>
        <v>-3.8700226490913027E-3</v>
      </c>
      <c r="S169" s="4">
        <f t="shared" si="146"/>
        <v>-6.6843081402810454E-3</v>
      </c>
      <c r="T169" s="4">
        <f t="shared" si="146"/>
        <v>4.0995837645148251E-3</v>
      </c>
      <c r="U169" s="4">
        <f t="shared" si="146"/>
        <v>1.6768921023089661E-2</v>
      </c>
      <c r="V169" s="4">
        <f t="shared" si="146"/>
        <v>-2.0611122747114751E-2</v>
      </c>
      <c r="W169" s="4">
        <f t="shared" si="146"/>
        <v>6.6497866906217546E-3</v>
      </c>
      <c r="X169" s="4">
        <f t="shared" si="146"/>
        <v>2.4180624407697275E-3</v>
      </c>
      <c r="Y169" s="4">
        <f t="shared" si="146"/>
        <v>2.4775864728660467E-2</v>
      </c>
      <c r="Z169" s="4">
        <f t="shared" si="146"/>
        <v>-7.2634949276216779E-3</v>
      </c>
      <c r="AA169" s="4">
        <f t="shared" si="146"/>
        <v>0.1139906611270417</v>
      </c>
      <c r="AB169" s="4">
        <f t="shared" si="146"/>
        <v>-9.7419028164255697E-3</v>
      </c>
      <c r="AC169" s="4">
        <f t="shared" si="146"/>
        <v>-2.5077616597649764E-2</v>
      </c>
      <c r="AD169" s="4">
        <f t="shared" si="146"/>
        <v>8.3858546498665398E-4</v>
      </c>
      <c r="AE169" s="4">
        <f t="shared" si="146"/>
        <v>3.6514322928010621E-3</v>
      </c>
      <c r="AF169" s="4">
        <f t="shared" si="146"/>
        <v>-1.6318201901158104E-2</v>
      </c>
      <c r="AG169" s="4">
        <f t="shared" si="146"/>
        <v>3.8533155650874722E-2</v>
      </c>
      <c r="AH169" s="4">
        <f t="shared" si="146"/>
        <v>-3.4465210275476055E-2</v>
      </c>
      <c r="AI169" s="4">
        <f t="shared" si="146"/>
        <v>-1.4876975813792926E-3</v>
      </c>
      <c r="AJ169" s="4">
        <f t="shared" si="146"/>
        <v>2.4515727334385147E-3</v>
      </c>
      <c r="AK169" s="4">
        <f t="shared" si="146"/>
        <v>-8.2542231114425841E-3</v>
      </c>
      <c r="AL169" s="4">
        <f t="shared" si="146"/>
        <v>1.2937751474893879E-3</v>
      </c>
      <c r="AM169" s="4">
        <f t="shared" si="146"/>
        <v>-2.0245630658304217E-2</v>
      </c>
      <c r="AN169" s="4">
        <f t="shared" si="146"/>
        <v>-3.0344024119352678E-2</v>
      </c>
      <c r="AO169" s="4">
        <f t="shared" si="146"/>
        <v>-8.9609999883217255E-3</v>
      </c>
      <c r="AP169" s="4">
        <f t="shared" si="146"/>
        <v>-1.9403992069676766E-2</v>
      </c>
      <c r="AQ169" s="4">
        <f t="shared" si="146"/>
        <v>-8.4802879578674394E-3</v>
      </c>
      <c r="AR169" s="4">
        <f t="shared" si="146"/>
        <v>8.7495165839682615E-3</v>
      </c>
      <c r="AS169" s="4">
        <f t="shared" si="146"/>
        <v>1.8011003654044268E-2</v>
      </c>
      <c r="AT169" s="4">
        <f t="shared" si="146"/>
        <v>-5.6902254928370567E-2</v>
      </c>
      <c r="AU169" s="4">
        <f t="shared" si="146"/>
        <v>-3.9656766540031056E-3</v>
      </c>
      <c r="AV169" s="4">
        <f t="shared" si="146"/>
        <v>1.9859471120607956E-4</v>
      </c>
      <c r="AW169" s="4">
        <f t="shared" si="146"/>
        <v>-1.4899272941200683E-2</v>
      </c>
      <c r="AX169" s="4">
        <f t="shared" si="146"/>
        <v>1.079043956101442E-2</v>
      </c>
      <c r="AY169" s="4">
        <f t="shared" si="146"/>
        <v>6.50708095162921E-2</v>
      </c>
      <c r="AZ169" s="4">
        <f t="shared" si="146"/>
        <v>-1.6624720380401688E-2</v>
      </c>
      <c r="BA169" s="4">
        <f t="shared" si="146"/>
        <v>-1.3377395882316814E-2</v>
      </c>
      <c r="BB169" s="4">
        <f t="shared" si="146"/>
        <v>-2.243879961521394E-3</v>
      </c>
      <c r="BC169" s="4">
        <f t="shared" si="146"/>
        <v>-3.7335404284432033E-3</v>
      </c>
      <c r="BD169" s="4">
        <f t="shared" si="146"/>
        <v>-6.9580697960400263E-3</v>
      </c>
      <c r="BE169" s="4">
        <f t="shared" si="146"/>
        <v>3.1777966555821421E-2</v>
      </c>
      <c r="BF169" s="4">
        <f t="shared" si="146"/>
        <v>-8.007497031888286E-3</v>
      </c>
      <c r="BG169" s="4">
        <f t="shared" si="146"/>
        <v>8.2154280487418529E-4</v>
      </c>
      <c r="BH169" s="4">
        <f t="shared" si="146"/>
        <v>8.4579900304645127E-4</v>
      </c>
      <c r="BI169" s="4">
        <f t="shared" si="146"/>
        <v>-9.9432892991579442E-3</v>
      </c>
      <c r="BL169" s="24">
        <f t="shared" si="105"/>
        <v>-2.5912769746489349E-3</v>
      </c>
      <c r="BM169" s="24">
        <f>SUM(BL166:BL169)</f>
        <v>5.0746126683742267E-3</v>
      </c>
      <c r="BQ169" s="4">
        <f t="shared" si="122"/>
        <v>2.4709503682449941E-2</v>
      </c>
      <c r="BR169" s="1">
        <f t="shared" si="124"/>
        <v>-3.3162694781526927</v>
      </c>
      <c r="BS169" s="4">
        <f t="shared" si="125"/>
        <v>1.6463803454274908</v>
      </c>
      <c r="BT169" s="4">
        <f t="shared" si="126"/>
        <v>1.9623414611334626</v>
      </c>
      <c r="BU169" s="4">
        <f t="shared" si="127"/>
        <v>2.5807596372676254</v>
      </c>
      <c r="BV169" s="1" t="str">
        <f t="shared" si="128"/>
        <v>Odrzucamy H0</v>
      </c>
      <c r="BY169" s="1">
        <f t="shared" si="129"/>
        <v>-0.97117480368486786</v>
      </c>
      <c r="BZ169" s="4">
        <f t="shared" si="130"/>
        <v>1.8331129326562374</v>
      </c>
      <c r="CA169" s="4">
        <f t="shared" si="131"/>
        <v>2.2621571627982053</v>
      </c>
      <c r="CB169" s="4">
        <f t="shared" si="132"/>
        <v>3.2498355415921263</v>
      </c>
      <c r="CC169" s="1" t="str">
        <f t="shared" si="133"/>
        <v>NieodrzucamyH0</v>
      </c>
      <c r="CF169" s="37">
        <f t="shared" si="134"/>
        <v>0.4</v>
      </c>
      <c r="CG169" s="38">
        <f t="shared" si="135"/>
        <v>-1.5491933384829664</v>
      </c>
      <c r="CH169" s="24">
        <f t="shared" si="136"/>
        <v>1.6448536269514715</v>
      </c>
      <c r="CI169" s="24">
        <f t="shared" si="137"/>
        <v>1.9599639845400536</v>
      </c>
      <c r="CJ169" s="24">
        <f t="shared" si="138"/>
        <v>2.5758293035488999</v>
      </c>
      <c r="CK169" s="1" t="str">
        <f t="shared" si="139"/>
        <v>NieodrzucamyH0</v>
      </c>
      <c r="CO169" s="38">
        <f t="shared" si="140"/>
        <v>-1.7217511078754537</v>
      </c>
      <c r="CP169" s="24">
        <f t="shared" si="141"/>
        <v>1.6448536269514715</v>
      </c>
      <c r="CQ169" s="24">
        <f t="shared" si="142"/>
        <v>1.9599639845400536</v>
      </c>
      <c r="CR169" s="24">
        <f t="shared" si="143"/>
        <v>2.5758293035488999</v>
      </c>
      <c r="CS169" s="1" t="str">
        <f t="shared" si="144"/>
        <v>NieodrzucamyH0</v>
      </c>
    </row>
    <row r="170" spans="1:97" x14ac:dyDescent="0.25">
      <c r="A170" s="6">
        <v>4</v>
      </c>
      <c r="B170" s="4">
        <f t="shared" ref="B170:BI170" si="147">B80-AVERAGE(B$61:B$75)</f>
        <v>4.6630740053831736E-3</v>
      </c>
      <c r="C170" s="4">
        <f t="shared" si="147"/>
        <v>-1.7327948169540419E-2</v>
      </c>
      <c r="D170" s="4">
        <f t="shared" si="147"/>
        <v>-5.0760423895905016E-3</v>
      </c>
      <c r="E170" s="4">
        <f t="shared" si="147"/>
        <v>1.9943914337171634E-2</v>
      </c>
      <c r="F170" s="4">
        <f t="shared" si="147"/>
        <v>-6.8973050778048132E-3</v>
      </c>
      <c r="G170" s="4">
        <f t="shared" si="147"/>
        <v>2.0154339149535266E-2</v>
      </c>
      <c r="H170" s="4">
        <f t="shared" si="147"/>
        <v>-9.9430536866200354E-3</v>
      </c>
      <c r="I170" s="4">
        <f t="shared" si="147"/>
        <v>1.0268309280342908E-2</v>
      </c>
      <c r="J170" s="4">
        <f t="shared" si="147"/>
        <v>-5.4698017131487919E-2</v>
      </c>
      <c r="K170" s="4">
        <f t="shared" si="147"/>
        <v>-3.3335706081934188E-2</v>
      </c>
      <c r="L170" s="4">
        <f t="shared" si="147"/>
        <v>7.3674795945755621E-3</v>
      </c>
      <c r="M170" s="4">
        <f t="shared" si="147"/>
        <v>-0.1347430851382305</v>
      </c>
      <c r="N170" s="4">
        <f t="shared" si="147"/>
        <v>-1.209624950683E-2</v>
      </c>
      <c r="O170" s="4">
        <f t="shared" si="147"/>
        <v>-9.4812515855930736E-3</v>
      </c>
      <c r="P170" s="4">
        <f t="shared" si="147"/>
        <v>1.325449003863838E-2</v>
      </c>
      <c r="Q170" s="4">
        <f t="shared" si="147"/>
        <v>2.4188145630405855E-3</v>
      </c>
      <c r="R170" s="4">
        <f t="shared" si="147"/>
        <v>-1.4121275449517499E-2</v>
      </c>
      <c r="S170" s="4">
        <f t="shared" si="147"/>
        <v>-1.6655665269021618E-2</v>
      </c>
      <c r="T170" s="4">
        <f t="shared" si="147"/>
        <v>-1.3866975035468633E-2</v>
      </c>
      <c r="U170" s="4">
        <f t="shared" si="147"/>
        <v>-3.3971149921992257E-3</v>
      </c>
      <c r="V170" s="4">
        <f t="shared" si="147"/>
        <v>-2.4337816296789862E-2</v>
      </c>
      <c r="W170" s="4">
        <f t="shared" si="147"/>
        <v>1.0191959344282589E-2</v>
      </c>
      <c r="X170" s="4">
        <f t="shared" si="147"/>
        <v>-1.2288999046864467E-2</v>
      </c>
      <c r="Y170" s="4">
        <f t="shared" si="147"/>
        <v>1.675303496382944E-2</v>
      </c>
      <c r="Z170" s="4">
        <f t="shared" si="147"/>
        <v>-2.6927230240921165E-2</v>
      </c>
      <c r="AA170" s="4">
        <f t="shared" si="147"/>
        <v>1.1659335312500716E-2</v>
      </c>
      <c r="AB170" s="4">
        <f t="shared" si="147"/>
        <v>-1.1258917234917631E-2</v>
      </c>
      <c r="AC170" s="4">
        <f t="shared" si="147"/>
        <v>-4.0122938183180792E-3</v>
      </c>
      <c r="AD170" s="4">
        <f t="shared" si="147"/>
        <v>-2.351106888322841E-2</v>
      </c>
      <c r="AE170" s="4">
        <f t="shared" si="147"/>
        <v>-1.5301227183913566E-2</v>
      </c>
      <c r="AF170" s="4">
        <f t="shared" si="147"/>
        <v>2.4354929310214926E-3</v>
      </c>
      <c r="AG170" s="4">
        <f t="shared" si="147"/>
        <v>-3.0499613879469718E-2</v>
      </c>
      <c r="AH170" s="4">
        <f t="shared" si="147"/>
        <v>-2.4007467080701186E-2</v>
      </c>
      <c r="AI170" s="4">
        <f t="shared" si="147"/>
        <v>1.9512493793276844E-3</v>
      </c>
      <c r="AJ170" s="4">
        <f t="shared" si="147"/>
        <v>5.0262859305299171E-3</v>
      </c>
      <c r="AK170" s="4">
        <f t="shared" si="147"/>
        <v>-1.1618358694152995E-3</v>
      </c>
      <c r="AL170" s="4">
        <f t="shared" si="147"/>
        <v>6.6141518178284633E-3</v>
      </c>
      <c r="AM170" s="4">
        <f t="shared" si="147"/>
        <v>2.3996471578899069E-2</v>
      </c>
      <c r="AN170" s="4">
        <f t="shared" si="147"/>
        <v>-2.4499622009040642E-2</v>
      </c>
      <c r="AO170" s="4">
        <f t="shared" si="147"/>
        <v>-1.5592208097731599E-2</v>
      </c>
      <c r="AP170" s="4">
        <f t="shared" si="147"/>
        <v>-1.824862518549223E-2</v>
      </c>
      <c r="AQ170" s="4">
        <f t="shared" si="147"/>
        <v>-2.0445295679896711E-2</v>
      </c>
      <c r="AR170" s="4">
        <f t="shared" si="147"/>
        <v>-2.8625264810731958E-2</v>
      </c>
      <c r="AS170" s="4">
        <f t="shared" si="147"/>
        <v>-9.488439434964701E-3</v>
      </c>
      <c r="AT170" s="4">
        <f t="shared" si="147"/>
        <v>-2.275502834227024E-2</v>
      </c>
      <c r="AU170" s="4">
        <f t="shared" si="147"/>
        <v>-2.7663876699196194E-2</v>
      </c>
      <c r="AV170" s="4">
        <f t="shared" si="147"/>
        <v>-4.0711779871444101E-2</v>
      </c>
      <c r="AW170" s="4">
        <f t="shared" si="147"/>
        <v>-4.3129005740939882E-3</v>
      </c>
      <c r="AX170" s="4">
        <f t="shared" si="147"/>
        <v>-4.4039795602024614E-3</v>
      </c>
      <c r="AY170" s="4">
        <f t="shared" si="147"/>
        <v>-7.5255618769970879E-4</v>
      </c>
      <c r="AZ170" s="4">
        <f t="shared" si="147"/>
        <v>-2.8350983351946323E-2</v>
      </c>
      <c r="BA170" s="4">
        <f t="shared" si="147"/>
        <v>-2.6310877460491112E-3</v>
      </c>
      <c r="BB170" s="4">
        <f t="shared" si="147"/>
        <v>-3.5770049541993362E-3</v>
      </c>
      <c r="BC170" s="4">
        <f t="shared" si="147"/>
        <v>-5.4300631786136809E-3</v>
      </c>
      <c r="BD170" s="4">
        <f t="shared" si="147"/>
        <v>-5.9887209349277848E-3</v>
      </c>
      <c r="BE170" s="4">
        <f t="shared" si="147"/>
        <v>-1.6541562643964523E-2</v>
      </c>
      <c r="BF170" s="4">
        <f t="shared" si="147"/>
        <v>-6.2534170219242062E-3</v>
      </c>
      <c r="BG170" s="4">
        <f t="shared" si="147"/>
        <v>1.6620251704161627E-2</v>
      </c>
      <c r="BH170" s="4">
        <f t="shared" si="147"/>
        <v>4.9600146282159836E-4</v>
      </c>
      <c r="BI170" s="4">
        <f t="shared" si="147"/>
        <v>2.4100661890094802E-2</v>
      </c>
      <c r="BL170" s="24">
        <f t="shared" si="105"/>
        <v>-9.8883876341463745E-3</v>
      </c>
      <c r="BM170" s="24">
        <f>SUM(BL166:BL170)</f>
        <v>-4.8137749657721478E-3</v>
      </c>
      <c r="BQ170" s="4">
        <f t="shared" si="122"/>
        <v>2.3132369519208235E-2</v>
      </c>
      <c r="BR170" s="1">
        <f t="shared" si="124"/>
        <v>-13.517779613792294</v>
      </c>
      <c r="BS170" s="4">
        <f t="shared" si="125"/>
        <v>1.6463803454274908</v>
      </c>
      <c r="BT170" s="4">
        <f t="shared" si="126"/>
        <v>1.9623414611334626</v>
      </c>
      <c r="BU170" s="4">
        <f t="shared" si="127"/>
        <v>2.5807596372676254</v>
      </c>
      <c r="BV170" s="1" t="str">
        <f t="shared" si="128"/>
        <v>Odrzucamy H0</v>
      </c>
      <c r="BY170" s="1">
        <f t="shared" si="129"/>
        <v>-3.7060310469717499</v>
      </c>
      <c r="BZ170" s="4">
        <f t="shared" si="130"/>
        <v>1.8331129326562374</v>
      </c>
      <c r="CA170" s="4">
        <f t="shared" si="131"/>
        <v>2.2621571627982053</v>
      </c>
      <c r="CB170" s="4">
        <f t="shared" si="132"/>
        <v>3.2498355415921263</v>
      </c>
      <c r="CC170" s="1" t="str">
        <f t="shared" si="133"/>
        <v>Odrzucamy H0</v>
      </c>
      <c r="CF170" s="37">
        <f t="shared" si="134"/>
        <v>0.3</v>
      </c>
      <c r="CG170" s="38">
        <f t="shared" si="135"/>
        <v>-3.0983866769659336</v>
      </c>
      <c r="CH170" s="24">
        <f t="shared" si="136"/>
        <v>1.6448536269514715</v>
      </c>
      <c r="CI170" s="24">
        <f t="shared" si="137"/>
        <v>1.9599639845400536</v>
      </c>
      <c r="CJ170" s="24">
        <f t="shared" si="138"/>
        <v>2.5758293035488999</v>
      </c>
      <c r="CK170" s="1" t="str">
        <f t="shared" si="139"/>
        <v>Odrzucamy H0</v>
      </c>
      <c r="CO170" s="38">
        <f t="shared" si="140"/>
        <v>-3.2713271049633637</v>
      </c>
      <c r="CP170" s="24">
        <f t="shared" si="141"/>
        <v>1.6448536269514715</v>
      </c>
      <c r="CQ170" s="24">
        <f t="shared" si="142"/>
        <v>1.9599639845400536</v>
      </c>
      <c r="CR170" s="24">
        <f t="shared" si="143"/>
        <v>2.5758293035488999</v>
      </c>
      <c r="CS170" s="1" t="str">
        <f t="shared" si="144"/>
        <v>Odrzucamy H0</v>
      </c>
    </row>
    <row r="171" spans="1:97" x14ac:dyDescent="0.25">
      <c r="A171" s="6">
        <v>5</v>
      </c>
      <c r="B171" s="4">
        <f t="shared" ref="B171:BI171" si="148">B81-AVERAGE(B$61:B$75)</f>
        <v>1.262853492565056E-2</v>
      </c>
      <c r="C171" s="4">
        <f t="shared" si="148"/>
        <v>1.0821689776672727E-2</v>
      </c>
      <c r="D171" s="4">
        <f t="shared" si="148"/>
        <v>5.4965864362367589E-3</v>
      </c>
      <c r="E171" s="4">
        <f t="shared" si="148"/>
        <v>-8.8343851928441314E-3</v>
      </c>
      <c r="F171" s="4">
        <f t="shared" si="148"/>
        <v>-6.9459345821195262E-3</v>
      </c>
      <c r="G171" s="4">
        <f t="shared" si="148"/>
        <v>4.9595753976655931E-3</v>
      </c>
      <c r="H171" s="4">
        <f t="shared" si="148"/>
        <v>-4.4643108002521692E-2</v>
      </c>
      <c r="I171" s="4">
        <f t="shared" si="148"/>
        <v>-2.2647112337785449E-2</v>
      </c>
      <c r="J171" s="4">
        <f t="shared" si="148"/>
        <v>-3.1628489813470467E-2</v>
      </c>
      <c r="K171" s="4">
        <f t="shared" si="148"/>
        <v>-6.5610503819709051E-2</v>
      </c>
      <c r="L171" s="4">
        <f t="shared" si="148"/>
        <v>-8.2613365043554664E-3</v>
      </c>
      <c r="M171" s="4">
        <f t="shared" si="148"/>
        <v>-9.3700317213253129E-3</v>
      </c>
      <c r="N171" s="4">
        <f t="shared" si="148"/>
        <v>-6.3866707517813037E-2</v>
      </c>
      <c r="O171" s="4">
        <f t="shared" si="148"/>
        <v>1.2376666749900272E-2</v>
      </c>
      <c r="P171" s="4">
        <f t="shared" si="148"/>
        <v>-3.214177877757389E-2</v>
      </c>
      <c r="Q171" s="4">
        <f t="shared" si="148"/>
        <v>-1.6702375910187819E-2</v>
      </c>
      <c r="R171" s="4">
        <f t="shared" si="148"/>
        <v>-1.6539595918972104E-2</v>
      </c>
      <c r="S171" s="4">
        <f t="shared" si="148"/>
        <v>-1.4755252085578872E-2</v>
      </c>
      <c r="T171" s="4">
        <f t="shared" si="148"/>
        <v>-2.8892122789662418E-2</v>
      </c>
      <c r="U171" s="4">
        <f t="shared" si="148"/>
        <v>5.0515726296219698E-3</v>
      </c>
      <c r="V171" s="4">
        <f t="shared" si="148"/>
        <v>-1.5453010472470562E-2</v>
      </c>
      <c r="W171" s="4">
        <f t="shared" si="148"/>
        <v>-1.1280902753518082E-2</v>
      </c>
      <c r="X171" s="4">
        <f t="shared" si="148"/>
        <v>-1.8320230156142547E-2</v>
      </c>
      <c r="Y171" s="4">
        <f t="shared" si="148"/>
        <v>1.0108397551435548E-3</v>
      </c>
      <c r="Z171" s="4">
        <f t="shared" si="148"/>
        <v>-0.10669730922257868</v>
      </c>
      <c r="AA171" s="4">
        <f t="shared" si="148"/>
        <v>-7.0784418213994775E-3</v>
      </c>
      <c r="AB171" s="4">
        <f t="shared" si="148"/>
        <v>-3.214980144096323E-2</v>
      </c>
      <c r="AC171" s="4">
        <f t="shared" si="148"/>
        <v>1.6720027818156263E-2</v>
      </c>
      <c r="AD171" s="4">
        <f t="shared" si="148"/>
        <v>1.3875729292815279E-2</v>
      </c>
      <c r="AE171" s="4">
        <f t="shared" si="148"/>
        <v>-3.4957611099699255E-2</v>
      </c>
      <c r="AF171" s="4">
        <f t="shared" si="148"/>
        <v>-2.6705676547198933E-2</v>
      </c>
      <c r="AG171" s="4">
        <f t="shared" si="148"/>
        <v>1.0967324469634361E-2</v>
      </c>
      <c r="AH171" s="4">
        <f t="shared" si="148"/>
        <v>-2.5817138396822419E-2</v>
      </c>
      <c r="AI171" s="4">
        <f t="shared" si="148"/>
        <v>2.4281325308832223E-3</v>
      </c>
      <c r="AJ171" s="4">
        <f t="shared" si="148"/>
        <v>7.9141675836847704E-3</v>
      </c>
      <c r="AK171" s="4">
        <f t="shared" si="148"/>
        <v>-1.1337760468575825E-2</v>
      </c>
      <c r="AL171" s="4">
        <f t="shared" si="148"/>
        <v>4.4656379055399171E-4</v>
      </c>
      <c r="AM171" s="4">
        <f t="shared" si="148"/>
        <v>-1.5364040275492574E-2</v>
      </c>
      <c r="AN171" s="4">
        <f t="shared" si="148"/>
        <v>-8.1194166471823936E-3</v>
      </c>
      <c r="AO171" s="4">
        <f t="shared" si="148"/>
        <v>-1.7021762018800922E-2</v>
      </c>
      <c r="AP171" s="4">
        <f t="shared" si="148"/>
        <v>-2.2566399322938656E-2</v>
      </c>
      <c r="AQ171" s="4">
        <f t="shared" si="148"/>
        <v>-4.4820801512408324E-2</v>
      </c>
      <c r="AR171" s="4">
        <f t="shared" si="148"/>
        <v>-2.8784429939914952E-2</v>
      </c>
      <c r="AS171" s="4">
        <f t="shared" si="148"/>
        <v>-3.7282829355056613E-2</v>
      </c>
      <c r="AT171" s="4">
        <f t="shared" si="148"/>
        <v>1.7535874642169758E-2</v>
      </c>
      <c r="AU171" s="4">
        <f t="shared" si="148"/>
        <v>-7.6545642904432718E-3</v>
      </c>
      <c r="AV171" s="4">
        <f t="shared" si="148"/>
        <v>-1.8776909428948095E-3</v>
      </c>
      <c r="AW171" s="4">
        <f t="shared" si="148"/>
        <v>-1.7346866655917014E-2</v>
      </c>
      <c r="AX171" s="4">
        <f t="shared" si="148"/>
        <v>-2.1002292615024652E-2</v>
      </c>
      <c r="AY171" s="4">
        <f t="shared" si="148"/>
        <v>-1.6970700129235808E-2</v>
      </c>
      <c r="AZ171" s="4">
        <f t="shared" si="148"/>
        <v>-1.8890157554890555E-2</v>
      </c>
      <c r="BA171" s="4">
        <f t="shared" si="148"/>
        <v>-1.1500054586763162E-2</v>
      </c>
      <c r="BB171" s="4">
        <f t="shared" si="148"/>
        <v>3.5677983531760601E-3</v>
      </c>
      <c r="BC171" s="4">
        <f t="shared" si="148"/>
        <v>-2.7530403927379377E-2</v>
      </c>
      <c r="BD171" s="4">
        <f t="shared" si="148"/>
        <v>-4.8260638951772565E-2</v>
      </c>
      <c r="BE171" s="4">
        <f t="shared" si="148"/>
        <v>-1.0629578252799419E-2</v>
      </c>
      <c r="BF171" s="4">
        <f t="shared" si="148"/>
        <v>-8.398272496335641E-3</v>
      </c>
      <c r="BG171" s="4">
        <f t="shared" si="148"/>
        <v>1.3333856385684024E-3</v>
      </c>
      <c r="BH171" s="4">
        <f t="shared" si="148"/>
        <v>-1.4236487790027322E-2</v>
      </c>
      <c r="BI171" s="4">
        <f t="shared" si="148"/>
        <v>-1.840610218531899E-2</v>
      </c>
      <c r="BL171" s="24">
        <f t="shared" si="105"/>
        <v>-1.550276061688919E-2</v>
      </c>
      <c r="BM171" s="24">
        <f>SUM(BL166:BL171)</f>
        <v>-2.0316535582661339E-2</v>
      </c>
      <c r="BQ171" s="4">
        <f t="shared" si="122"/>
        <v>2.1980785341432461E-2</v>
      </c>
      <c r="BR171" s="1">
        <f t="shared" si="124"/>
        <v>-22.303131033866876</v>
      </c>
      <c r="BS171" s="4">
        <f t="shared" si="125"/>
        <v>1.6463803454274908</v>
      </c>
      <c r="BT171" s="4">
        <f t="shared" si="126"/>
        <v>1.9623414611334626</v>
      </c>
      <c r="BU171" s="4">
        <f t="shared" si="127"/>
        <v>2.5807596372676254</v>
      </c>
      <c r="BV171" s="1" t="str">
        <f t="shared" si="128"/>
        <v>Odrzucamy H0</v>
      </c>
      <c r="BY171" s="1">
        <f t="shared" si="129"/>
        <v>-5.8102204611765309</v>
      </c>
      <c r="BZ171" s="4">
        <f t="shared" si="130"/>
        <v>1.8331129326562374</v>
      </c>
      <c r="CA171" s="4">
        <f t="shared" si="131"/>
        <v>2.2621571627982053</v>
      </c>
      <c r="CB171" s="4">
        <f t="shared" si="132"/>
        <v>3.2498355415921263</v>
      </c>
      <c r="CC171" s="1" t="str">
        <f t="shared" si="133"/>
        <v>Odrzucamy H0</v>
      </c>
      <c r="CF171" s="37">
        <f t="shared" si="134"/>
        <v>0.26666666666666666</v>
      </c>
      <c r="CG171" s="38">
        <f t="shared" si="135"/>
        <v>-3.614784456460256</v>
      </c>
      <c r="CH171" s="24">
        <f t="shared" si="136"/>
        <v>1.6448536269514715</v>
      </c>
      <c r="CI171" s="24">
        <f t="shared" si="137"/>
        <v>1.9599639845400536</v>
      </c>
      <c r="CJ171" s="24">
        <f t="shared" si="138"/>
        <v>2.5758293035488999</v>
      </c>
      <c r="CK171" s="1" t="str">
        <f t="shared" si="139"/>
        <v>Odrzucamy H0</v>
      </c>
      <c r="CO171" s="38">
        <f t="shared" si="140"/>
        <v>-3.7878524373259999</v>
      </c>
      <c r="CP171" s="24">
        <f t="shared" si="141"/>
        <v>1.6448536269514715</v>
      </c>
      <c r="CQ171" s="24">
        <f t="shared" si="142"/>
        <v>1.9599639845400536</v>
      </c>
      <c r="CR171" s="24">
        <f t="shared" si="143"/>
        <v>2.5758293035488999</v>
      </c>
      <c r="CS171" s="1" t="str">
        <f t="shared" si="144"/>
        <v>Odrzucamy H0</v>
      </c>
    </row>
    <row r="172" spans="1:97" x14ac:dyDescent="0.25">
      <c r="A172" s="6">
        <v>6</v>
      </c>
      <c r="B172" s="4">
        <f t="shared" ref="B172:BI172" si="149">B82-AVERAGE(B$61:B$75)</f>
        <v>7.7098172953532409E-5</v>
      </c>
      <c r="C172" s="4">
        <f t="shared" si="149"/>
        <v>2.3405857670701071E-3</v>
      </c>
      <c r="D172" s="4">
        <f t="shared" si="149"/>
        <v>8.2563924896886954E-3</v>
      </c>
      <c r="E172" s="4">
        <f t="shared" si="149"/>
        <v>5.8732574842650133E-3</v>
      </c>
      <c r="F172" s="4">
        <f t="shared" si="149"/>
        <v>5.645457293454139E-3</v>
      </c>
      <c r="G172" s="4">
        <f t="shared" si="149"/>
        <v>-3.8688700626941047E-2</v>
      </c>
      <c r="H172" s="4">
        <f t="shared" si="149"/>
        <v>1.7685544595946096E-2</v>
      </c>
      <c r="I172" s="4">
        <f t="shared" si="149"/>
        <v>-7.8593179837997129E-3</v>
      </c>
      <c r="J172" s="4">
        <f t="shared" si="149"/>
        <v>1.0914736377542434E-2</v>
      </c>
      <c r="K172" s="4">
        <f t="shared" si="149"/>
        <v>4.9218891950278129E-3</v>
      </c>
      <c r="L172" s="4">
        <f t="shared" si="149"/>
        <v>1.889021800117453E-2</v>
      </c>
      <c r="M172" s="4">
        <f t="shared" si="149"/>
        <v>4.1459005770547126E-2</v>
      </c>
      <c r="N172" s="4">
        <f t="shared" si="149"/>
        <v>7.9989957291239297E-3</v>
      </c>
      <c r="O172" s="4">
        <f t="shared" si="149"/>
        <v>5.5522089961575781E-2</v>
      </c>
      <c r="P172" s="4">
        <f t="shared" si="149"/>
        <v>-6.5105753143537785E-3</v>
      </c>
      <c r="Q172" s="4">
        <f t="shared" si="149"/>
        <v>-1.6072227063091991E-2</v>
      </c>
      <c r="R172" s="4">
        <f t="shared" si="149"/>
        <v>-2.3161588043228657E-2</v>
      </c>
      <c r="S172" s="4">
        <f t="shared" si="149"/>
        <v>1.172758732751557E-2</v>
      </c>
      <c r="T172" s="4">
        <f t="shared" si="149"/>
        <v>-2.5944810771532364E-2</v>
      </c>
      <c r="U172" s="4">
        <f t="shared" si="149"/>
        <v>-2.8972704476881703E-2</v>
      </c>
      <c r="V172" s="4">
        <f t="shared" si="149"/>
        <v>1.9564783955993335E-2</v>
      </c>
      <c r="W172" s="4">
        <f t="shared" si="149"/>
        <v>-1.2674486135781003E-2</v>
      </c>
      <c r="X172" s="4">
        <f t="shared" si="149"/>
        <v>1.9322506748499564E-2</v>
      </c>
      <c r="Y172" s="4">
        <f t="shared" si="149"/>
        <v>2.5527385165271428E-2</v>
      </c>
      <c r="Z172" s="4">
        <f t="shared" si="149"/>
        <v>3.2531361835599751E-2</v>
      </c>
      <c r="AA172" s="4">
        <f t="shared" si="149"/>
        <v>-1.0805555675063619E-2</v>
      </c>
      <c r="AB172" s="4">
        <f t="shared" si="149"/>
        <v>-1.7141233953403383E-2</v>
      </c>
      <c r="AC172" s="4">
        <f t="shared" si="149"/>
        <v>1.1629911915653043E-2</v>
      </c>
      <c r="AD172" s="4">
        <f t="shared" si="149"/>
        <v>-7.4413183852519282E-3</v>
      </c>
      <c r="AE172" s="4">
        <f t="shared" si="149"/>
        <v>1.3671562558349615E-2</v>
      </c>
      <c r="AF172" s="4">
        <f t="shared" si="149"/>
        <v>-2.2330674584165763E-2</v>
      </c>
      <c r="AG172" s="4">
        <f t="shared" si="149"/>
        <v>-5.7073753924451126E-3</v>
      </c>
      <c r="AH172" s="4">
        <f t="shared" si="149"/>
        <v>1.5532879617218172E-4</v>
      </c>
      <c r="AI172" s="4">
        <f t="shared" si="149"/>
        <v>-1.6251745510198864E-2</v>
      </c>
      <c r="AJ172" s="4">
        <f t="shared" si="149"/>
        <v>7.420303298267256E-3</v>
      </c>
      <c r="AK172" s="4">
        <f t="shared" si="149"/>
        <v>-2.7664943606432443E-2</v>
      </c>
      <c r="AL172" s="4">
        <f t="shared" si="149"/>
        <v>-8.1232162418376462E-3</v>
      </c>
      <c r="AM172" s="4">
        <f t="shared" si="149"/>
        <v>-1.6773259062307581E-2</v>
      </c>
      <c r="AN172" s="4">
        <f t="shared" si="149"/>
        <v>2.5331955106749061E-2</v>
      </c>
      <c r="AO172" s="4">
        <f t="shared" si="149"/>
        <v>2.1812469216503667E-2</v>
      </c>
      <c r="AP172" s="4">
        <f t="shared" si="149"/>
        <v>-1.8306516352953037E-2</v>
      </c>
      <c r="AQ172" s="4">
        <f t="shared" si="149"/>
        <v>-1.6917947208907432E-2</v>
      </c>
      <c r="AR172" s="4">
        <f t="shared" si="149"/>
        <v>-1.6420128667151208E-2</v>
      </c>
      <c r="AS172" s="4">
        <f t="shared" si="149"/>
        <v>2.5744882092635802E-2</v>
      </c>
      <c r="AT172" s="4">
        <f t="shared" si="149"/>
        <v>-1.5540058434295349E-2</v>
      </c>
      <c r="AU172" s="4">
        <f t="shared" si="149"/>
        <v>5.7464352610689532E-3</v>
      </c>
      <c r="AV172" s="4">
        <f t="shared" si="149"/>
        <v>-2.5206585591970372E-2</v>
      </c>
      <c r="AW172" s="4">
        <f t="shared" si="149"/>
        <v>3.6176047776322301E-2</v>
      </c>
      <c r="AX172" s="4">
        <f t="shared" si="149"/>
        <v>-2.4505424966278475E-2</v>
      </c>
      <c r="AY172" s="4">
        <f t="shared" si="149"/>
        <v>4.4062447569498476E-3</v>
      </c>
      <c r="AZ172" s="4">
        <f t="shared" si="149"/>
        <v>-3.7528120942690452E-4</v>
      </c>
      <c r="BA172" s="4">
        <f t="shared" si="149"/>
        <v>-1.3332072243157952E-2</v>
      </c>
      <c r="BB172" s="4">
        <f t="shared" si="149"/>
        <v>7.7675564697531002E-3</v>
      </c>
      <c r="BC172" s="4">
        <f t="shared" si="149"/>
        <v>9.7183811567378934E-3</v>
      </c>
      <c r="BD172" s="4">
        <f t="shared" si="149"/>
        <v>-4.5661432744663909E-2</v>
      </c>
      <c r="BE172" s="4">
        <f t="shared" si="149"/>
        <v>-9.1003435129819697E-3</v>
      </c>
      <c r="BF172" s="4">
        <f t="shared" si="149"/>
        <v>1.5591661066964328E-3</v>
      </c>
      <c r="BG172" s="4">
        <f t="shared" si="149"/>
        <v>-1.0441955539797636E-2</v>
      </c>
      <c r="BH172" s="4">
        <f t="shared" si="149"/>
        <v>-1.8353875714874592E-2</v>
      </c>
      <c r="BI172" s="4">
        <f t="shared" si="149"/>
        <v>-8.2780325019685373E-3</v>
      </c>
      <c r="BL172" s="24">
        <f t="shared" si="105"/>
        <v>-9.194041188672668E-4</v>
      </c>
      <c r="BM172" s="24">
        <f>SUM(BL166:BL172)</f>
        <v>-2.1235939701528605E-2</v>
      </c>
      <c r="BQ172" s="4">
        <f t="shared" si="122"/>
        <v>2.0050228935418201E-2</v>
      </c>
      <c r="BR172" s="1">
        <f t="shared" si="124"/>
        <v>-1.450063794845198</v>
      </c>
      <c r="BS172" s="4">
        <f t="shared" si="125"/>
        <v>1.6463803454274908</v>
      </c>
      <c r="BT172" s="4">
        <f t="shared" si="126"/>
        <v>1.9623414611334626</v>
      </c>
      <c r="BU172" s="4">
        <f t="shared" si="127"/>
        <v>2.5807596372676254</v>
      </c>
      <c r="BV172" s="1" t="str">
        <f t="shared" si="128"/>
        <v>NieodrzucamyH0</v>
      </c>
      <c r="BY172" s="1">
        <f t="shared" si="129"/>
        <v>-0.34457995937271307</v>
      </c>
      <c r="BZ172" s="4">
        <f t="shared" si="130"/>
        <v>1.8331129326562374</v>
      </c>
      <c r="CA172" s="4">
        <f t="shared" si="131"/>
        <v>2.2621571627982053</v>
      </c>
      <c r="CB172" s="4">
        <f t="shared" si="132"/>
        <v>3.2498355415921263</v>
      </c>
      <c r="CC172" s="1" t="str">
        <f t="shared" si="133"/>
        <v>NieodrzucamyH0</v>
      </c>
      <c r="CF172" s="37">
        <f t="shared" si="134"/>
        <v>0.5</v>
      </c>
      <c r="CG172" s="38">
        <f t="shared" si="135"/>
        <v>0</v>
      </c>
      <c r="CH172" s="24">
        <f t="shared" si="136"/>
        <v>1.6448536269514715</v>
      </c>
      <c r="CI172" s="24">
        <f t="shared" si="137"/>
        <v>1.9599639845400536</v>
      </c>
      <c r="CJ172" s="24">
        <f t="shared" si="138"/>
        <v>2.5758293035488999</v>
      </c>
      <c r="CK172" s="1" t="str">
        <f t="shared" si="139"/>
        <v>NieodrzucamyH0</v>
      </c>
      <c r="CO172" s="38">
        <f t="shared" si="140"/>
        <v>-0.17217511078754485</v>
      </c>
      <c r="CP172" s="24">
        <f t="shared" si="141"/>
        <v>1.6448536269514715</v>
      </c>
      <c r="CQ172" s="24">
        <f t="shared" si="142"/>
        <v>1.9599639845400536</v>
      </c>
      <c r="CR172" s="24">
        <f t="shared" si="143"/>
        <v>2.5758293035488999</v>
      </c>
      <c r="CS172" s="1" t="str">
        <f t="shared" si="144"/>
        <v>NieodrzucamyH0</v>
      </c>
    </row>
    <row r="173" spans="1:97" x14ac:dyDescent="0.25">
      <c r="A173" s="6">
        <v>7</v>
      </c>
      <c r="B173" s="4">
        <f t="shared" ref="B173:BI173" si="150">B83-AVERAGE(B$61:B$75)</f>
        <v>2.7268459477059197E-3</v>
      </c>
      <c r="C173" s="4">
        <f t="shared" si="150"/>
        <v>-4.5003436961620338E-3</v>
      </c>
      <c r="D173" s="4">
        <f t="shared" si="150"/>
        <v>2.1789769669119598E-3</v>
      </c>
      <c r="E173" s="4">
        <f t="shared" si="150"/>
        <v>2.9223271028587798E-5</v>
      </c>
      <c r="F173" s="4">
        <f t="shared" si="150"/>
        <v>-2.0485584199404798E-3</v>
      </c>
      <c r="G173" s="4">
        <f t="shared" si="150"/>
        <v>9.5879722323565612E-3</v>
      </c>
      <c r="H173" s="4">
        <f t="shared" si="150"/>
        <v>1.5210066694697072E-2</v>
      </c>
      <c r="I173" s="4">
        <f t="shared" si="150"/>
        <v>-2.1889586166220096E-2</v>
      </c>
      <c r="J173" s="4">
        <f t="shared" si="150"/>
        <v>2.1482573776664324E-2</v>
      </c>
      <c r="K173" s="4">
        <f t="shared" si="150"/>
        <v>-2.1661959252544456E-2</v>
      </c>
      <c r="L173" s="4">
        <f t="shared" si="150"/>
        <v>-3.3659573457472365E-3</v>
      </c>
      <c r="M173" s="4">
        <f t="shared" si="150"/>
        <v>9.8114079525178817E-3</v>
      </c>
      <c r="N173" s="4">
        <f t="shared" si="150"/>
        <v>5.7052009125838294E-3</v>
      </c>
      <c r="O173" s="4">
        <f t="shared" si="150"/>
        <v>2.9933206361949733E-3</v>
      </c>
      <c r="P173" s="4">
        <f t="shared" si="150"/>
        <v>6.8810984631920095E-3</v>
      </c>
      <c r="Q173" s="4">
        <f t="shared" si="150"/>
        <v>-2.3104253663190702E-2</v>
      </c>
      <c r="R173" s="4">
        <f t="shared" si="150"/>
        <v>-2.2136782063336125E-2</v>
      </c>
      <c r="S173" s="4">
        <f t="shared" si="150"/>
        <v>1.1934893349820072E-2</v>
      </c>
      <c r="T173" s="4">
        <f t="shared" si="150"/>
        <v>-1.3108383019815477E-2</v>
      </c>
      <c r="U173" s="4">
        <f t="shared" si="150"/>
        <v>-6.7063105622071715E-3</v>
      </c>
      <c r="V173" s="4">
        <f t="shared" si="150"/>
        <v>-1.1592870737021496E-2</v>
      </c>
      <c r="W173" s="4">
        <f t="shared" si="150"/>
        <v>-1.8058774990253577E-2</v>
      </c>
      <c r="X173" s="4">
        <f t="shared" si="150"/>
        <v>1.260039657230164E-2</v>
      </c>
      <c r="Y173" s="4">
        <f t="shared" si="150"/>
        <v>1.5561386319738498E-2</v>
      </c>
      <c r="Z173" s="4">
        <f t="shared" si="150"/>
        <v>7.5381920935547585E-3</v>
      </c>
      <c r="AA173" s="4">
        <f t="shared" si="150"/>
        <v>3.1147450485612517E-4</v>
      </c>
      <c r="AB173" s="4">
        <f t="shared" si="150"/>
        <v>-5.7657393594074203E-3</v>
      </c>
      <c r="AC173" s="4">
        <f t="shared" si="150"/>
        <v>-1.090965537219585E-2</v>
      </c>
      <c r="AD173" s="4">
        <f t="shared" si="150"/>
        <v>1.17094338845883E-2</v>
      </c>
      <c r="AE173" s="4">
        <f t="shared" si="150"/>
        <v>1.2348258684417112E-2</v>
      </c>
      <c r="AF173" s="4">
        <f t="shared" si="150"/>
        <v>2.2422425037162803E-4</v>
      </c>
      <c r="AG173" s="4">
        <f t="shared" si="150"/>
        <v>-6.1289968890560365E-3</v>
      </c>
      <c r="AH173" s="4">
        <f t="shared" si="150"/>
        <v>1.1009464644347912E-3</v>
      </c>
      <c r="AI173" s="4">
        <f t="shared" si="150"/>
        <v>-1.5768664602258821E-2</v>
      </c>
      <c r="AJ173" s="4">
        <f t="shared" si="150"/>
        <v>4.539654702853467E-3</v>
      </c>
      <c r="AK173" s="4">
        <f t="shared" si="150"/>
        <v>7.5302884977462249E-3</v>
      </c>
      <c r="AL173" s="4">
        <f t="shared" si="150"/>
        <v>-9.9795676457727876E-3</v>
      </c>
      <c r="AM173" s="4">
        <f t="shared" si="150"/>
        <v>-7.6649332996618783E-3</v>
      </c>
      <c r="AN173" s="4">
        <f t="shared" si="150"/>
        <v>-4.8083133597433729E-3</v>
      </c>
      <c r="AO173" s="4">
        <f t="shared" si="150"/>
        <v>-1.8768274921135177E-3</v>
      </c>
      <c r="AP173" s="4">
        <f t="shared" si="150"/>
        <v>-9.1038861787691959E-4</v>
      </c>
      <c r="AQ173" s="4">
        <f t="shared" si="150"/>
        <v>1.0319238959956964E-2</v>
      </c>
      <c r="AR173" s="4">
        <f t="shared" si="150"/>
        <v>9.7181248824310604E-3</v>
      </c>
      <c r="AS173" s="4">
        <f t="shared" si="150"/>
        <v>-8.3855144489783096E-3</v>
      </c>
      <c r="AT173" s="4">
        <f t="shared" si="150"/>
        <v>-2.16336641602772E-3</v>
      </c>
      <c r="AU173" s="4">
        <f t="shared" si="150"/>
        <v>-1.6044349915014709E-2</v>
      </c>
      <c r="AV173" s="4">
        <f t="shared" si="150"/>
        <v>3.2945304236207344E-3</v>
      </c>
      <c r="AW173" s="4">
        <f t="shared" si="150"/>
        <v>-1.9666671798476273E-3</v>
      </c>
      <c r="AX173" s="4">
        <f t="shared" si="150"/>
        <v>8.1882003260771107E-4</v>
      </c>
      <c r="AY173" s="4">
        <f t="shared" si="150"/>
        <v>-8.1950312514844897E-4</v>
      </c>
      <c r="AZ173" s="4">
        <f t="shared" si="150"/>
        <v>5.8667764379857247E-5</v>
      </c>
      <c r="BA173" s="4">
        <f t="shared" si="150"/>
        <v>-1.5814881327374786E-2</v>
      </c>
      <c r="BB173" s="4">
        <f t="shared" si="150"/>
        <v>1.4211808693516736E-2</v>
      </c>
      <c r="BC173" s="4">
        <f t="shared" si="150"/>
        <v>1.1908502240487548E-2</v>
      </c>
      <c r="BD173" s="4">
        <f t="shared" si="150"/>
        <v>-3.7046839688235104E-3</v>
      </c>
      <c r="BE173" s="4">
        <f t="shared" si="150"/>
        <v>-5.2257523707463678E-3</v>
      </c>
      <c r="BF173" s="4">
        <f t="shared" si="150"/>
        <v>2.3934095567187258E-4</v>
      </c>
      <c r="BG173" s="4">
        <f t="shared" si="150"/>
        <v>-1.2808406410403698E-2</v>
      </c>
      <c r="BH173" s="4">
        <f t="shared" si="150"/>
        <v>1.8775145369983408E-3</v>
      </c>
      <c r="BI173" s="4">
        <f t="shared" si="150"/>
        <v>-1.2281015413163432E-2</v>
      </c>
      <c r="BL173" s="24">
        <f t="shared" si="105"/>
        <v>-1.2791437076974583E-3</v>
      </c>
      <c r="BM173" s="24">
        <f>SUM(BL166:BL173)</f>
        <v>-2.2515083409226064E-2</v>
      </c>
      <c r="BQ173" s="4">
        <f t="shared" si="122"/>
        <v>1.0628394318723148E-2</v>
      </c>
      <c r="BR173" s="1">
        <f t="shared" si="124"/>
        <v>-3.8058501121574633</v>
      </c>
      <c r="BS173" s="4">
        <f t="shared" si="125"/>
        <v>1.6463803454274908</v>
      </c>
      <c r="BT173" s="4">
        <f t="shared" si="126"/>
        <v>1.9623414611334626</v>
      </c>
      <c r="BU173" s="4">
        <f t="shared" si="127"/>
        <v>2.5807596372676254</v>
      </c>
      <c r="BV173" s="1" t="str">
        <f t="shared" si="128"/>
        <v>Odrzucamy H0</v>
      </c>
      <c r="BY173" s="1">
        <f t="shared" si="129"/>
        <v>-0.4794053863640399</v>
      </c>
      <c r="BZ173" s="4">
        <f t="shared" si="130"/>
        <v>1.8331129326562374</v>
      </c>
      <c r="CA173" s="4">
        <f t="shared" si="131"/>
        <v>2.2621571627982053</v>
      </c>
      <c r="CB173" s="4">
        <f t="shared" si="132"/>
        <v>3.2498355415921263</v>
      </c>
      <c r="CC173" s="1" t="str">
        <f t="shared" si="133"/>
        <v>NieodrzucamyH0</v>
      </c>
      <c r="CF173" s="37">
        <f t="shared" si="134"/>
        <v>0.5</v>
      </c>
      <c r="CG173" s="38">
        <f t="shared" si="135"/>
        <v>0</v>
      </c>
      <c r="CH173" s="24">
        <f t="shared" si="136"/>
        <v>1.6448536269514715</v>
      </c>
      <c r="CI173" s="24">
        <f t="shared" si="137"/>
        <v>1.9599639845400536</v>
      </c>
      <c r="CJ173" s="24">
        <f t="shared" si="138"/>
        <v>2.5758293035488999</v>
      </c>
      <c r="CK173" s="1" t="str">
        <f t="shared" si="139"/>
        <v>NieodrzucamyH0</v>
      </c>
      <c r="CO173" s="38">
        <f t="shared" si="140"/>
        <v>-0.17217511078754485</v>
      </c>
      <c r="CP173" s="24">
        <f t="shared" si="141"/>
        <v>1.6448536269514715</v>
      </c>
      <c r="CQ173" s="24">
        <f t="shared" si="142"/>
        <v>1.9599639845400536</v>
      </c>
      <c r="CR173" s="24">
        <f t="shared" si="143"/>
        <v>2.5758293035488999</v>
      </c>
      <c r="CS173" s="1" t="str">
        <f t="shared" si="144"/>
        <v>NieodrzucamyH0</v>
      </c>
    </row>
    <row r="174" spans="1:97" x14ac:dyDescent="0.25">
      <c r="A174" s="6">
        <v>8</v>
      </c>
      <c r="B174" s="4">
        <f t="shared" ref="B174:BI174" si="151">B84-AVERAGE(B$61:B$75)</f>
        <v>2.7245572062709242E-3</v>
      </c>
      <c r="C174" s="4">
        <f t="shared" si="151"/>
        <v>-4.5577101729606401E-3</v>
      </c>
      <c r="D174" s="4">
        <f t="shared" si="151"/>
        <v>2.1736062212726545E-3</v>
      </c>
      <c r="E174" s="4">
        <f t="shared" si="151"/>
        <v>2.8351056744505498E-5</v>
      </c>
      <c r="F174" s="4">
        <f t="shared" si="151"/>
        <v>-4.8599984999669358E-3</v>
      </c>
      <c r="G174" s="4">
        <f t="shared" si="151"/>
        <v>9.5704288528977166E-3</v>
      </c>
      <c r="H174" s="4">
        <f t="shared" si="151"/>
        <v>1.5119768195123964E-2</v>
      </c>
      <c r="I174" s="4">
        <f t="shared" si="151"/>
        <v>-2.2001240302290268E-2</v>
      </c>
      <c r="J174" s="4">
        <f t="shared" si="151"/>
        <v>2.0871234145184936E-2</v>
      </c>
      <c r="K174" s="4">
        <f t="shared" si="151"/>
        <v>-2.2388005272498054E-2</v>
      </c>
      <c r="L174" s="4">
        <f t="shared" si="151"/>
        <v>-1.2687297689452074E-2</v>
      </c>
      <c r="M174" s="4">
        <f t="shared" si="151"/>
        <v>9.7925124356013464E-3</v>
      </c>
      <c r="N174" s="4">
        <f t="shared" si="151"/>
        <v>5.6485491129000401E-3</v>
      </c>
      <c r="O174" s="4">
        <f t="shared" si="151"/>
        <v>2.9732692453797874E-3</v>
      </c>
      <c r="P174" s="4">
        <f t="shared" si="151"/>
        <v>6.7813897356417598E-3</v>
      </c>
      <c r="Q174" s="4">
        <f t="shared" si="151"/>
        <v>-2.360385086657471E-2</v>
      </c>
      <c r="R174" s="4">
        <f t="shared" si="151"/>
        <v>7.8582331902607699E-4</v>
      </c>
      <c r="S174" s="4">
        <f t="shared" si="151"/>
        <v>1.1927160743181996E-2</v>
      </c>
      <c r="T174" s="4">
        <f t="shared" si="151"/>
        <v>-1.3296734093227337E-2</v>
      </c>
      <c r="U174" s="4">
        <f t="shared" si="151"/>
        <v>-6.7216957313009536E-3</v>
      </c>
      <c r="V174" s="4">
        <f t="shared" si="151"/>
        <v>-1.1629077193738499E-2</v>
      </c>
      <c r="W174" s="4">
        <f t="shared" si="151"/>
        <v>-1.8463347894990517E-2</v>
      </c>
      <c r="X174" s="4">
        <f t="shared" si="151"/>
        <v>1.0313640243049974E-3</v>
      </c>
      <c r="Y174" s="4">
        <f t="shared" si="151"/>
        <v>1.5539415947612212E-2</v>
      </c>
      <c r="Z174" s="4">
        <f t="shared" si="151"/>
        <v>7.4635874635199159E-3</v>
      </c>
      <c r="AA174" s="4">
        <f t="shared" si="151"/>
        <v>3.0556889266005046E-4</v>
      </c>
      <c r="AB174" s="4">
        <f t="shared" si="151"/>
        <v>-5.7657393594074203E-3</v>
      </c>
      <c r="AC174" s="4">
        <f t="shared" si="151"/>
        <v>-1.1014571369867903E-2</v>
      </c>
      <c r="AD174" s="4">
        <f t="shared" si="151"/>
        <v>-1.7285747324351211E-3</v>
      </c>
      <c r="AE174" s="4">
        <f t="shared" si="151"/>
        <v>1.2250010457635956E-2</v>
      </c>
      <c r="AF174" s="4">
        <f t="shared" si="151"/>
        <v>2.222763442085707E-4</v>
      </c>
      <c r="AG174" s="4">
        <f t="shared" si="151"/>
        <v>-6.1559026036955887E-3</v>
      </c>
      <c r="AH174" s="4">
        <f t="shared" si="151"/>
        <v>1.0354207298080096E-3</v>
      </c>
      <c r="AI174" s="4">
        <f t="shared" si="151"/>
        <v>-1.5975568983306009E-2</v>
      </c>
      <c r="AJ174" s="4">
        <f t="shared" si="151"/>
        <v>5.0179648797611266E-3</v>
      </c>
      <c r="AK174" s="4">
        <f t="shared" si="151"/>
        <v>7.493408097441887E-3</v>
      </c>
      <c r="AL174" s="4">
        <f t="shared" si="151"/>
        <v>-1.0139114477908306E-2</v>
      </c>
      <c r="AM174" s="4">
        <f t="shared" si="151"/>
        <v>-7.7068868786828153E-3</v>
      </c>
      <c r="AN174" s="4">
        <f t="shared" si="151"/>
        <v>-4.8177732857581576E-3</v>
      </c>
      <c r="AO174" s="4">
        <f t="shared" si="151"/>
        <v>-2.0396423711359357E-3</v>
      </c>
      <c r="AP174" s="4">
        <f t="shared" si="151"/>
        <v>8.3577945068258677E-4</v>
      </c>
      <c r="AQ174" s="4">
        <f t="shared" si="151"/>
        <v>1.0243621527987988E-2</v>
      </c>
      <c r="AR174" s="4">
        <f t="shared" si="151"/>
        <v>9.6477355295853679E-3</v>
      </c>
      <c r="AS174" s="4">
        <f t="shared" si="151"/>
        <v>-8.4266430266989462E-3</v>
      </c>
      <c r="AT174" s="4">
        <f t="shared" si="151"/>
        <v>-2.1643762363590985E-3</v>
      </c>
      <c r="AU174" s="4">
        <f t="shared" si="151"/>
        <v>-1.6305974377378317E-2</v>
      </c>
      <c r="AV174" s="4">
        <f t="shared" si="151"/>
        <v>2.6574107274337649E-3</v>
      </c>
      <c r="AW174" s="4">
        <f t="shared" si="151"/>
        <v>-1.9754431819898532E-3</v>
      </c>
      <c r="AX174" s="4">
        <f t="shared" si="151"/>
        <v>8.1767983298386762E-4</v>
      </c>
      <c r="AY174" s="4">
        <f t="shared" si="151"/>
        <v>-8.302107565705979E-4</v>
      </c>
      <c r="AZ174" s="4">
        <f t="shared" si="151"/>
        <v>3.8377101130198862E-5</v>
      </c>
      <c r="BA174" s="4">
        <f t="shared" si="151"/>
        <v>-1.6006665866547424E-2</v>
      </c>
      <c r="BB174" s="4">
        <f t="shared" si="151"/>
        <v>1.7772254985235817E-3</v>
      </c>
      <c r="BC174" s="4">
        <f t="shared" si="151"/>
        <v>1.1811921673883423E-2</v>
      </c>
      <c r="BD174" s="4">
        <f t="shared" si="151"/>
        <v>-3.7172355014017579E-3</v>
      </c>
      <c r="BE174" s="4">
        <f t="shared" si="151"/>
        <v>-5.2500669728750733E-3</v>
      </c>
      <c r="BF174" s="4">
        <f t="shared" si="151"/>
        <v>2.2600223939159628E-4</v>
      </c>
      <c r="BG174" s="4">
        <f t="shared" si="151"/>
        <v>-1.3025911351037398E-2</v>
      </c>
      <c r="BH174" s="4">
        <f t="shared" si="151"/>
        <v>-3.2745844019764622E-4</v>
      </c>
      <c r="BI174" s="4">
        <f t="shared" si="151"/>
        <v>-1.2459053457622852E-2</v>
      </c>
      <c r="BL174" s="24">
        <f t="shared" si="105"/>
        <v>-1.8205058376682571E-3</v>
      </c>
      <c r="BM174" s="24">
        <f>SUM(BL166:BL174)</f>
        <v>-2.4335589246894322E-2</v>
      </c>
      <c r="BQ174" s="4">
        <f t="shared" si="122"/>
        <v>9.9401005462744271E-3</v>
      </c>
      <c r="BR174" s="1">
        <f t="shared" si="124"/>
        <v>-5.7916365270793637</v>
      </c>
      <c r="BS174" s="4">
        <f t="shared" si="125"/>
        <v>1.6463803454274908</v>
      </c>
      <c r="BT174" s="4">
        <f t="shared" si="126"/>
        <v>1.9623414611334626</v>
      </c>
      <c r="BU174" s="4">
        <f t="shared" si="127"/>
        <v>2.5807596372676254</v>
      </c>
      <c r="BV174" s="1" t="str">
        <f t="shared" si="128"/>
        <v>Odrzucamy H0</v>
      </c>
      <c r="BY174" s="1">
        <f t="shared" si="129"/>
        <v>-0.68230043210419733</v>
      </c>
      <c r="BZ174" s="4">
        <f t="shared" si="130"/>
        <v>1.8331129326562374</v>
      </c>
      <c r="CA174" s="4">
        <f t="shared" si="131"/>
        <v>2.2621571627982053</v>
      </c>
      <c r="CB174" s="4">
        <f t="shared" si="132"/>
        <v>3.2498355415921263</v>
      </c>
      <c r="CC174" s="1" t="str">
        <f t="shared" si="133"/>
        <v>NieodrzucamyH0</v>
      </c>
      <c r="CF174" s="37">
        <f t="shared" si="134"/>
        <v>0.5</v>
      </c>
      <c r="CG174" s="38">
        <f t="shared" si="135"/>
        <v>0</v>
      </c>
      <c r="CH174" s="24">
        <f t="shared" si="136"/>
        <v>1.6448536269514715</v>
      </c>
      <c r="CI174" s="24">
        <f t="shared" si="137"/>
        <v>1.9599639845400536</v>
      </c>
      <c r="CJ174" s="24">
        <f t="shared" si="138"/>
        <v>2.5758293035488999</v>
      </c>
      <c r="CK174" s="1" t="str">
        <f t="shared" si="139"/>
        <v>NieodrzucamyH0</v>
      </c>
      <c r="CO174" s="38">
        <f t="shared" si="140"/>
        <v>-0.17217511078754485</v>
      </c>
      <c r="CP174" s="24">
        <f t="shared" si="141"/>
        <v>1.6448536269514715</v>
      </c>
      <c r="CQ174" s="24">
        <f t="shared" si="142"/>
        <v>1.9599639845400536</v>
      </c>
      <c r="CR174" s="24">
        <f t="shared" si="143"/>
        <v>2.5758293035488999</v>
      </c>
      <c r="CS174" s="1" t="str">
        <f t="shared" si="144"/>
        <v>NieodrzucamyH0</v>
      </c>
    </row>
    <row r="175" spans="1:97" s="19" customFormat="1" ht="15.75" thickBot="1" x14ac:dyDescent="0.3">
      <c r="A175" s="20">
        <v>9</v>
      </c>
      <c r="B175" s="4">
        <f t="shared" ref="B175:BI175" si="152">B85-AVERAGE(B$61:B$75)</f>
        <v>2.7222753742408142E-3</v>
      </c>
      <c r="C175" s="4">
        <f t="shared" si="152"/>
        <v>-4.6159556309742916E-3</v>
      </c>
      <c r="D175" s="4">
        <f t="shared" si="152"/>
        <v>2.1682602826672338E-3</v>
      </c>
      <c r="E175" s="4">
        <f t="shared" si="152"/>
        <v>2.7477211007721639E-5</v>
      </c>
      <c r="F175" s="4">
        <f t="shared" si="152"/>
        <v>-4.8841971802361869E-3</v>
      </c>
      <c r="G175" s="4">
        <f t="shared" si="152"/>
        <v>9.5530315161371122E-3</v>
      </c>
      <c r="H175" s="4">
        <f t="shared" si="152"/>
        <v>1.503116171010762E-2</v>
      </c>
      <c r="I175" s="4">
        <f t="shared" si="152"/>
        <v>-2.2115292061812515E-2</v>
      </c>
      <c r="J175" s="4">
        <f t="shared" si="152"/>
        <v>2.0289044441033306E-2</v>
      </c>
      <c r="K175" s="4">
        <f t="shared" si="152"/>
        <v>-2.3154826408845877E-2</v>
      </c>
      <c r="L175" s="4">
        <f t="shared" si="152"/>
        <v>-1.2794066027593859E-2</v>
      </c>
      <c r="M175" s="4">
        <f t="shared" si="152"/>
        <v>9.7737801282467337E-3</v>
      </c>
      <c r="N175" s="4">
        <f t="shared" si="152"/>
        <v>5.592740599008379E-3</v>
      </c>
      <c r="O175" s="4">
        <f t="shared" si="152"/>
        <v>2.953396231791766E-3</v>
      </c>
      <c r="P175" s="4">
        <f t="shared" si="152"/>
        <v>6.6836428906862314E-3</v>
      </c>
      <c r="Q175" s="4">
        <f t="shared" si="152"/>
        <v>-2.4126556537235552E-2</v>
      </c>
      <c r="R175" s="4">
        <f t="shared" si="152"/>
        <v>7.4140393764583062E-4</v>
      </c>
      <c r="S175" s="4">
        <f t="shared" si="152"/>
        <v>1.1919470962901663E-2</v>
      </c>
      <c r="T175" s="4">
        <f t="shared" si="152"/>
        <v>-1.3490363733814337E-2</v>
      </c>
      <c r="U175" s="4">
        <f t="shared" si="152"/>
        <v>-6.7372023080751464E-3</v>
      </c>
      <c r="V175" s="4">
        <f t="shared" si="152"/>
        <v>-1.1665723340554898E-2</v>
      </c>
      <c r="W175" s="4">
        <f t="shared" si="152"/>
        <v>-1.8884702288453042E-2</v>
      </c>
      <c r="X175" s="4">
        <f t="shared" si="152"/>
        <v>1.0232007256792831E-3</v>
      </c>
      <c r="Y175" s="4">
        <f t="shared" si="152"/>
        <v>1.551765009903484E-2</v>
      </c>
      <c r="Z175" s="4">
        <f t="shared" si="152"/>
        <v>7.3902551290429084E-3</v>
      </c>
      <c r="AA175" s="4">
        <f t="shared" si="152"/>
        <v>2.9963447245092518E-4</v>
      </c>
      <c r="AB175" s="4">
        <f t="shared" si="152"/>
        <v>-5.7657393594074203E-3</v>
      </c>
      <c r="AC175" s="4">
        <f t="shared" si="152"/>
        <v>-1.1121670183090676E-2</v>
      </c>
      <c r="AD175" s="4">
        <f t="shared" si="152"/>
        <v>-1.7296331974707418E-3</v>
      </c>
      <c r="AE175" s="4">
        <f t="shared" si="152"/>
        <v>1.2153681374364638E-2</v>
      </c>
      <c r="AF175" s="4">
        <f t="shared" si="152"/>
        <v>2.2033386396226812E-4</v>
      </c>
      <c r="AG175" s="4">
        <f t="shared" si="152"/>
        <v>-6.1830896308758213E-3</v>
      </c>
      <c r="AH175" s="4">
        <f t="shared" si="152"/>
        <v>9.7094310378056763E-4</v>
      </c>
      <c r="AI175" s="4">
        <f t="shared" si="152"/>
        <v>-1.6188556923161141E-2</v>
      </c>
      <c r="AJ175" s="4">
        <f t="shared" si="152"/>
        <v>5.0170491773361692E-3</v>
      </c>
      <c r="AK175" s="4">
        <f t="shared" si="152"/>
        <v>7.4569715971643897E-3</v>
      </c>
      <c r="AL175" s="4">
        <f t="shared" si="152"/>
        <v>-1.0302769682591972E-2</v>
      </c>
      <c r="AM175" s="4">
        <f t="shared" si="152"/>
        <v>-7.7493892697762428E-3</v>
      </c>
      <c r="AN175" s="4">
        <f t="shared" si="152"/>
        <v>-4.8272916732646585E-3</v>
      </c>
      <c r="AO175" s="4">
        <f t="shared" si="152"/>
        <v>-2.2066933301657637E-3</v>
      </c>
      <c r="AP175" s="4">
        <f t="shared" si="152"/>
        <v>7.7065052108264871E-4</v>
      </c>
      <c r="AQ175" s="4">
        <f t="shared" si="152"/>
        <v>1.0169302275217956E-2</v>
      </c>
      <c r="AR175" s="4">
        <f t="shared" si="152"/>
        <v>9.5785126077012617E-3</v>
      </c>
      <c r="AS175" s="4">
        <f t="shared" si="152"/>
        <v>-8.4683042564301508E-3</v>
      </c>
      <c r="AT175" s="4">
        <f t="shared" si="152"/>
        <v>-2.1653840302119443E-3</v>
      </c>
      <c r="AU175" s="4">
        <f t="shared" si="152"/>
        <v>-1.6576272744231211E-2</v>
      </c>
      <c r="AV175" s="4">
        <f t="shared" si="152"/>
        <v>2.6574107274337649E-3</v>
      </c>
      <c r="AW175" s="4">
        <f t="shared" si="152"/>
        <v>-1.9842714128352661E-3</v>
      </c>
      <c r="AX175" s="4">
        <f t="shared" si="152"/>
        <v>8.1653719444277242E-4</v>
      </c>
      <c r="AY175" s="4">
        <f t="shared" si="152"/>
        <v>-8.4098880977737968E-4</v>
      </c>
      <c r="AZ175" s="4">
        <f t="shared" si="152"/>
        <v>1.8268010268432042E-5</v>
      </c>
      <c r="BA175" s="4">
        <f t="shared" si="152"/>
        <v>-1.6203874998366508E-2</v>
      </c>
      <c r="BB175" s="4">
        <f t="shared" si="152"/>
        <v>1.7759693151754045E-3</v>
      </c>
      <c r="BC175" s="4">
        <f t="shared" si="152"/>
        <v>1.171721182916542E-2</v>
      </c>
      <c r="BD175" s="4">
        <f t="shared" si="152"/>
        <v>-3.7298764446217917E-3</v>
      </c>
      <c r="BE175" s="4">
        <f t="shared" si="152"/>
        <v>-5.2746231516428701E-3</v>
      </c>
      <c r="BF175" s="4">
        <f t="shared" si="152"/>
        <v>2.127604241307173E-4</v>
      </c>
      <c r="BG175" s="4">
        <f t="shared" si="152"/>
        <v>-1.3249976977230333E-2</v>
      </c>
      <c r="BH175" s="4">
        <f t="shared" si="152"/>
        <v>-3.2968371728504895E-4</v>
      </c>
      <c r="BI175" s="4">
        <f t="shared" si="152"/>
        <v>-1.2641939693547509E-2</v>
      </c>
      <c r="BJ175" s="29"/>
      <c r="BL175" s="24">
        <f t="shared" si="105"/>
        <v>-1.913114787844523E-3</v>
      </c>
      <c r="BM175" s="25">
        <f>SUM(BL166:BL175)</f>
        <v>-2.6248704034738845E-2</v>
      </c>
      <c r="BQ175" s="4">
        <f t="shared" si="122"/>
        <v>1.0000563822083378E-2</v>
      </c>
      <c r="BR175" s="1">
        <f t="shared" si="124"/>
        <v>-6.0494590730767142</v>
      </c>
      <c r="BS175" s="4">
        <f t="shared" si="125"/>
        <v>1.6463803454274908</v>
      </c>
      <c r="BT175" s="4">
        <f t="shared" si="126"/>
        <v>1.9623414611334626</v>
      </c>
      <c r="BU175" s="4">
        <f t="shared" si="127"/>
        <v>2.5807596372676254</v>
      </c>
      <c r="BV175" s="1" t="str">
        <f t="shared" si="128"/>
        <v>Odrzucamy H0</v>
      </c>
      <c r="BY175" s="1">
        <f t="shared" si="129"/>
        <v>-0.71700898695448756</v>
      </c>
      <c r="BZ175" s="18">
        <f t="shared" si="130"/>
        <v>1.8331129326562374</v>
      </c>
      <c r="CA175" s="18">
        <f t="shared" si="131"/>
        <v>2.2621571627982053</v>
      </c>
      <c r="CB175" s="18">
        <f t="shared" si="132"/>
        <v>3.2498355415921263</v>
      </c>
      <c r="CC175" s="1" t="str">
        <f t="shared" si="133"/>
        <v>NieodrzucamyH0</v>
      </c>
      <c r="CF175" s="37">
        <f t="shared" si="134"/>
        <v>0.5</v>
      </c>
      <c r="CG175" s="38">
        <f t="shared" si="135"/>
        <v>0</v>
      </c>
      <c r="CH175" s="25">
        <f t="shared" si="136"/>
        <v>1.6448536269514715</v>
      </c>
      <c r="CI175" s="25">
        <f t="shared" si="137"/>
        <v>1.9599639845400536</v>
      </c>
      <c r="CJ175" s="25">
        <f t="shared" si="138"/>
        <v>2.5758293035488999</v>
      </c>
      <c r="CK175" s="1" t="str">
        <f t="shared" si="139"/>
        <v>NieodrzucamyH0</v>
      </c>
      <c r="CO175" s="38">
        <f t="shared" si="140"/>
        <v>-0.17217511078754485</v>
      </c>
      <c r="CP175" s="25">
        <f t="shared" si="141"/>
        <v>1.6448536269514715</v>
      </c>
      <c r="CQ175" s="25">
        <f t="shared" si="142"/>
        <v>1.9599639845400536</v>
      </c>
      <c r="CR175" s="25">
        <f t="shared" si="143"/>
        <v>2.5758293035488999</v>
      </c>
      <c r="CS175" s="1" t="str">
        <f t="shared" si="144"/>
        <v>NieodrzucamyH0</v>
      </c>
    </row>
    <row r="177" spans="1:97" x14ac:dyDescent="0.25">
      <c r="A177" s="10" t="s">
        <v>2</v>
      </c>
    </row>
    <row r="178" spans="1:97" x14ac:dyDescent="0.25">
      <c r="A178" s="13">
        <v>-5</v>
      </c>
      <c r="B178" s="4">
        <f>B71-AVERAGE(B$71:B$75)</f>
        <v>-2.1322848923705038E-3</v>
      </c>
      <c r="C178" s="4">
        <f t="shared" ref="C178:BI178" si="153">C71-AVERAGE(C$71:C$75)</f>
        <v>-5.462673052170834E-3</v>
      </c>
      <c r="D178" s="4">
        <f t="shared" si="153"/>
        <v>-1.7467147876956887E-3</v>
      </c>
      <c r="E178" s="4">
        <f t="shared" si="153"/>
        <v>9.1922085212680087E-4</v>
      </c>
      <c r="F178" s="4">
        <f t="shared" si="153"/>
        <v>2.9484568080413325E-3</v>
      </c>
      <c r="G178" s="4">
        <f t="shared" si="153"/>
        <v>3.1360908824214716E-3</v>
      </c>
      <c r="H178" s="4">
        <f t="shared" si="153"/>
        <v>3.5730220394476486E-2</v>
      </c>
      <c r="I178" s="4">
        <f t="shared" si="153"/>
        <v>3.7127548812388729E-2</v>
      </c>
      <c r="J178" s="4">
        <f t="shared" si="153"/>
        <v>5.8246765389590787E-3</v>
      </c>
      <c r="K178" s="4">
        <f t="shared" si="153"/>
        <v>-5.050534974926784E-3</v>
      </c>
      <c r="L178" s="4">
        <f t="shared" si="153"/>
        <v>2.1266446657551485E-3</v>
      </c>
      <c r="M178" s="4">
        <f t="shared" si="153"/>
        <v>2.7596996092552301E-2</v>
      </c>
      <c r="N178" s="4">
        <f t="shared" si="153"/>
        <v>1.5279694639594062E-3</v>
      </c>
      <c r="O178" s="4">
        <f t="shared" si="153"/>
        <v>8.5891720335055134E-3</v>
      </c>
      <c r="P178" s="4">
        <f t="shared" si="153"/>
        <v>1.2764452094799112E-2</v>
      </c>
      <c r="Q178" s="4">
        <f t="shared" si="153"/>
        <v>-1.1171477718355404E-2</v>
      </c>
      <c r="R178" s="4">
        <f t="shared" si="153"/>
        <v>4.6172136518763717E-3</v>
      </c>
      <c r="S178" s="4">
        <f t="shared" si="153"/>
        <v>5.9804482197740108E-3</v>
      </c>
      <c r="T178" s="4">
        <f t="shared" si="153"/>
        <v>-8.0543705833331907E-3</v>
      </c>
      <c r="U178" s="4">
        <f t="shared" si="153"/>
        <v>-7.2330849584115817E-3</v>
      </c>
      <c r="V178" s="4">
        <f t="shared" si="153"/>
        <v>-6.6586443423059119E-3</v>
      </c>
      <c r="W178" s="4">
        <f t="shared" si="153"/>
        <v>2.4645729372648187E-3</v>
      </c>
      <c r="X178" s="4">
        <f t="shared" si="153"/>
        <v>5.8771714346582285E-4</v>
      </c>
      <c r="Y178" s="4">
        <f t="shared" si="153"/>
        <v>2.3403732821213989E-2</v>
      </c>
      <c r="Z178" s="4">
        <f t="shared" si="153"/>
        <v>7.1284378552443246E-3</v>
      </c>
      <c r="AA178" s="4">
        <f t="shared" si="153"/>
        <v>1.0543059098072644E-2</v>
      </c>
      <c r="AB178" s="4">
        <f t="shared" si="153"/>
        <v>-1.0048626279985196E-2</v>
      </c>
      <c r="AC178" s="4">
        <f t="shared" si="153"/>
        <v>1.1133138581008428E-2</v>
      </c>
      <c r="AD178" s="4">
        <f t="shared" si="153"/>
        <v>-3.2265856653168614E-17</v>
      </c>
      <c r="AE178" s="4">
        <f t="shared" si="153"/>
        <v>-5.1611223289684312E-3</v>
      </c>
      <c r="AF178" s="4">
        <f t="shared" si="153"/>
        <v>4.0036343004466908E-3</v>
      </c>
      <c r="AG178" s="4">
        <f t="shared" si="153"/>
        <v>5.4842479856792624E-4</v>
      </c>
      <c r="AH178" s="4">
        <f t="shared" si="153"/>
        <v>-2.7239123809546613E-3</v>
      </c>
      <c r="AI178" s="4">
        <f t="shared" si="153"/>
        <v>-2.7724883854845107E-3</v>
      </c>
      <c r="AJ178" s="4">
        <f t="shared" si="153"/>
        <v>2.9729687272208095E-3</v>
      </c>
      <c r="AK178" s="4">
        <f t="shared" si="153"/>
        <v>1.0343843438699898E-2</v>
      </c>
      <c r="AL178" s="4">
        <f t="shared" si="153"/>
        <v>6.7841985481320146E-3</v>
      </c>
      <c r="AM178" s="4">
        <f t="shared" si="153"/>
        <v>4.8040533089539691E-3</v>
      </c>
      <c r="AN178" s="4">
        <f t="shared" si="153"/>
        <v>-4.7030576505218986E-3</v>
      </c>
      <c r="AO178" s="4">
        <f t="shared" si="153"/>
        <v>9.551558413987693E-3</v>
      </c>
      <c r="AP178" s="4">
        <f t="shared" si="153"/>
        <v>7.7937568440385723E-3</v>
      </c>
      <c r="AQ178" s="4">
        <f t="shared" si="153"/>
        <v>1.2049070102739456E-6</v>
      </c>
      <c r="AR178" s="4">
        <f t="shared" si="153"/>
        <v>2.1196162599172721E-3</v>
      </c>
      <c r="AS178" s="4">
        <f t="shared" si="153"/>
        <v>6.1125404166635115E-3</v>
      </c>
      <c r="AT178" s="4">
        <f t="shared" si="153"/>
        <v>-1.0955481596435692E-2</v>
      </c>
      <c r="AU178" s="4">
        <f t="shared" si="153"/>
        <v>-1.730860936356696E-2</v>
      </c>
      <c r="AV178" s="4">
        <f t="shared" si="153"/>
        <v>6.6496067511481296E-3</v>
      </c>
      <c r="AW178" s="4">
        <f t="shared" si="153"/>
        <v>-5.8841820148571363E-3</v>
      </c>
      <c r="AX178" s="4">
        <f t="shared" si="153"/>
        <v>8.3804616920991372E-3</v>
      </c>
      <c r="AY178" s="4">
        <f t="shared" si="153"/>
        <v>-3.420204695084068E-3</v>
      </c>
      <c r="AZ178" s="4">
        <f t="shared" si="153"/>
        <v>-8.2386874891422022E-3</v>
      </c>
      <c r="BA178" s="4">
        <f t="shared" si="153"/>
        <v>-7.7855434854573607E-3</v>
      </c>
      <c r="BB178" s="4">
        <f t="shared" si="153"/>
        <v>2.8926195506260434E-3</v>
      </c>
      <c r="BC178" s="4">
        <f t="shared" si="153"/>
        <v>1.5538089043409609E-3</v>
      </c>
      <c r="BD178" s="4">
        <f t="shared" si="153"/>
        <v>4.4670063976492277E-3</v>
      </c>
      <c r="BE178" s="4">
        <f t="shared" si="153"/>
        <v>-8.5587503104060103E-3</v>
      </c>
      <c r="BF178" s="4">
        <f t="shared" si="153"/>
        <v>-5.7740887199154078E-3</v>
      </c>
      <c r="BG178" s="4">
        <f t="shared" si="153"/>
        <v>2.7055184221917966E-4</v>
      </c>
      <c r="BH178" s="4">
        <f t="shared" si="153"/>
        <v>-1.4171451366605848E-3</v>
      </c>
      <c r="BI178" s="4">
        <f t="shared" si="153"/>
        <v>2.0883359382881197E-3</v>
      </c>
      <c r="BL178" s="4">
        <f t="shared" ref="BL178:BL192" si="154">AVERAGE(B178:BI178)</f>
        <v>2.3871045806650852E-3</v>
      </c>
      <c r="CM178" s="1">
        <f>COUNTIF(B178:BI178,"&gt;0")</f>
        <v>37</v>
      </c>
    </row>
    <row r="179" spans="1:97" x14ac:dyDescent="0.25">
      <c r="A179" s="13">
        <v>-4</v>
      </c>
      <c r="B179" s="4">
        <f t="shared" ref="B179:BI179" si="155">B72-AVERAGE(B$71:B$75)</f>
        <v>1.1356800097963689E-2</v>
      </c>
      <c r="C179" s="4">
        <f t="shared" si="155"/>
        <v>-7.3400797688032531E-3</v>
      </c>
      <c r="D179" s="4">
        <f t="shared" si="155"/>
        <v>2.7549611680006249E-3</v>
      </c>
      <c r="E179" s="4">
        <f t="shared" si="155"/>
        <v>2.1258305277677288E-3</v>
      </c>
      <c r="F179" s="4">
        <f t="shared" si="155"/>
        <v>2.9484568080413325E-3</v>
      </c>
      <c r="G179" s="4">
        <f t="shared" si="155"/>
        <v>8.1441320482616673E-3</v>
      </c>
      <c r="H179" s="4">
        <f t="shared" si="155"/>
        <v>-3.5193531856144808E-2</v>
      </c>
      <c r="I179" s="4">
        <f t="shared" si="155"/>
        <v>-6.4043267266294251E-3</v>
      </c>
      <c r="J179" s="4">
        <f t="shared" si="155"/>
        <v>2.5522779366195316E-2</v>
      </c>
      <c r="K179" s="4">
        <f t="shared" si="155"/>
        <v>1.3905321328884302E-2</v>
      </c>
      <c r="L179" s="4">
        <f t="shared" si="155"/>
        <v>2.1266446657551485E-3</v>
      </c>
      <c r="M179" s="4">
        <f t="shared" si="155"/>
        <v>-0.11176731268236871</v>
      </c>
      <c r="N179" s="4">
        <f t="shared" si="155"/>
        <v>-2.2165254372164142E-2</v>
      </c>
      <c r="O179" s="4">
        <f t="shared" si="155"/>
        <v>-2.2656526538192799E-4</v>
      </c>
      <c r="P179" s="4">
        <f t="shared" si="155"/>
        <v>-3.6529934951825119E-2</v>
      </c>
      <c r="Q179" s="4">
        <f t="shared" si="155"/>
        <v>2.0010740486254293E-2</v>
      </c>
      <c r="R179" s="4">
        <f t="shared" si="155"/>
        <v>4.6172136518763717E-3</v>
      </c>
      <c r="S179" s="4">
        <f t="shared" si="155"/>
        <v>-1.5890716404175546E-2</v>
      </c>
      <c r="T179" s="4">
        <f t="shared" si="155"/>
        <v>3.6717802862913165E-2</v>
      </c>
      <c r="U179" s="4">
        <f t="shared" si="155"/>
        <v>3.1300515122319662E-2</v>
      </c>
      <c r="V179" s="4">
        <f t="shared" si="155"/>
        <v>3.7856924668964956E-3</v>
      </c>
      <c r="W179" s="4">
        <f t="shared" si="155"/>
        <v>2.868445210320418E-4</v>
      </c>
      <c r="X179" s="4">
        <f t="shared" si="155"/>
        <v>5.8771714346582285E-4</v>
      </c>
      <c r="Y179" s="4">
        <f t="shared" si="155"/>
        <v>2.1563805899206694E-2</v>
      </c>
      <c r="Z179" s="4">
        <f t="shared" si="155"/>
        <v>-3.0566493455561974E-2</v>
      </c>
      <c r="AA179" s="4">
        <f t="shared" si="155"/>
        <v>-2.1507434398026701E-3</v>
      </c>
      <c r="AB179" s="4">
        <f t="shared" si="155"/>
        <v>4.7521240442646301E-2</v>
      </c>
      <c r="AC179" s="4">
        <f t="shared" si="155"/>
        <v>1.6382432051203141E-2</v>
      </c>
      <c r="AD179" s="4">
        <f t="shared" si="155"/>
        <v>-3.2265856653168614E-17</v>
      </c>
      <c r="AE179" s="4">
        <f t="shared" si="155"/>
        <v>-1.6767993313789569E-2</v>
      </c>
      <c r="AF179" s="4">
        <f t="shared" si="155"/>
        <v>-1.0027601804845094E-2</v>
      </c>
      <c r="AG179" s="4">
        <f t="shared" si="155"/>
        <v>-9.1992660749320981E-3</v>
      </c>
      <c r="AH179" s="4">
        <f t="shared" si="155"/>
        <v>3.4477296792762444E-2</v>
      </c>
      <c r="AI179" s="4">
        <f t="shared" si="155"/>
        <v>1.4961863830176383E-2</v>
      </c>
      <c r="AJ179" s="4">
        <f t="shared" si="155"/>
        <v>2.9729687272208095E-3</v>
      </c>
      <c r="AK179" s="4">
        <f t="shared" si="155"/>
        <v>1.1282120328011181E-3</v>
      </c>
      <c r="AL179" s="4">
        <f t="shared" si="155"/>
        <v>2.1079096122111406E-2</v>
      </c>
      <c r="AM179" s="4">
        <f t="shared" si="155"/>
        <v>-1.7856819021085449E-2</v>
      </c>
      <c r="AN179" s="4">
        <f t="shared" si="155"/>
        <v>5.9470240291551318E-2</v>
      </c>
      <c r="AO179" s="4">
        <f t="shared" si="155"/>
        <v>3.651757780276655E-2</v>
      </c>
      <c r="AP179" s="4">
        <f t="shared" si="155"/>
        <v>7.7937568440385723E-3</v>
      </c>
      <c r="AQ179" s="4">
        <f t="shared" si="155"/>
        <v>-1.6399633365713064E-2</v>
      </c>
      <c r="AR179" s="4">
        <f t="shared" si="155"/>
        <v>8.8734983424164256E-3</v>
      </c>
      <c r="AS179" s="4">
        <f t="shared" si="155"/>
        <v>6.9496388904067849E-3</v>
      </c>
      <c r="AT179" s="4">
        <f t="shared" si="155"/>
        <v>1.5939899737172608E-2</v>
      </c>
      <c r="AU179" s="4">
        <f t="shared" si="155"/>
        <v>1.0775606303969979E-2</v>
      </c>
      <c r="AV179" s="4">
        <f t="shared" si="155"/>
        <v>6.6496067511481296E-3</v>
      </c>
      <c r="AW179" s="4">
        <f t="shared" si="155"/>
        <v>-1.9119556061355982E-2</v>
      </c>
      <c r="AX179" s="4">
        <f t="shared" si="155"/>
        <v>-1.4463372006634613E-2</v>
      </c>
      <c r="AY179" s="4">
        <f t="shared" si="155"/>
        <v>-1.5449549432531877E-3</v>
      </c>
      <c r="AZ179" s="4">
        <f t="shared" si="155"/>
        <v>4.2719324819139357E-2</v>
      </c>
      <c r="BA179" s="4">
        <f t="shared" si="155"/>
        <v>-4.9771050179431477E-3</v>
      </c>
      <c r="BB179" s="4">
        <f t="shared" si="155"/>
        <v>2.8926195506260434E-3</v>
      </c>
      <c r="BC179" s="4">
        <f t="shared" si="155"/>
        <v>-2.8166233296698748E-2</v>
      </c>
      <c r="BD179" s="4">
        <f t="shared" si="155"/>
        <v>-1.8785894049480265E-3</v>
      </c>
      <c r="BE179" s="4">
        <f t="shared" si="155"/>
        <v>-8.2676123097573263E-3</v>
      </c>
      <c r="BF179" s="4">
        <f t="shared" si="155"/>
        <v>2.903359592801228E-2</v>
      </c>
      <c r="BG179" s="4">
        <f t="shared" si="155"/>
        <v>3.7256003292889519E-3</v>
      </c>
      <c r="BH179" s="4">
        <f t="shared" si="155"/>
        <v>-1.4171451366605848E-3</v>
      </c>
      <c r="BI179" s="4">
        <f t="shared" si="155"/>
        <v>-1.7851117113695993E-2</v>
      </c>
      <c r="BL179" s="4">
        <f t="shared" si="154"/>
        <v>2.0241229326687076E-3</v>
      </c>
      <c r="BU179" s="30">
        <f>_xlfn.STDEV.S(BL178:BL182)</f>
        <v>2.3158617734014551E-3</v>
      </c>
      <c r="CM179" s="1">
        <f>COUNTIF(B179:BI179,"&gt;0")</f>
        <v>35</v>
      </c>
    </row>
    <row r="180" spans="1:97" x14ac:dyDescent="0.25">
      <c r="A180" s="13">
        <v>-3</v>
      </c>
      <c r="B180" s="4">
        <f t="shared" ref="B180:BI180" si="156">B73-AVERAGE(B$71:B$75)</f>
        <v>-9.7171406171629761E-3</v>
      </c>
      <c r="C180" s="4">
        <f t="shared" si="156"/>
        <v>2.453531189679919E-3</v>
      </c>
      <c r="D180" s="4">
        <f t="shared" si="156"/>
        <v>-2.2219881890457186E-3</v>
      </c>
      <c r="E180" s="4">
        <f t="shared" si="156"/>
        <v>-4.4003318898035082E-3</v>
      </c>
      <c r="F180" s="4">
        <f t="shared" si="156"/>
        <v>1.3347137445685905E-2</v>
      </c>
      <c r="G180" s="4">
        <f t="shared" si="156"/>
        <v>-1.8363641629726243E-2</v>
      </c>
      <c r="H180" s="4">
        <f t="shared" si="156"/>
        <v>-6.656279906332202E-2</v>
      </c>
      <c r="I180" s="4">
        <f t="shared" si="156"/>
        <v>1.7502430557401309E-2</v>
      </c>
      <c r="J180" s="4">
        <f t="shared" si="156"/>
        <v>-2.1072850156070824E-2</v>
      </c>
      <c r="K180" s="4">
        <f t="shared" si="156"/>
        <v>3.2050044000500107E-2</v>
      </c>
      <c r="L180" s="4">
        <f t="shared" si="156"/>
        <v>-3.7094031807741797E-2</v>
      </c>
      <c r="M180" s="4">
        <f t="shared" si="156"/>
        <v>2.728790097953936E-2</v>
      </c>
      <c r="N180" s="4">
        <f t="shared" si="156"/>
        <v>-1.1427330371297728E-2</v>
      </c>
      <c r="O180" s="4">
        <f t="shared" si="156"/>
        <v>-2.3206482982454819E-3</v>
      </c>
      <c r="P180" s="4">
        <f t="shared" si="156"/>
        <v>2.5568285524096054E-2</v>
      </c>
      <c r="Q180" s="4">
        <f t="shared" si="156"/>
        <v>2.5343704607743676E-2</v>
      </c>
      <c r="R180" s="4">
        <f t="shared" si="156"/>
        <v>-2.6707372231309194E-3</v>
      </c>
      <c r="S180" s="4">
        <f t="shared" si="156"/>
        <v>1.6893587724521264E-2</v>
      </c>
      <c r="T180" s="4">
        <f t="shared" si="156"/>
        <v>-1.248476956007346E-2</v>
      </c>
      <c r="U180" s="4">
        <f t="shared" si="156"/>
        <v>-2.5970969726342736E-2</v>
      </c>
      <c r="V180" s="4">
        <f t="shared" si="156"/>
        <v>-1.8936747662413201E-3</v>
      </c>
      <c r="W180" s="4">
        <f t="shared" si="156"/>
        <v>3.2572010439795075E-3</v>
      </c>
      <c r="X180" s="4">
        <f t="shared" si="156"/>
        <v>1.7607378058291708E-3</v>
      </c>
      <c r="Y180" s="4">
        <f t="shared" si="156"/>
        <v>7.000572287736137E-3</v>
      </c>
      <c r="Z180" s="4">
        <f t="shared" si="156"/>
        <v>-5.7566929524616606E-4</v>
      </c>
      <c r="AA180" s="4">
        <f t="shared" si="156"/>
        <v>-1.7076514322221934E-2</v>
      </c>
      <c r="AB180" s="4">
        <f t="shared" si="156"/>
        <v>-3.5746295603515915E-2</v>
      </c>
      <c r="AC180" s="4">
        <f t="shared" si="156"/>
        <v>-4.3310499808899769E-2</v>
      </c>
      <c r="AD180" s="4">
        <f t="shared" si="156"/>
        <v>9.8779548719046036E-3</v>
      </c>
      <c r="AE180" s="4">
        <f t="shared" si="156"/>
        <v>-2.057200715874178E-4</v>
      </c>
      <c r="AF180" s="4">
        <f t="shared" si="156"/>
        <v>-3.113334459418555E-3</v>
      </c>
      <c r="AG180" s="4">
        <f t="shared" si="156"/>
        <v>-5.9150615354157318E-3</v>
      </c>
      <c r="AH180" s="4">
        <f t="shared" si="156"/>
        <v>-1.2350431140200922E-2</v>
      </c>
      <c r="AI180" s="4">
        <f t="shared" si="156"/>
        <v>1.2819372305735549E-2</v>
      </c>
      <c r="AJ180" s="4">
        <f t="shared" si="156"/>
        <v>-4.6716269353961754E-3</v>
      </c>
      <c r="AK180" s="4">
        <f t="shared" si="156"/>
        <v>-3.1407313668833411E-2</v>
      </c>
      <c r="AL180" s="4">
        <f t="shared" si="156"/>
        <v>-2.9554568675276276E-2</v>
      </c>
      <c r="AM180" s="4">
        <f t="shared" si="156"/>
        <v>1.1955720856834898E-3</v>
      </c>
      <c r="AN180" s="4">
        <f t="shared" si="156"/>
        <v>-2.968290866204425E-2</v>
      </c>
      <c r="AO180" s="4">
        <f t="shared" si="156"/>
        <v>-3.680411471991869E-3</v>
      </c>
      <c r="AP180" s="4">
        <f t="shared" si="156"/>
        <v>3.2271234471881613E-2</v>
      </c>
      <c r="AQ180" s="4">
        <f t="shared" si="156"/>
        <v>-1.9106478407611316E-2</v>
      </c>
      <c r="AR180" s="4">
        <f t="shared" si="156"/>
        <v>2.9574743028486909E-3</v>
      </c>
      <c r="AS180" s="4">
        <f t="shared" si="156"/>
        <v>-1.7045617144653337E-2</v>
      </c>
      <c r="AT180" s="4">
        <f t="shared" si="156"/>
        <v>9.258930767085706E-3</v>
      </c>
      <c r="AU180" s="4">
        <f t="shared" si="156"/>
        <v>2.9860672558575888E-4</v>
      </c>
      <c r="AV180" s="4">
        <f t="shared" si="156"/>
        <v>-2.6598427004592546E-2</v>
      </c>
      <c r="AW180" s="4">
        <f t="shared" si="156"/>
        <v>2.0111799838869966E-2</v>
      </c>
      <c r="AX180" s="4">
        <f t="shared" si="156"/>
        <v>1.3314104222945915E-3</v>
      </c>
      <c r="AY180" s="4">
        <f t="shared" si="156"/>
        <v>-1.5586736683338315E-2</v>
      </c>
      <c r="AZ180" s="4">
        <f t="shared" si="156"/>
        <v>-2.8942624671443352E-3</v>
      </c>
      <c r="BA180" s="4">
        <f t="shared" si="156"/>
        <v>3.5548030354811189E-2</v>
      </c>
      <c r="BB180" s="4">
        <f t="shared" si="156"/>
        <v>1.1572790260586035E-2</v>
      </c>
      <c r="BC180" s="4">
        <f t="shared" si="156"/>
        <v>1.8975753180077359E-3</v>
      </c>
      <c r="BD180" s="4">
        <f t="shared" si="156"/>
        <v>-1.4979277174176631E-2</v>
      </c>
      <c r="BE180" s="4">
        <f t="shared" si="156"/>
        <v>4.3429732471102927E-4</v>
      </c>
      <c r="BF180" s="4">
        <f t="shared" si="156"/>
        <v>6.3656180738711193E-3</v>
      </c>
      <c r="BG180" s="4">
        <f t="shared" si="156"/>
        <v>1.1970744098433034E-2</v>
      </c>
      <c r="BH180" s="4">
        <f t="shared" si="156"/>
        <v>-8.9054014817867711E-4</v>
      </c>
      <c r="BI180" s="4">
        <f t="shared" si="156"/>
        <v>4.2812644798212781E-3</v>
      </c>
      <c r="BL180" s="4">
        <f t="shared" si="154"/>
        <v>-3.2655799851517425E-3</v>
      </c>
      <c r="CM180" s="1">
        <f>COUNTIF(B180:BI180,"&gt;0")</f>
        <v>27</v>
      </c>
      <c r="CQ180" s="32">
        <f>SUM(CM178:CM182)/(60*5)</f>
        <v>0.51333333333333331</v>
      </c>
    </row>
    <row r="181" spans="1:97" x14ac:dyDescent="0.25">
      <c r="A181" s="13">
        <v>-2</v>
      </c>
      <c r="B181" s="4">
        <f t="shared" ref="B181:BI181" si="157">B74-AVERAGE(B$71:B$75)</f>
        <v>2.4668234275668905E-4</v>
      </c>
      <c r="C181" s="4">
        <f t="shared" si="157"/>
        <v>9.3501386209585962E-3</v>
      </c>
      <c r="D181" s="4">
        <f t="shared" si="157"/>
        <v>6.2526305257345491E-3</v>
      </c>
      <c r="E181" s="4">
        <f t="shared" si="157"/>
        <v>9.3670422181446784E-3</v>
      </c>
      <c r="F181" s="4">
        <f t="shared" si="157"/>
        <v>-1.8907986840075238E-3</v>
      </c>
      <c r="G181" s="4">
        <f t="shared" si="157"/>
        <v>2.2825292625425642E-4</v>
      </c>
      <c r="H181" s="4">
        <f t="shared" si="157"/>
        <v>3.3117903638846063E-2</v>
      </c>
      <c r="I181" s="4">
        <f t="shared" si="157"/>
        <v>-1.3865509160736018E-2</v>
      </c>
      <c r="J181" s="4">
        <f t="shared" si="157"/>
        <v>-4.2031078594067656E-3</v>
      </c>
      <c r="K181" s="4">
        <f t="shared" si="157"/>
        <v>-3.880263762181832E-2</v>
      </c>
      <c r="L181" s="4">
        <f t="shared" si="157"/>
        <v>6.2548415563166331E-4</v>
      </c>
      <c r="M181" s="4">
        <f t="shared" si="157"/>
        <v>-4.1751849243012798E-2</v>
      </c>
      <c r="N181" s="4">
        <f t="shared" si="157"/>
        <v>1.6316382554281021E-2</v>
      </c>
      <c r="O181" s="4">
        <f t="shared" si="157"/>
        <v>1.6354015110749583E-2</v>
      </c>
      <c r="P181" s="4">
        <f t="shared" si="157"/>
        <v>1.5749249678546507E-3</v>
      </c>
      <c r="Q181" s="4">
        <f t="shared" si="157"/>
        <v>-2.4027409955411669E-2</v>
      </c>
      <c r="R181" s="4">
        <f t="shared" si="157"/>
        <v>-1.1180903732498196E-2</v>
      </c>
      <c r="S181" s="4">
        <f t="shared" si="157"/>
        <v>-6.9384370432444675E-3</v>
      </c>
      <c r="T181" s="4">
        <f t="shared" si="157"/>
        <v>-8.0501724922076995E-3</v>
      </c>
      <c r="U181" s="4">
        <f t="shared" si="157"/>
        <v>3.8279803285407319E-3</v>
      </c>
      <c r="V181" s="4">
        <f t="shared" si="157"/>
        <v>-6.0629584058940591E-3</v>
      </c>
      <c r="W181" s="4">
        <f t="shared" si="157"/>
        <v>1.4748461631348183E-3</v>
      </c>
      <c r="X181" s="4">
        <f t="shared" si="157"/>
        <v>-2.935480863851194E-3</v>
      </c>
      <c r="Y181" s="4">
        <f t="shared" si="157"/>
        <v>-4.7214608589990111E-2</v>
      </c>
      <c r="Z181" s="4">
        <f t="shared" si="157"/>
        <v>1.2039440074042864E-2</v>
      </c>
      <c r="AA181" s="4">
        <f t="shared" si="157"/>
        <v>1.8164403072856536E-2</v>
      </c>
      <c r="AB181" s="4">
        <f t="shared" si="157"/>
        <v>2.0096368170933864E-2</v>
      </c>
      <c r="AC181" s="4">
        <f t="shared" si="157"/>
        <v>1.8286833085797639E-2</v>
      </c>
      <c r="AD181" s="4">
        <f t="shared" si="157"/>
        <v>2.583313201648819E-3</v>
      </c>
      <c r="AE181" s="4">
        <f t="shared" si="157"/>
        <v>2.9310156543973731E-2</v>
      </c>
      <c r="AF181" s="4">
        <f t="shared" si="157"/>
        <v>4.5688273689577239E-3</v>
      </c>
      <c r="AG181" s="4">
        <f t="shared" si="157"/>
        <v>3.3502075424099317E-2</v>
      </c>
      <c r="AH181" s="4">
        <f t="shared" si="157"/>
        <v>-1.4485777093588236E-2</v>
      </c>
      <c r="AI181" s="4">
        <f t="shared" si="157"/>
        <v>-6.5786338711891663E-3</v>
      </c>
      <c r="AJ181" s="4">
        <f t="shared" si="157"/>
        <v>-1.3956093373227159E-2</v>
      </c>
      <c r="AK181" s="4">
        <f t="shared" si="157"/>
        <v>-5.4203455847616575E-3</v>
      </c>
      <c r="AL181" s="4">
        <f t="shared" si="157"/>
        <v>8.9455345053509466E-4</v>
      </c>
      <c r="AM181" s="4">
        <f t="shared" si="157"/>
        <v>3.1038390480965065E-2</v>
      </c>
      <c r="AN181" s="4">
        <f t="shared" si="157"/>
        <v>-2.8272468398657827E-2</v>
      </c>
      <c r="AO181" s="4">
        <f t="shared" si="157"/>
        <v>-3.235505774538381E-2</v>
      </c>
      <c r="AP181" s="4">
        <f t="shared" si="157"/>
        <v>-6.9282040563218447E-2</v>
      </c>
      <c r="AQ181" s="4">
        <f t="shared" si="157"/>
        <v>2.4585556461584814E-2</v>
      </c>
      <c r="AR181" s="4">
        <f t="shared" si="157"/>
        <v>-6.9035432724876217E-3</v>
      </c>
      <c r="AS181" s="4">
        <f t="shared" si="157"/>
        <v>-6.9284879725097404E-4</v>
      </c>
      <c r="AT181" s="4">
        <f t="shared" si="157"/>
        <v>-3.8842542926714775E-3</v>
      </c>
      <c r="AU181" s="4">
        <f t="shared" si="157"/>
        <v>-5.3738049594435474E-3</v>
      </c>
      <c r="AV181" s="4">
        <f t="shared" si="157"/>
        <v>1.0561532487896538E-2</v>
      </c>
      <c r="AW181" s="4">
        <f t="shared" si="157"/>
        <v>1.5530496995609938E-2</v>
      </c>
      <c r="AX181" s="4">
        <f t="shared" si="157"/>
        <v>2.4132681215818883E-3</v>
      </c>
      <c r="AY181" s="4">
        <f t="shared" si="157"/>
        <v>2.4224492718201956E-2</v>
      </c>
      <c r="AZ181" s="4">
        <f t="shared" si="157"/>
        <v>-2.2683855151062637E-2</v>
      </c>
      <c r="BA181" s="4">
        <f t="shared" si="157"/>
        <v>-1.9260611201776721E-2</v>
      </c>
      <c r="BB181" s="4">
        <f t="shared" si="157"/>
        <v>-4.1740433407468644E-4</v>
      </c>
      <c r="BC181" s="4">
        <f t="shared" si="157"/>
        <v>-7.1729872716666879E-4</v>
      </c>
      <c r="BD181" s="4">
        <f t="shared" si="157"/>
        <v>6.1972213712204946E-3</v>
      </c>
      <c r="BE181" s="4">
        <f t="shared" si="157"/>
        <v>2.2560117482575231E-2</v>
      </c>
      <c r="BF181" s="4">
        <f t="shared" si="157"/>
        <v>2.7207525066332821E-3</v>
      </c>
      <c r="BG181" s="4">
        <f t="shared" si="157"/>
        <v>-1.0595424677198022E-2</v>
      </c>
      <c r="BH181" s="4">
        <f t="shared" si="157"/>
        <v>-1.1539967916135887E-3</v>
      </c>
      <c r="BI181" s="4">
        <f t="shared" si="157"/>
        <v>1.19352815952797E-2</v>
      </c>
      <c r="BL181" s="4">
        <f t="shared" si="154"/>
        <v>-9.8346613865948744E-4</v>
      </c>
      <c r="CM181" s="1">
        <f>COUNTIF(B181:BI181,"&gt;0")</f>
        <v>31</v>
      </c>
    </row>
    <row r="182" spans="1:97" x14ac:dyDescent="0.25">
      <c r="A182" s="13">
        <v>-1</v>
      </c>
      <c r="B182" s="4">
        <f t="shared" ref="B182:BI182" si="158">B75-AVERAGE(B$71:B$75)</f>
        <v>2.4594306881309963E-4</v>
      </c>
      <c r="C182" s="4">
        <f t="shared" si="158"/>
        <v>9.9908301033557181E-4</v>
      </c>
      <c r="D182" s="4">
        <f t="shared" si="158"/>
        <v>-5.0388887169937665E-3</v>
      </c>
      <c r="E182" s="4">
        <f t="shared" si="158"/>
        <v>-8.0117617082357019E-3</v>
      </c>
      <c r="F182" s="4">
        <f t="shared" si="158"/>
        <v>-1.7353252377761044E-2</v>
      </c>
      <c r="G182" s="4">
        <f t="shared" si="158"/>
        <v>6.8551657727888432E-3</v>
      </c>
      <c r="H182" s="4">
        <f t="shared" si="158"/>
        <v>3.2908206886144271E-2</v>
      </c>
      <c r="I182" s="4">
        <f t="shared" si="158"/>
        <v>-3.4360143482424589E-2</v>
      </c>
      <c r="J182" s="4">
        <f t="shared" si="158"/>
        <v>-6.0714978896768031E-3</v>
      </c>
      <c r="K182" s="4">
        <f t="shared" si="158"/>
        <v>-2.1021927326393087E-3</v>
      </c>
      <c r="L182" s="4">
        <f t="shared" si="158"/>
        <v>3.2215258320599835E-2</v>
      </c>
      <c r="M182" s="4">
        <f t="shared" si="158"/>
        <v>9.8634264853289869E-2</v>
      </c>
      <c r="N182" s="4">
        <f t="shared" si="158"/>
        <v>1.5748232725221439E-2</v>
      </c>
      <c r="O182" s="4">
        <f t="shared" si="158"/>
        <v>-2.2395973580627684E-2</v>
      </c>
      <c r="P182" s="4">
        <f t="shared" si="158"/>
        <v>-3.3777276349247053E-3</v>
      </c>
      <c r="Q182" s="4">
        <f t="shared" si="158"/>
        <v>-1.0155557420230893E-2</v>
      </c>
      <c r="R182" s="4">
        <f t="shared" si="158"/>
        <v>4.6172136518763717E-3</v>
      </c>
      <c r="S182" s="4">
        <f t="shared" si="158"/>
        <v>-4.4882496875252309E-5</v>
      </c>
      <c r="T182" s="4">
        <f t="shared" si="158"/>
        <v>-8.128490227298819E-3</v>
      </c>
      <c r="U182" s="4">
        <f t="shared" si="158"/>
        <v>-1.9244407661060735E-3</v>
      </c>
      <c r="V182" s="4">
        <f t="shared" si="158"/>
        <v>1.0829585047544792E-2</v>
      </c>
      <c r="W182" s="4">
        <f t="shared" si="158"/>
        <v>-7.4834646654111867E-3</v>
      </c>
      <c r="X182" s="4">
        <f t="shared" si="158"/>
        <v>-6.9122890962198136E-7</v>
      </c>
      <c r="Y182" s="4">
        <f t="shared" si="158"/>
        <v>-4.7535024181667232E-3</v>
      </c>
      <c r="Z182" s="4">
        <f t="shared" si="158"/>
        <v>1.197428482152095E-2</v>
      </c>
      <c r="AA182" s="4">
        <f t="shared" si="158"/>
        <v>-9.4802044089045655E-3</v>
      </c>
      <c r="AB182" s="4">
        <f t="shared" si="158"/>
        <v>-2.1822686730079057E-2</v>
      </c>
      <c r="AC182" s="4">
        <f t="shared" si="158"/>
        <v>-2.4919039091094372E-3</v>
      </c>
      <c r="AD182" s="4">
        <f t="shared" si="158"/>
        <v>-1.2461268073553359E-2</v>
      </c>
      <c r="AE182" s="4">
        <f t="shared" si="158"/>
        <v>-7.1753208296283146E-3</v>
      </c>
      <c r="AF182" s="4">
        <f t="shared" si="158"/>
        <v>4.5684745948592282E-3</v>
      </c>
      <c r="AG182" s="4">
        <f t="shared" si="158"/>
        <v>-1.8936172612319412E-2</v>
      </c>
      <c r="AH182" s="4">
        <f t="shared" si="158"/>
        <v>-4.9171761780186151E-3</v>
      </c>
      <c r="AI182" s="4">
        <f t="shared" si="158"/>
        <v>-1.843011387923825E-2</v>
      </c>
      <c r="AJ182" s="4">
        <f t="shared" si="158"/>
        <v>1.2681782854181712E-2</v>
      </c>
      <c r="AK182" s="4">
        <f t="shared" si="158"/>
        <v>2.5355603782094054E-2</v>
      </c>
      <c r="AL182" s="4">
        <f t="shared" si="158"/>
        <v>7.9672055449775403E-4</v>
      </c>
      <c r="AM182" s="4">
        <f t="shared" si="158"/>
        <v>-1.918119685451708E-2</v>
      </c>
      <c r="AN182" s="4">
        <f t="shared" si="158"/>
        <v>3.1881944196726682E-3</v>
      </c>
      <c r="AO182" s="4">
        <f t="shared" si="158"/>
        <v>-1.0033666999378563E-2</v>
      </c>
      <c r="AP182" s="4">
        <f t="shared" si="158"/>
        <v>2.1423292403259693E-2</v>
      </c>
      <c r="AQ182" s="4">
        <f t="shared" si="158"/>
        <v>1.0919350404729293E-2</v>
      </c>
      <c r="AR182" s="4">
        <f t="shared" si="158"/>
        <v>-7.047045632694769E-3</v>
      </c>
      <c r="AS182" s="4">
        <f t="shared" si="158"/>
        <v>4.6762866348340161E-3</v>
      </c>
      <c r="AT182" s="4">
        <f t="shared" si="158"/>
        <v>-1.035909461515115E-2</v>
      </c>
      <c r="AU182" s="4">
        <f t="shared" si="158"/>
        <v>1.1608201293454768E-2</v>
      </c>
      <c r="AV182" s="4">
        <f t="shared" si="158"/>
        <v>2.7376810143997475E-3</v>
      </c>
      <c r="AW182" s="4">
        <f t="shared" si="158"/>
        <v>-1.0638558758266789E-2</v>
      </c>
      <c r="AX182" s="4">
        <f t="shared" si="158"/>
        <v>2.3382317706589946E-3</v>
      </c>
      <c r="AY182" s="4">
        <f t="shared" si="158"/>
        <v>-3.6725963965263883E-3</v>
      </c>
      <c r="AZ182" s="4">
        <f t="shared" si="158"/>
        <v>-8.902519711790173E-3</v>
      </c>
      <c r="BA182" s="4">
        <f t="shared" si="158"/>
        <v>-3.5247706496339556E-3</v>
      </c>
      <c r="BB182" s="4">
        <f t="shared" si="158"/>
        <v>-1.6940625027763435E-2</v>
      </c>
      <c r="BC182" s="4">
        <f t="shared" si="158"/>
        <v>2.5432147801516716E-2</v>
      </c>
      <c r="BD182" s="4">
        <f t="shared" si="158"/>
        <v>6.1936388102549365E-3</v>
      </c>
      <c r="BE182" s="4">
        <f t="shared" si="158"/>
        <v>-6.1680521871229233E-3</v>
      </c>
      <c r="BF182" s="4">
        <f t="shared" si="158"/>
        <v>-3.2345877788601284E-2</v>
      </c>
      <c r="BG182" s="4">
        <f t="shared" si="158"/>
        <v>-5.3714715927431437E-3</v>
      </c>
      <c r="BH182" s="4">
        <f t="shared" si="158"/>
        <v>4.8788272131134354E-3</v>
      </c>
      <c r="BI182" s="4">
        <f t="shared" si="158"/>
        <v>-4.5376489969310469E-4</v>
      </c>
      <c r="BL182" s="4">
        <f t="shared" si="154"/>
        <v>-1.6218138952256545E-4</v>
      </c>
      <c r="BS182" s="16" t="s">
        <v>4</v>
      </c>
      <c r="BT182" s="16" t="s">
        <v>5</v>
      </c>
      <c r="BU182" s="16" t="s">
        <v>6</v>
      </c>
      <c r="BZ182" s="16" t="s">
        <v>4</v>
      </c>
      <c r="CA182" s="16" t="s">
        <v>5</v>
      </c>
      <c r="CB182" s="16" t="s">
        <v>6</v>
      </c>
      <c r="CG182" s="10" t="s">
        <v>7</v>
      </c>
      <c r="CH182" s="16" t="s">
        <v>4</v>
      </c>
      <c r="CI182" s="16" t="s">
        <v>5</v>
      </c>
      <c r="CJ182" s="16" t="s">
        <v>6</v>
      </c>
      <c r="CM182" s="1">
        <f>COUNTIF(B182:BI182,"&gt;0")</f>
        <v>24</v>
      </c>
      <c r="CO182" s="10" t="s">
        <v>8</v>
      </c>
      <c r="CP182" s="16" t="s">
        <v>4</v>
      </c>
      <c r="CQ182" s="16" t="s">
        <v>5</v>
      </c>
      <c r="CR182" s="16" t="s">
        <v>6</v>
      </c>
    </row>
    <row r="183" spans="1:97" s="9" customFormat="1" x14ac:dyDescent="0.25">
      <c r="A183" s="7">
        <v>0</v>
      </c>
      <c r="B183" s="8">
        <f t="shared" ref="B183:BI183" si="159">B76-AVERAGE(B$71:B$75)</f>
        <v>1.4943805150574748E-4</v>
      </c>
      <c r="C183" s="8">
        <f t="shared" si="159"/>
        <v>-1.5273144969601012E-3</v>
      </c>
      <c r="D183" s="8">
        <f t="shared" si="159"/>
        <v>2.9362720268492643E-3</v>
      </c>
      <c r="E183" s="8">
        <f t="shared" si="159"/>
        <v>5.7556354019883118E-3</v>
      </c>
      <c r="F183" s="8">
        <f t="shared" si="159"/>
        <v>1.8387311771168636E-2</v>
      </c>
      <c r="G183" s="8">
        <f t="shared" si="159"/>
        <v>9.6585691255895011E-3</v>
      </c>
      <c r="H183" s="8">
        <f t="shared" si="159"/>
        <v>-9.4734246566116759E-3</v>
      </c>
      <c r="I183" s="8">
        <f t="shared" si="159"/>
        <v>2.0199434312942636E-2</v>
      </c>
      <c r="J183" s="8">
        <f t="shared" si="159"/>
        <v>9.0950060790452314E-3</v>
      </c>
      <c r="K183" s="8">
        <f t="shared" si="159"/>
        <v>1.3496846253027578E-2</v>
      </c>
      <c r="L183" s="8">
        <f t="shared" si="159"/>
        <v>-1.2557869451715737E-2</v>
      </c>
      <c r="M183" s="8">
        <f t="shared" si="159"/>
        <v>4.2280265811734233E-2</v>
      </c>
      <c r="N183" s="8">
        <f t="shared" si="159"/>
        <v>-2.0891966419007941E-2</v>
      </c>
      <c r="O183" s="8">
        <f t="shared" si="159"/>
        <v>1.2600021608041113E-2</v>
      </c>
      <c r="P183" s="8">
        <f t="shared" si="159"/>
        <v>1.7847148029010215E-2</v>
      </c>
      <c r="Q183" s="8">
        <f t="shared" si="159"/>
        <v>3.9923130406602069E-3</v>
      </c>
      <c r="R183" s="8">
        <f t="shared" si="159"/>
        <v>9.9110324326399935E-3</v>
      </c>
      <c r="S183" s="8">
        <f t="shared" si="159"/>
        <v>3.0402850325492232E-2</v>
      </c>
      <c r="T183" s="8">
        <f t="shared" si="159"/>
        <v>-4.3072818020834338E-4</v>
      </c>
      <c r="U183" s="8">
        <f t="shared" si="159"/>
        <v>1.6166026036247031E-3</v>
      </c>
      <c r="V183" s="8">
        <f t="shared" si="159"/>
        <v>-1.3540104501845535E-2</v>
      </c>
      <c r="W183" s="8">
        <f t="shared" si="159"/>
        <v>1.4687867505947458E-3</v>
      </c>
      <c r="X183" s="8">
        <f t="shared" si="159"/>
        <v>5.8709698200489664E-3</v>
      </c>
      <c r="Y183" s="8">
        <f t="shared" si="159"/>
        <v>3.0074495567113984E-2</v>
      </c>
      <c r="Z183" s="8">
        <f t="shared" si="159"/>
        <v>1.0438064934528025E-2</v>
      </c>
      <c r="AA183" s="8">
        <f t="shared" si="159"/>
        <v>3.3945154440923671E-2</v>
      </c>
      <c r="AB183" s="8">
        <f t="shared" si="159"/>
        <v>-2.669791302080976E-2</v>
      </c>
      <c r="AC183" s="8">
        <f t="shared" si="159"/>
        <v>1.0844059885427164E-2</v>
      </c>
      <c r="AD183" s="8">
        <f t="shared" si="159"/>
        <v>1.452309301265845E-2</v>
      </c>
      <c r="AE183" s="8">
        <f t="shared" si="159"/>
        <v>8.0167933389301612E-3</v>
      </c>
      <c r="AF183" s="8">
        <f t="shared" si="159"/>
        <v>5.6907335321484164E-3</v>
      </c>
      <c r="AG183" s="8">
        <f t="shared" si="159"/>
        <v>1.017865716508352E-2</v>
      </c>
      <c r="AH183" s="8">
        <f t="shared" si="159"/>
        <v>-1.2355703343221416E-2</v>
      </c>
      <c r="AI183" s="8">
        <f t="shared" si="159"/>
        <v>2.0104403077330271E-3</v>
      </c>
      <c r="AJ183" s="8">
        <f t="shared" si="159"/>
        <v>7.7922551631697309E-3</v>
      </c>
      <c r="AK183" s="8">
        <f t="shared" si="159"/>
        <v>1.430699767609029E-2</v>
      </c>
      <c r="AL183" s="8">
        <f t="shared" si="159"/>
        <v>3.2163794419207015E-3</v>
      </c>
      <c r="AM183" s="8">
        <f t="shared" si="159"/>
        <v>2.2832635741157361E-3</v>
      </c>
      <c r="AN183" s="8">
        <f t="shared" si="159"/>
        <v>-5.3978912500447455E-3</v>
      </c>
      <c r="AO183" s="8">
        <f t="shared" si="159"/>
        <v>5.9132424650389292E-3</v>
      </c>
      <c r="AP183" s="8">
        <f t="shared" si="159"/>
        <v>2.5398720356893528E-3</v>
      </c>
      <c r="AQ183" s="8">
        <f t="shared" si="159"/>
        <v>3.3595262890039577E-3</v>
      </c>
      <c r="AR183" s="8">
        <f t="shared" si="159"/>
        <v>-6.486250186453736E-3</v>
      </c>
      <c r="AS183" s="8">
        <f t="shared" si="159"/>
        <v>2.7594780306329676E-3</v>
      </c>
      <c r="AT183" s="8">
        <f t="shared" si="159"/>
        <v>-2.2229428660657065E-3</v>
      </c>
      <c r="AU183" s="8">
        <f t="shared" si="159"/>
        <v>-8.1303042353574849E-3</v>
      </c>
      <c r="AV183" s="8">
        <f t="shared" si="159"/>
        <v>9.0963903797945875E-3</v>
      </c>
      <c r="AW183" s="8">
        <f t="shared" si="159"/>
        <v>-4.3952506342013632E-3</v>
      </c>
      <c r="AX183" s="8">
        <f t="shared" si="159"/>
        <v>7.3636805260946531E-3</v>
      </c>
      <c r="AY183" s="8">
        <f t="shared" si="159"/>
        <v>1.7203066076375655E-2</v>
      </c>
      <c r="AZ183" s="8">
        <f t="shared" si="159"/>
        <v>-1.3075416567936298E-2</v>
      </c>
      <c r="BA183" s="8">
        <f t="shared" si="159"/>
        <v>-3.8086145925582456E-3</v>
      </c>
      <c r="BB183" s="8">
        <f t="shared" si="159"/>
        <v>-3.1086913274952876E-3</v>
      </c>
      <c r="BC183" s="8">
        <f t="shared" si="159"/>
        <v>1.7854142701096806E-2</v>
      </c>
      <c r="BD183" s="8">
        <f t="shared" si="159"/>
        <v>5.9805232024671435E-3</v>
      </c>
      <c r="BE183" s="8">
        <f t="shared" si="159"/>
        <v>1.6372025997962053E-4</v>
      </c>
      <c r="BF183" s="8">
        <f t="shared" si="159"/>
        <v>-8.3405317712465076E-3</v>
      </c>
      <c r="BG183" s="8">
        <f t="shared" si="159"/>
        <v>8.5979552086390366E-4</v>
      </c>
      <c r="BH183" s="8">
        <f t="shared" si="159"/>
        <v>5.3589640809181133E-3</v>
      </c>
      <c r="BI183" s="8">
        <f t="shared" si="159"/>
        <v>1.1065600983809968E-2</v>
      </c>
      <c r="BJ183" s="26"/>
      <c r="BL183" s="22">
        <f t="shared" si="154"/>
        <v>4.9344329422305331E-3</v>
      </c>
      <c r="BM183" s="22">
        <f>BL183</f>
        <v>4.9344329422305331E-3</v>
      </c>
      <c r="BQ183" s="8">
        <f t="shared" ref="BQ183:BQ192" si="160">_xlfn.STDEV.S(B183:BI183)</f>
        <v>1.2465850502121956E-2</v>
      </c>
      <c r="BR183" s="9">
        <f>(BL183/BQ183)*SQRT(1000)</f>
        <v>12.517434776037462</v>
      </c>
      <c r="BS183" s="8">
        <f>_xlfn.T.INV.2T(0.1,999)</f>
        <v>1.6463803454274908</v>
      </c>
      <c r="BT183" s="8">
        <f>_xlfn.T.INV.2T(0.05,999)</f>
        <v>1.9623414611334626</v>
      </c>
      <c r="BU183" s="8">
        <f>_xlfn.T.INV.2T(0.01,999)</f>
        <v>2.5807596372676254</v>
      </c>
      <c r="BV183" s="9" t="str">
        <f>IF(ABS(BR183)&gt;BT183,"Odrzucamy H0","NieodrzucamyH0")</f>
        <v>Odrzucamy H0</v>
      </c>
      <c r="BY183" s="9">
        <f>BL183/$BU$179</f>
        <v>2.1307113399013509</v>
      </c>
      <c r="BZ183" s="8">
        <f>_xlfn.T.INV.2T(0.1,4)</f>
        <v>2.1318467863266499</v>
      </c>
      <c r="CA183" s="8">
        <f>_xlfn.T.INV.2T(0.05,4)</f>
        <v>2.7764451051977934</v>
      </c>
      <c r="CB183" s="8">
        <f>_xlfn.T.INV.2T(0.01,4)</f>
        <v>4.604094871349993</v>
      </c>
      <c r="CC183" s="9" t="str">
        <f>IF(ABS(BY183)&gt;CA183,"Odrzucamy H0","NieodrzucamyH0")</f>
        <v>NieodrzucamyH0</v>
      </c>
      <c r="CF183" s="36">
        <f>COUNTIF(B183:BI183,"&gt;0")/60</f>
        <v>0.71666666666666667</v>
      </c>
      <c r="CG183" s="35">
        <f>(SQRT(60)/0.5)*(CF183-0.5)</f>
        <v>3.356585566713095</v>
      </c>
      <c r="CH183" s="22">
        <f>NORMSINV(1-0.05)</f>
        <v>1.6448536269514715</v>
      </c>
      <c r="CI183" s="22">
        <f>NORMSINV(1-0.025)</f>
        <v>1.9599639845400536</v>
      </c>
      <c r="CJ183" s="22">
        <f>NORMSINV(1-0.005)</f>
        <v>2.5758293035488999</v>
      </c>
      <c r="CK183" s="9" t="str">
        <f>IF(ABS(CG183)&gt;CI183,"Odrzucamy H0","NieodrzucamyH0")</f>
        <v>Odrzucamy H0</v>
      </c>
      <c r="CO183" s="35">
        <f>SQRT(60)*(CF183-$CQ$180)/SQRT($CQ$180*(1-$CQ$180))</f>
        <v>3.1511470620141071</v>
      </c>
      <c r="CP183" s="22">
        <f>NORMSINV(1-0.05)</f>
        <v>1.6448536269514715</v>
      </c>
      <c r="CQ183" s="22">
        <f>NORMSINV(1-0.025)</f>
        <v>1.9599639845400536</v>
      </c>
      <c r="CR183" s="22">
        <f>NORMSINV(1-0.005)</f>
        <v>2.5758293035488999</v>
      </c>
      <c r="CS183" s="9" t="str">
        <f>IF(ABS(CO183)&gt;CQ183,"Odrzucamy H0","NieodrzucamyH0")</f>
        <v>Odrzucamy H0</v>
      </c>
    </row>
    <row r="184" spans="1:97" x14ac:dyDescent="0.25">
      <c r="A184" s="13">
        <v>1</v>
      </c>
      <c r="B184" s="4">
        <f t="shared" ref="B184:BI184" si="161">B77-AVERAGE(B$71:B$75)</f>
        <v>1.4852192857206102E-4</v>
      </c>
      <c r="C184" s="4">
        <f t="shared" si="161"/>
        <v>-1.5281527115895378E-3</v>
      </c>
      <c r="D184" s="4">
        <f t="shared" si="161"/>
        <v>2.909800865148391E-3</v>
      </c>
      <c r="E184" s="4">
        <f t="shared" si="161"/>
        <v>5.7299795924997173E-3</v>
      </c>
      <c r="F184" s="4">
        <f t="shared" si="161"/>
        <v>5.035417671662927E-3</v>
      </c>
      <c r="G184" s="4">
        <f t="shared" si="161"/>
        <v>9.6507320206831379E-3</v>
      </c>
      <c r="H184" s="4">
        <f t="shared" si="161"/>
        <v>-1.0280375608276427E-2</v>
      </c>
      <c r="I184" s="4">
        <f t="shared" si="161"/>
        <v>1.972384012856199E-2</v>
      </c>
      <c r="J184" s="4">
        <f t="shared" si="161"/>
        <v>9.0145017594238808E-3</v>
      </c>
      <c r="K184" s="4">
        <f t="shared" si="161"/>
        <v>1.3436484783776976E-2</v>
      </c>
      <c r="L184" s="4">
        <f t="shared" si="161"/>
        <v>3.4407040047961341E-3</v>
      </c>
      <c r="M184" s="4">
        <f t="shared" si="161"/>
        <v>4.212148750220656E-2</v>
      </c>
      <c r="N184" s="4">
        <f t="shared" si="161"/>
        <v>-2.1065516380639918E-2</v>
      </c>
      <c r="O184" s="4">
        <f t="shared" si="161"/>
        <v>1.2506495187683934E-2</v>
      </c>
      <c r="P184" s="4">
        <f t="shared" si="161"/>
        <v>1.7749603412432903E-2</v>
      </c>
      <c r="Q184" s="4">
        <f t="shared" si="161"/>
        <v>3.9579932632015941E-3</v>
      </c>
      <c r="R184" s="4">
        <f t="shared" si="161"/>
        <v>6.6566737204341361E-3</v>
      </c>
      <c r="S184" s="4">
        <f t="shared" si="161"/>
        <v>3.012739974796675E-2</v>
      </c>
      <c r="T184" s="4">
        <f t="shared" si="161"/>
        <v>-4.3214879517825021E-4</v>
      </c>
      <c r="U184" s="4">
        <f t="shared" si="161"/>
        <v>1.5632105462798336E-3</v>
      </c>
      <c r="V184" s="4">
        <f t="shared" si="161"/>
        <v>-1.3551426024717299E-2</v>
      </c>
      <c r="W184" s="4">
        <f t="shared" si="161"/>
        <v>1.4684264623569822E-3</v>
      </c>
      <c r="X184" s="4">
        <f t="shared" si="161"/>
        <v>4.8720469685296685E-3</v>
      </c>
      <c r="Y184" s="4">
        <f t="shared" si="161"/>
        <v>3.0002674545072175E-2</v>
      </c>
      <c r="Z184" s="4">
        <f t="shared" si="161"/>
        <v>1.0396047376393269E-2</v>
      </c>
      <c r="AA184" s="4">
        <f t="shared" si="161"/>
        <v>3.3370734790013755E-2</v>
      </c>
      <c r="AB184" s="4">
        <f t="shared" si="161"/>
        <v>-2.6792544209109773E-2</v>
      </c>
      <c r="AC184" s="4">
        <f t="shared" si="161"/>
        <v>1.0842911081753748E-2</v>
      </c>
      <c r="AD184" s="4">
        <f t="shared" si="161"/>
        <v>1.54362291578476E-3</v>
      </c>
      <c r="AE184" s="4">
        <f t="shared" si="161"/>
        <v>7.9906540653054327E-3</v>
      </c>
      <c r="AF184" s="4">
        <f t="shared" si="161"/>
        <v>5.6904547531833336E-3</v>
      </c>
      <c r="AG184" s="4">
        <f t="shared" si="161"/>
        <v>1.0128757693147028E-2</v>
      </c>
      <c r="AH184" s="4">
        <f t="shared" si="161"/>
        <v>-1.236185635124762E-2</v>
      </c>
      <c r="AI184" s="4">
        <f t="shared" si="161"/>
        <v>2.0071606444060589E-3</v>
      </c>
      <c r="AJ184" s="4">
        <f t="shared" si="161"/>
        <v>1.3691191452430687E-3</v>
      </c>
      <c r="AK184" s="4">
        <f t="shared" si="161"/>
        <v>1.4220885294021586E-2</v>
      </c>
      <c r="AL184" s="4">
        <f t="shared" si="161"/>
        <v>3.1593943629267679E-3</v>
      </c>
      <c r="AM184" s="4">
        <f t="shared" si="161"/>
        <v>2.2832539336001857E-3</v>
      </c>
      <c r="AN184" s="4">
        <f t="shared" si="161"/>
        <v>-5.4252871151774457E-3</v>
      </c>
      <c r="AO184" s="4">
        <f t="shared" si="161"/>
        <v>5.8958851303513513E-3</v>
      </c>
      <c r="AP184" s="4">
        <f t="shared" si="161"/>
        <v>-4.0555258615476448E-3</v>
      </c>
      <c r="AQ184" s="4">
        <f t="shared" si="161"/>
        <v>3.352863174928924E-3</v>
      </c>
      <c r="AR184" s="4">
        <f t="shared" si="161"/>
        <v>-6.6198144247585468E-3</v>
      </c>
      <c r="AS184" s="4">
        <f t="shared" si="161"/>
        <v>2.7476004635934659E-3</v>
      </c>
      <c r="AT184" s="4">
        <f t="shared" si="161"/>
        <v>-2.2584842563205748E-3</v>
      </c>
      <c r="AU184" s="4">
        <f t="shared" si="161"/>
        <v>-8.1310750313601451E-3</v>
      </c>
      <c r="AV184" s="4">
        <f t="shared" si="161"/>
        <v>4.2028231225016352E-3</v>
      </c>
      <c r="AW184" s="4">
        <f t="shared" si="161"/>
        <v>-4.3988126828313724E-3</v>
      </c>
      <c r="AX184" s="4">
        <f t="shared" si="161"/>
        <v>7.3501289412707107E-3</v>
      </c>
      <c r="AY184" s="4">
        <f t="shared" si="161"/>
        <v>1.6965021766421055E-2</v>
      </c>
      <c r="AZ184" s="4">
        <f t="shared" si="161"/>
        <v>-1.3075933419361351E-2</v>
      </c>
      <c r="BA184" s="4">
        <f t="shared" si="161"/>
        <v>-3.8136334796902136E-3</v>
      </c>
      <c r="BB184" s="4">
        <f t="shared" si="161"/>
        <v>9.6575099994260921E-6</v>
      </c>
      <c r="BC184" s="4">
        <f t="shared" si="161"/>
        <v>1.7738191944723779E-2</v>
      </c>
      <c r="BD184" s="4">
        <f t="shared" si="161"/>
        <v>5.9777127062474915E-3</v>
      </c>
      <c r="BE184" s="4">
        <f t="shared" si="161"/>
        <v>1.594205891171064E-4</v>
      </c>
      <c r="BF184" s="4">
        <f t="shared" si="161"/>
        <v>-8.3405317712465076E-3</v>
      </c>
      <c r="BG184" s="4">
        <f t="shared" si="161"/>
        <v>8.5840303653791396E-4</v>
      </c>
      <c r="BH184" s="4">
        <f t="shared" si="161"/>
        <v>1.2632539559157632E-3</v>
      </c>
      <c r="BI184" s="4">
        <f t="shared" si="161"/>
        <v>1.09713369501822E-2</v>
      </c>
      <c r="BL184" s="24">
        <f t="shared" si="154"/>
        <v>4.3080028555967818E-3</v>
      </c>
      <c r="BM184" s="24">
        <f>SUM(BL183:BL184)</f>
        <v>9.2424357978273149E-3</v>
      </c>
      <c r="BQ184" s="4">
        <f t="shared" si="160"/>
        <v>1.2032673922137756E-2</v>
      </c>
      <c r="BR184" s="1">
        <f t="shared" ref="BR184:BR192" si="162">(BL184/BQ184)*SQRT(1000)</f>
        <v>11.321757140889073</v>
      </c>
      <c r="BS184" s="4">
        <f t="shared" ref="BS184:BS192" si="163">_xlfn.T.INV.2T(0.1,999)</f>
        <v>1.6463803454274908</v>
      </c>
      <c r="BT184" s="4">
        <f t="shared" ref="BT184:BT192" si="164">_xlfn.T.INV.2T(0.05,999)</f>
        <v>1.9623414611334626</v>
      </c>
      <c r="BU184" s="4">
        <f t="shared" ref="BU184:BU192" si="165">_xlfn.T.INV.2T(0.01,999)</f>
        <v>2.5807596372676254</v>
      </c>
      <c r="BV184" s="1" t="str">
        <f t="shared" ref="BV184:BV192" si="166">IF(ABS(BR184)&gt;BT184,"Odrzucamy H0","NieodrzucamyH0")</f>
        <v>Odrzucamy H0</v>
      </c>
      <c r="BY184" s="1">
        <f t="shared" ref="BY184:BY192" si="167">BL184/$BU$179</f>
        <v>1.8602158838130227</v>
      </c>
      <c r="BZ184" s="4">
        <f t="shared" ref="BZ184:BZ192" si="168">_xlfn.T.INV.2T(0.1,4)</f>
        <v>2.1318467863266499</v>
      </c>
      <c r="CA184" s="4">
        <f t="shared" ref="CA184:CA192" si="169">_xlfn.T.INV.2T(0.05,4)</f>
        <v>2.7764451051977934</v>
      </c>
      <c r="CB184" s="4">
        <f t="shared" ref="CB184:CB192" si="170">_xlfn.T.INV.2T(0.01,4)</f>
        <v>4.604094871349993</v>
      </c>
      <c r="CC184" s="1" t="str">
        <f t="shared" ref="CC184:CC192" si="171">IF(ABS(BY184)&gt;CA184,"Odrzucamy H0","NieodrzucamyH0")</f>
        <v>NieodrzucamyH0</v>
      </c>
      <c r="CF184" s="37">
        <f t="shared" ref="CF184:CF192" si="172">COUNTIF(B184:BI184,"&gt;0")/60</f>
        <v>0.73333333333333328</v>
      </c>
      <c r="CG184" s="38">
        <f t="shared" ref="CG184:CG192" si="173">(SQRT(60)/0.5)*(CF184-0.5)</f>
        <v>3.6147844564602551</v>
      </c>
      <c r="CH184" s="23">
        <f t="shared" ref="CH184:CH192" si="174">NORMSINV(1-0.05)</f>
        <v>1.6448536269514715</v>
      </c>
      <c r="CI184" s="23">
        <f t="shared" ref="CI184:CI192" si="175">NORMSINV(1-0.025)</f>
        <v>1.9599639845400536</v>
      </c>
      <c r="CJ184" s="23">
        <f t="shared" ref="CJ184:CJ192" si="176">NORMSINV(1-0.005)</f>
        <v>2.5758293035488999</v>
      </c>
      <c r="CK184" s="1" t="str">
        <f t="shared" ref="CK184:CK192" si="177">IF(ABS(CG184)&gt;CI184,"Odrzucamy H0","NieodrzucamyH0")</f>
        <v>Odrzucamy H0</v>
      </c>
      <c r="CO184" s="38">
        <f t="shared" ref="CO184:CO192" si="178">SQRT(60)*(CF184-$CQ$180)/SQRT($CQ$180*(1-$CQ$180))</f>
        <v>3.4094378048021472</v>
      </c>
      <c r="CP184" s="23">
        <f t="shared" ref="CP184:CP192" si="179">NORMSINV(1-0.05)</f>
        <v>1.6448536269514715</v>
      </c>
      <c r="CQ184" s="23">
        <f t="shared" ref="CQ184:CQ192" si="180">NORMSINV(1-0.025)</f>
        <v>1.9599639845400536</v>
      </c>
      <c r="CR184" s="23">
        <f t="shared" ref="CR184:CR192" si="181">NORMSINV(1-0.005)</f>
        <v>2.5758293035488999</v>
      </c>
      <c r="CS184" s="1" t="str">
        <f t="shared" ref="CS184:CS192" si="182">IF(ABS(CO184)&gt;CQ184,"Odrzucamy H0","NieodrzucamyH0")</f>
        <v>Odrzucamy H0</v>
      </c>
    </row>
    <row r="185" spans="1:97" x14ac:dyDescent="0.25">
      <c r="A185" s="13">
        <v>2</v>
      </c>
      <c r="B185" s="4">
        <f t="shared" ref="B185:AG185" si="183">B78-AVERAGE(B$71:B$75)</f>
        <v>1.4760404939858946E-4</v>
      </c>
      <c r="C185" s="4">
        <f t="shared" si="183"/>
        <v>-1.5289893934810784E-3</v>
      </c>
      <c r="D185" s="4">
        <f t="shared" si="183"/>
        <v>2.8836000063217591E-3</v>
      </c>
      <c r="E185" s="4">
        <f t="shared" si="183"/>
        <v>5.7045817246107683E-3</v>
      </c>
      <c r="F185" s="4">
        <f t="shared" si="183"/>
        <v>5.0310713350800867E-3</v>
      </c>
      <c r="G185" s="4">
        <f t="shared" si="183"/>
        <v>9.6429386119657283E-3</v>
      </c>
      <c r="H185" s="4">
        <f t="shared" si="183"/>
        <v>-1.1135213083592718E-2</v>
      </c>
      <c r="I185" s="4">
        <f t="shared" si="183"/>
        <v>1.9268332476484695E-2</v>
      </c>
      <c r="J185" s="4">
        <f t="shared" si="183"/>
        <v>8.9354228921647988E-3</v>
      </c>
      <c r="K185" s="4">
        <f t="shared" si="183"/>
        <v>1.3377050438295828E-2</v>
      </c>
      <c r="L185" s="4">
        <f t="shared" si="183"/>
        <v>3.4389795186790867E-3</v>
      </c>
      <c r="M185" s="4">
        <f t="shared" si="183"/>
        <v>4.196663640719242E-2</v>
      </c>
      <c r="N185" s="4">
        <f t="shared" si="183"/>
        <v>-2.1243731161547368E-2</v>
      </c>
      <c r="O185" s="4">
        <f t="shared" si="183"/>
        <v>1.2414751871193244E-2</v>
      </c>
      <c r="P185" s="4">
        <f t="shared" si="183"/>
        <v>1.7653957460041607E-2</v>
      </c>
      <c r="Q185" s="4">
        <f t="shared" si="183"/>
        <v>3.9240720946549529E-3</v>
      </c>
      <c r="R185" s="4">
        <f t="shared" si="183"/>
        <v>6.6525227872907926E-3</v>
      </c>
      <c r="S185" s="4">
        <f t="shared" si="183"/>
        <v>2.9860870218755449E-2</v>
      </c>
      <c r="T185" s="4">
        <f t="shared" si="183"/>
        <v>-4.3357280265580121E-4</v>
      </c>
      <c r="U185" s="4">
        <f t="shared" si="183"/>
        <v>1.5105902996088751E-3</v>
      </c>
      <c r="V185" s="4">
        <f t="shared" si="183"/>
        <v>-1.3562824122192575E-2</v>
      </c>
      <c r="W185" s="4">
        <f t="shared" si="183"/>
        <v>1.4680657412104634E-3</v>
      </c>
      <c r="X185" s="4">
        <f t="shared" si="183"/>
        <v>4.8537697642144252E-3</v>
      </c>
      <c r="Y185" s="4">
        <f t="shared" si="183"/>
        <v>2.9932055569723934E-2</v>
      </c>
      <c r="Z185" s="4">
        <f t="shared" si="183"/>
        <v>1.0354569296438462E-2</v>
      </c>
      <c r="AA185" s="4">
        <f t="shared" si="183"/>
        <v>3.2822893866967885E-2</v>
      </c>
      <c r="AB185" s="4">
        <f t="shared" si="183"/>
        <v>-2.688904377783553E-2</v>
      </c>
      <c r="AC185" s="4">
        <f t="shared" si="183"/>
        <v>1.0841764736752392E-2</v>
      </c>
      <c r="AD185" s="4">
        <f t="shared" si="183"/>
        <v>1.5412438160424197E-3</v>
      </c>
      <c r="AE185" s="4">
        <f t="shared" si="183"/>
        <v>7.9647800398302653E-3</v>
      </c>
      <c r="AF185" s="4">
        <f t="shared" si="183"/>
        <v>5.6901762683806544E-3</v>
      </c>
      <c r="AG185" s="4">
        <f t="shared" si="183"/>
        <v>1.0079555804958441E-2</v>
      </c>
      <c r="AH185" s="4">
        <f t="shared" ref="AH185:BI185" si="184">AH78-AVERAGE(AH$71:AH$75)</f>
        <v>-1.2368039998664475E-2</v>
      </c>
      <c r="AI185" s="4">
        <f t="shared" si="184"/>
        <v>2.0038928277236767E-3</v>
      </c>
      <c r="AJ185" s="4">
        <f t="shared" si="184"/>
        <v>1.3665426789438969E-3</v>
      </c>
      <c r="AK185" s="4">
        <f t="shared" si="184"/>
        <v>1.413634916113652E-2</v>
      </c>
      <c r="AL185" s="4">
        <f t="shared" si="184"/>
        <v>3.1015390872195922E-3</v>
      </c>
      <c r="AM185" s="4">
        <f t="shared" si="184"/>
        <v>2.2832442911926475E-3</v>
      </c>
      <c r="AN185" s="4">
        <f t="shared" si="184"/>
        <v>-5.4523984286494569E-3</v>
      </c>
      <c r="AO185" s="4">
        <f t="shared" si="184"/>
        <v>5.8783822574223731E-3</v>
      </c>
      <c r="AP185" s="4">
        <f t="shared" si="184"/>
        <v>-4.1976167193803413E-3</v>
      </c>
      <c r="AQ185" s="4">
        <f t="shared" si="184"/>
        <v>3.3462343271725942E-3</v>
      </c>
      <c r="AR185" s="4">
        <f t="shared" si="184"/>
        <v>-6.7565203297183006E-3</v>
      </c>
      <c r="AS185" s="4">
        <f t="shared" si="184"/>
        <v>2.7358043448295517E-3</v>
      </c>
      <c r="AT185" s="4">
        <f t="shared" si="184"/>
        <v>-2.2936056311971308E-3</v>
      </c>
      <c r="AU185" s="4">
        <f t="shared" si="184"/>
        <v>-8.1318471825870767E-3</v>
      </c>
      <c r="AV185" s="4">
        <f t="shared" si="184"/>
        <v>4.1968216851560672E-3</v>
      </c>
      <c r="AW185" s="4">
        <f t="shared" si="184"/>
        <v>-4.4023613238329548E-3</v>
      </c>
      <c r="AX185" s="4">
        <f t="shared" si="184"/>
        <v>7.3364770289715163E-3</v>
      </c>
      <c r="AY185" s="4">
        <f t="shared" si="184"/>
        <v>1.6734156724425207E-2</v>
      </c>
      <c r="AZ185" s="4">
        <f t="shared" si="184"/>
        <v>-1.3076451014742561E-2</v>
      </c>
      <c r="BA185" s="4">
        <f t="shared" si="184"/>
        <v>-3.8186749301454344E-3</v>
      </c>
      <c r="BB185" s="4">
        <f t="shared" si="184"/>
        <v>1.3220031316626794E-6</v>
      </c>
      <c r="BC185" s="4">
        <f t="shared" si="184"/>
        <v>1.7624698620887107E-2</v>
      </c>
      <c r="BD185" s="4">
        <f t="shared" si="184"/>
        <v>5.9749116097254223E-3</v>
      </c>
      <c r="BE185" s="4">
        <f t="shared" si="184"/>
        <v>1.5513869426028487E-4</v>
      </c>
      <c r="BF185" s="4">
        <f t="shared" si="184"/>
        <v>-8.3405317712465076E-3</v>
      </c>
      <c r="BG185" s="4">
        <f t="shared" si="184"/>
        <v>8.5701383277030714E-4</v>
      </c>
      <c r="BH185" s="4">
        <f t="shared" si="184"/>
        <v>1.2560886183062183E-3</v>
      </c>
      <c r="BI185" s="4">
        <f t="shared" si="184"/>
        <v>1.0878877054598843E-2</v>
      </c>
      <c r="BL185" s="24">
        <f t="shared" si="154"/>
        <v>4.2366321712110381E-3</v>
      </c>
      <c r="BM185" s="24">
        <f>SUM(BL183:BL185)</f>
        <v>1.3479067969038354E-2</v>
      </c>
      <c r="BQ185" s="4">
        <f t="shared" si="160"/>
        <v>1.2000834702559951E-2</v>
      </c>
      <c r="BR185" s="1">
        <f t="shared" si="162"/>
        <v>11.163729525008341</v>
      </c>
      <c r="BS185" s="4">
        <f t="shared" si="163"/>
        <v>1.6463803454274908</v>
      </c>
      <c r="BT185" s="4">
        <f t="shared" si="164"/>
        <v>1.9623414611334626</v>
      </c>
      <c r="BU185" s="4">
        <f t="shared" si="165"/>
        <v>2.5807596372676254</v>
      </c>
      <c r="BV185" s="1" t="str">
        <f t="shared" si="166"/>
        <v>Odrzucamy H0</v>
      </c>
      <c r="BY185" s="1">
        <f t="shared" si="167"/>
        <v>1.8293976868008077</v>
      </c>
      <c r="BZ185" s="4">
        <f t="shared" si="168"/>
        <v>2.1318467863266499</v>
      </c>
      <c r="CA185" s="4">
        <f t="shared" si="169"/>
        <v>2.7764451051977934</v>
      </c>
      <c r="CB185" s="4">
        <f t="shared" si="170"/>
        <v>4.604094871349993</v>
      </c>
      <c r="CC185" s="1" t="str">
        <f t="shared" si="171"/>
        <v>NieodrzucamyH0</v>
      </c>
      <c r="CF185" s="37">
        <f t="shared" si="172"/>
        <v>0.73333333333333328</v>
      </c>
      <c r="CG185" s="38">
        <f t="shared" si="173"/>
        <v>3.6147844564602551</v>
      </c>
      <c r="CH185" s="24">
        <f t="shared" si="174"/>
        <v>1.6448536269514715</v>
      </c>
      <c r="CI185" s="24">
        <f t="shared" si="175"/>
        <v>1.9599639845400536</v>
      </c>
      <c r="CJ185" s="24">
        <f t="shared" si="176"/>
        <v>2.5758293035488999</v>
      </c>
      <c r="CK185" s="1" t="str">
        <f t="shared" si="177"/>
        <v>Odrzucamy H0</v>
      </c>
      <c r="CO185" s="38">
        <f t="shared" si="178"/>
        <v>3.4094378048021472</v>
      </c>
      <c r="CP185" s="24">
        <f t="shared" si="179"/>
        <v>1.6448536269514715</v>
      </c>
      <c r="CQ185" s="24">
        <f t="shared" si="180"/>
        <v>1.9599639845400536</v>
      </c>
      <c r="CR185" s="24">
        <f t="shared" si="181"/>
        <v>2.5758293035488999</v>
      </c>
      <c r="CS185" s="1" t="str">
        <f t="shared" si="182"/>
        <v>Odrzucamy H0</v>
      </c>
    </row>
    <row r="186" spans="1:97" x14ac:dyDescent="0.25">
      <c r="A186" s="13">
        <v>3</v>
      </c>
      <c r="B186" s="4">
        <f t="shared" ref="B186:AG186" si="185">B79-AVERAGE(B$71:B$75)</f>
        <v>-4.5203985862443284E-5</v>
      </c>
      <c r="C186" s="4">
        <f t="shared" si="185"/>
        <v>-1.6941287031403202E-2</v>
      </c>
      <c r="D186" s="4">
        <f t="shared" si="185"/>
        <v>-1.4800725126554219E-2</v>
      </c>
      <c r="E186" s="4">
        <f t="shared" si="185"/>
        <v>9.9468769282412099E-3</v>
      </c>
      <c r="F186" s="4">
        <f t="shared" si="185"/>
        <v>5.0267430643701006E-3</v>
      </c>
      <c r="G186" s="4">
        <f t="shared" si="185"/>
        <v>1.1678705442034233E-2</v>
      </c>
      <c r="H186" s="4">
        <f t="shared" si="185"/>
        <v>3.1090218143813457E-2</v>
      </c>
      <c r="I186" s="4">
        <f t="shared" si="185"/>
        <v>-4.4194916331806645E-2</v>
      </c>
      <c r="J186" s="4">
        <f t="shared" si="185"/>
        <v>-1.7805126763052261E-2</v>
      </c>
      <c r="K186" s="4">
        <f t="shared" si="185"/>
        <v>-1.9200126517930224E-2</v>
      </c>
      <c r="L186" s="4">
        <f t="shared" si="185"/>
        <v>3.4372595528421989E-3</v>
      </c>
      <c r="M186" s="4">
        <f t="shared" si="185"/>
        <v>-1.0291279977558552E-2</v>
      </c>
      <c r="N186" s="4">
        <f t="shared" si="185"/>
        <v>-1.2397878476109087E-2</v>
      </c>
      <c r="O186" s="4">
        <f t="shared" si="185"/>
        <v>2.1127816982323471E-3</v>
      </c>
      <c r="P186" s="4">
        <f t="shared" si="185"/>
        <v>8.2895647242311448E-3</v>
      </c>
      <c r="Q186" s="4">
        <f t="shared" si="185"/>
        <v>-2.4746107352839261E-2</v>
      </c>
      <c r="R186" s="4">
        <f t="shared" si="185"/>
        <v>6.6483887167014186E-3</v>
      </c>
      <c r="S186" s="4">
        <f t="shared" si="185"/>
        <v>-2.1665366535309396E-3</v>
      </c>
      <c r="T186" s="4">
        <f t="shared" si="185"/>
        <v>4.3382785378311226E-3</v>
      </c>
      <c r="U186" s="4">
        <f t="shared" si="185"/>
        <v>1.3843413032648522E-2</v>
      </c>
      <c r="V186" s="4">
        <f t="shared" si="185"/>
        <v>-2.5198362081764764E-2</v>
      </c>
      <c r="W186" s="4">
        <f t="shared" si="185"/>
        <v>6.8650190380938076E-3</v>
      </c>
      <c r="X186" s="4">
        <f t="shared" si="185"/>
        <v>4.8356478409627484E-3</v>
      </c>
      <c r="Y186" s="4">
        <f t="shared" si="185"/>
        <v>3.5476534429712006E-2</v>
      </c>
      <c r="Z186" s="4">
        <f t="shared" si="185"/>
        <v>-2.1919955653990223E-3</v>
      </c>
      <c r="AA186" s="4">
        <f t="shared" si="185"/>
        <v>0.12094173558469799</v>
      </c>
      <c r="AB186" s="4">
        <f t="shared" si="185"/>
        <v>-2.0993459053100086E-2</v>
      </c>
      <c r="AC186" s="4">
        <f t="shared" si="185"/>
        <v>-1.4586781046489635E-2</v>
      </c>
      <c r="AD186" s="4">
        <f t="shared" si="185"/>
        <v>1.5388720385606952E-3</v>
      </c>
      <c r="AE186" s="4">
        <f t="shared" si="185"/>
        <v>4.1554576175609984E-3</v>
      </c>
      <c r="AF186" s="4">
        <f t="shared" si="185"/>
        <v>-9.9831789817039669E-3</v>
      </c>
      <c r="AG186" s="4">
        <f t="shared" si="185"/>
        <v>4.2578244118878783E-2</v>
      </c>
      <c r="AH186" s="4">
        <f t="shared" ref="AH186:BI186" si="186">AH79-AVERAGE(AH$71:AH$75)</f>
        <v>-3.731680572775882E-2</v>
      </c>
      <c r="AI186" s="4">
        <f t="shared" si="186"/>
        <v>1.9781590135672862E-4</v>
      </c>
      <c r="AJ186" s="4">
        <f t="shared" si="186"/>
        <v>1.3639579215264854E-3</v>
      </c>
      <c r="AK186" s="4">
        <f t="shared" si="186"/>
        <v>-4.7089300646895732E-3</v>
      </c>
      <c r="AL186" s="4">
        <f t="shared" si="186"/>
        <v>9.4585323165233132E-3</v>
      </c>
      <c r="AM186" s="4">
        <f t="shared" si="186"/>
        <v>-1.6655456584764142E-2</v>
      </c>
      <c r="AN186" s="4">
        <f t="shared" si="186"/>
        <v>-3.9252389579386898E-2</v>
      </c>
      <c r="AO186" s="4">
        <f t="shared" si="186"/>
        <v>-9.6920482654041552E-3</v>
      </c>
      <c r="AP186" s="4">
        <f t="shared" si="186"/>
        <v>-4.3431567493091763E-3</v>
      </c>
      <c r="AQ186" s="4">
        <f t="shared" si="186"/>
        <v>-9.2909425337140434E-3</v>
      </c>
      <c r="AR186" s="4">
        <f t="shared" si="186"/>
        <v>1.246056773899167E-2</v>
      </c>
      <c r="AS186" s="4">
        <f t="shared" si="186"/>
        <v>1.9311055002883187E-2</v>
      </c>
      <c r="AT186" s="4">
        <f t="shared" si="186"/>
        <v>-6.1935876591383415E-2</v>
      </c>
      <c r="AU186" s="4">
        <f t="shared" si="186"/>
        <v>-1.1218416344655023E-2</v>
      </c>
      <c r="AV186" s="4">
        <f t="shared" si="186"/>
        <v>4.1907907349204437E-3</v>
      </c>
      <c r="AW186" s="4">
        <f t="shared" si="186"/>
        <v>-2.2175022975723831E-2</v>
      </c>
      <c r="AX186" s="4">
        <f t="shared" si="186"/>
        <v>1.9942544840650639E-2</v>
      </c>
      <c r="AY186" s="4">
        <f t="shared" si="186"/>
        <v>6.4278465014349806E-2</v>
      </c>
      <c r="AZ186" s="4">
        <f t="shared" si="186"/>
        <v>-2.4525470489731367E-2</v>
      </c>
      <c r="BA186" s="4">
        <f t="shared" si="186"/>
        <v>-1.2886308931771244E-2</v>
      </c>
      <c r="BB186" s="4">
        <f t="shared" si="186"/>
        <v>-7.0618444316448807E-6</v>
      </c>
      <c r="BC186" s="4">
        <f t="shared" si="186"/>
        <v>1.2618879210727508E-3</v>
      </c>
      <c r="BD186" s="4">
        <f t="shared" si="186"/>
        <v>-2.4872638869296981E-3</v>
      </c>
      <c r="BE186" s="4">
        <f t="shared" si="186"/>
        <v>3.0172887255699603E-2</v>
      </c>
      <c r="BF186" s="4">
        <f t="shared" si="186"/>
        <v>-1.292847560831515E-2</v>
      </c>
      <c r="BG186" s="4">
        <f t="shared" si="186"/>
        <v>-1.3305509253422883E-3</v>
      </c>
      <c r="BH186" s="4">
        <f t="shared" si="186"/>
        <v>1.2489614878503227E-3</v>
      </c>
      <c r="BI186" s="4">
        <f t="shared" si="186"/>
        <v>-9.6071165554552675E-3</v>
      </c>
      <c r="BL186" s="24">
        <f t="shared" si="154"/>
        <v>-6.5355086597720523E-4</v>
      </c>
      <c r="BM186" s="24">
        <f>SUM(BL183:BL186)</f>
        <v>1.2825517103061148E-2</v>
      </c>
      <c r="BQ186" s="4">
        <f t="shared" si="160"/>
        <v>2.595464936057482E-2</v>
      </c>
      <c r="BR186" s="1">
        <f t="shared" si="162"/>
        <v>-0.79627710417184505</v>
      </c>
      <c r="BS186" s="4">
        <f t="shared" si="163"/>
        <v>1.6463803454274908</v>
      </c>
      <c r="BT186" s="4">
        <f t="shared" si="164"/>
        <v>1.9623414611334626</v>
      </c>
      <c r="BU186" s="4">
        <f t="shared" si="165"/>
        <v>2.5807596372676254</v>
      </c>
      <c r="BV186" s="1" t="str">
        <f t="shared" si="166"/>
        <v>NieodrzucamyH0</v>
      </c>
      <c r="BY186" s="1">
        <f t="shared" si="167"/>
        <v>-0.28220633609634355</v>
      </c>
      <c r="BZ186" s="4">
        <f t="shared" si="168"/>
        <v>2.1318467863266499</v>
      </c>
      <c r="CA186" s="4">
        <f t="shared" si="169"/>
        <v>2.7764451051977934</v>
      </c>
      <c r="CB186" s="4">
        <f t="shared" si="170"/>
        <v>4.604094871349993</v>
      </c>
      <c r="CC186" s="1" t="str">
        <f t="shared" si="171"/>
        <v>NieodrzucamyH0</v>
      </c>
      <c r="CF186" s="37">
        <f t="shared" si="172"/>
        <v>0.46666666666666667</v>
      </c>
      <c r="CG186" s="38">
        <f t="shared" si="173"/>
        <v>-0.5163977794943222</v>
      </c>
      <c r="CH186" s="24">
        <f t="shared" si="174"/>
        <v>1.6448536269514715</v>
      </c>
      <c r="CI186" s="24">
        <f t="shared" si="175"/>
        <v>1.9599639845400536</v>
      </c>
      <c r="CJ186" s="24">
        <f t="shared" si="176"/>
        <v>2.5758293035488999</v>
      </c>
      <c r="CK186" s="1" t="str">
        <f t="shared" si="177"/>
        <v>NieodrzucamyH0</v>
      </c>
      <c r="CO186" s="38">
        <f t="shared" si="178"/>
        <v>-0.72321407980651575</v>
      </c>
      <c r="CP186" s="24">
        <f t="shared" si="179"/>
        <v>1.6448536269514715</v>
      </c>
      <c r="CQ186" s="24">
        <f t="shared" si="180"/>
        <v>1.9599639845400536</v>
      </c>
      <c r="CR186" s="24">
        <f t="shared" si="181"/>
        <v>2.5758293035488999</v>
      </c>
      <c r="CS186" s="1" t="str">
        <f t="shared" si="182"/>
        <v>NieodrzucamyH0</v>
      </c>
    </row>
    <row r="187" spans="1:97" x14ac:dyDescent="0.25">
      <c r="A187" s="13">
        <v>4</v>
      </c>
      <c r="B187" s="4">
        <f t="shared" ref="B187:AG187" si="187">B80-AVERAGE(B$71:B$75)</f>
        <v>4.5563545866991019E-3</v>
      </c>
      <c r="C187" s="4">
        <f t="shared" si="187"/>
        <v>-2.2816297800697636E-2</v>
      </c>
      <c r="D187" s="4">
        <f t="shared" si="187"/>
        <v>-7.1568342122835726E-3</v>
      </c>
      <c r="E187" s="4">
        <f t="shared" si="187"/>
        <v>1.9658843226656664E-2</v>
      </c>
      <c r="F187" s="4">
        <f t="shared" si="187"/>
        <v>-3.995975761868548E-3</v>
      </c>
      <c r="G187" s="4">
        <f t="shared" si="187"/>
        <v>2.1618792264166572E-2</v>
      </c>
      <c r="H187" s="4">
        <f t="shared" si="187"/>
        <v>2.9265449113191882E-3</v>
      </c>
      <c r="I187" s="4">
        <f t="shared" si="187"/>
        <v>1.9799623032482377E-2</v>
      </c>
      <c r="J187" s="4">
        <f t="shared" si="187"/>
        <v>-5.1066104416876611E-2</v>
      </c>
      <c r="K187" s="4">
        <f t="shared" si="187"/>
        <v>-3.256023323470033E-2</v>
      </c>
      <c r="L187" s="4">
        <f t="shared" si="187"/>
        <v>1.1901837616857085E-2</v>
      </c>
      <c r="M187" s="4">
        <f t="shared" si="187"/>
        <v>-0.11059815771619987</v>
      </c>
      <c r="N187" s="4">
        <f t="shared" si="187"/>
        <v>-1.8051064623713656E-2</v>
      </c>
      <c r="O187" s="4">
        <f t="shared" si="187"/>
        <v>-5.1043839538441093E-3</v>
      </c>
      <c r="P187" s="4">
        <f t="shared" si="187"/>
        <v>2.4330582285400915E-2</v>
      </c>
      <c r="Q187" s="4">
        <f t="shared" si="187"/>
        <v>1.5370930772923906E-3</v>
      </c>
      <c r="R187" s="4">
        <f t="shared" si="187"/>
        <v>-3.6028640837247787E-3</v>
      </c>
      <c r="S187" s="4">
        <f t="shared" si="187"/>
        <v>-1.2137893782271513E-2</v>
      </c>
      <c r="T187" s="4">
        <f t="shared" si="187"/>
        <v>-1.3628280262152336E-2</v>
      </c>
      <c r="U187" s="4">
        <f t="shared" si="187"/>
        <v>-6.3226229826403657E-3</v>
      </c>
      <c r="V187" s="4">
        <f t="shared" si="187"/>
        <v>-2.8925055631439878E-2</v>
      </c>
      <c r="W187" s="4">
        <f t="shared" si="187"/>
        <v>1.0407191691754643E-2</v>
      </c>
      <c r="X187" s="4">
        <f t="shared" si="187"/>
        <v>-9.8714136466714481E-3</v>
      </c>
      <c r="Y187" s="4">
        <f t="shared" si="187"/>
        <v>2.7453704664880986E-2</v>
      </c>
      <c r="Z187" s="4">
        <f t="shared" si="187"/>
        <v>-2.185573087869851E-2</v>
      </c>
      <c r="AA187" s="4">
        <f t="shared" si="187"/>
        <v>1.8610409770157006E-2</v>
      </c>
      <c r="AB187" s="4">
        <f t="shared" si="187"/>
        <v>-2.251047347159215E-2</v>
      </c>
      <c r="AC187" s="4">
        <f t="shared" si="187"/>
        <v>6.4785417328420492E-3</v>
      </c>
      <c r="AD187" s="4">
        <f t="shared" si="187"/>
        <v>-2.2810782309654366E-2</v>
      </c>
      <c r="AE187" s="4">
        <f t="shared" si="187"/>
        <v>-1.479720185915363E-2</v>
      </c>
      <c r="AF187" s="4">
        <f t="shared" si="187"/>
        <v>8.7705158504756305E-3</v>
      </c>
      <c r="AG187" s="4">
        <f t="shared" si="187"/>
        <v>-2.645452541146566E-2</v>
      </c>
      <c r="AH187" s="4">
        <f t="shared" ref="AH187:BI187" si="188">AH80-AVERAGE(AH$71:AH$75)</f>
        <v>-2.6859062532983948E-2</v>
      </c>
      <c r="AI187" s="4">
        <f t="shared" si="188"/>
        <v>3.6367628620637056E-3</v>
      </c>
      <c r="AJ187" s="4">
        <f t="shared" si="188"/>
        <v>3.9386711186178884E-3</v>
      </c>
      <c r="AK187" s="4">
        <f t="shared" si="188"/>
        <v>2.3834571773377116E-3</v>
      </c>
      <c r="AL187" s="4">
        <f t="shared" si="188"/>
        <v>1.4778908986862387E-2</v>
      </c>
      <c r="AM187" s="4">
        <f t="shared" si="188"/>
        <v>2.7586645652439144E-2</v>
      </c>
      <c r="AN187" s="4">
        <f t="shared" si="188"/>
        <v>-3.3407987469074862E-2</v>
      </c>
      <c r="AO187" s="4">
        <f t="shared" si="188"/>
        <v>-1.6323256374814028E-2</v>
      </c>
      <c r="AP187" s="4">
        <f t="shared" si="188"/>
        <v>-3.1877898651246402E-3</v>
      </c>
      <c r="AQ187" s="4">
        <f t="shared" si="188"/>
        <v>-2.1255950255743315E-2</v>
      </c>
      <c r="AR187" s="4">
        <f t="shared" si="188"/>
        <v>-2.4914213655708548E-2</v>
      </c>
      <c r="AS187" s="4">
        <f t="shared" si="188"/>
        <v>-8.1883880861257849E-3</v>
      </c>
      <c r="AT187" s="4">
        <f t="shared" si="188"/>
        <v>-2.7788650005283081E-2</v>
      </c>
      <c r="AU187" s="4">
        <f t="shared" si="188"/>
        <v>-3.491661638984811E-2</v>
      </c>
      <c r="AV187" s="4">
        <f t="shared" si="188"/>
        <v>-3.6719583847729734E-2</v>
      </c>
      <c r="AW187" s="4">
        <f t="shared" si="188"/>
        <v>-1.1588650608617138E-2</v>
      </c>
      <c r="AX187" s="4">
        <f t="shared" si="188"/>
        <v>4.7481257194337554E-3</v>
      </c>
      <c r="AY187" s="4">
        <f t="shared" si="188"/>
        <v>-1.5449006896419955E-3</v>
      </c>
      <c r="AZ187" s="4">
        <f t="shared" si="188"/>
        <v>-3.6251733461276005E-2</v>
      </c>
      <c r="BA187" s="4">
        <f t="shared" si="188"/>
        <v>-2.1400007955035411E-3</v>
      </c>
      <c r="BB187" s="4">
        <f t="shared" si="188"/>
        <v>-1.3401868371095871E-3</v>
      </c>
      <c r="BC187" s="4">
        <f t="shared" si="188"/>
        <v>-4.3463482909772682E-4</v>
      </c>
      <c r="BD187" s="4">
        <f t="shared" si="188"/>
        <v>-1.5179150258174566E-3</v>
      </c>
      <c r="BE187" s="4">
        <f t="shared" si="188"/>
        <v>-1.8146641944086342E-2</v>
      </c>
      <c r="BF187" s="4">
        <f t="shared" si="188"/>
        <v>-1.117439559835107E-2</v>
      </c>
      <c r="BG187" s="4">
        <f t="shared" si="188"/>
        <v>1.4468157973945154E-2</v>
      </c>
      <c r="BH187" s="4">
        <f t="shared" si="188"/>
        <v>8.9916394762546976E-4</v>
      </c>
      <c r="BI187" s="4">
        <f t="shared" si="188"/>
        <v>2.4436834633797477E-2</v>
      </c>
      <c r="BL187" s="24">
        <f t="shared" si="154"/>
        <v>-7.9506615254746407E-3</v>
      </c>
      <c r="BM187" s="24">
        <f>SUM(BL183:BL187)</f>
        <v>4.8748555775865073E-3</v>
      </c>
      <c r="BQ187" s="4">
        <f t="shared" si="160"/>
        <v>2.272900451255511E-2</v>
      </c>
      <c r="BR187" s="1">
        <f t="shared" si="162"/>
        <v>-11.061724815831942</v>
      </c>
      <c r="BS187" s="4">
        <f t="shared" si="163"/>
        <v>1.6463803454274908</v>
      </c>
      <c r="BT187" s="4">
        <f t="shared" si="164"/>
        <v>1.9623414611334626</v>
      </c>
      <c r="BU187" s="4">
        <f t="shared" si="165"/>
        <v>2.5807596372676254</v>
      </c>
      <c r="BV187" s="1" t="str">
        <f t="shared" si="166"/>
        <v>Odrzucamy H0</v>
      </c>
      <c r="BY187" s="1">
        <f t="shared" si="167"/>
        <v>-3.4331330206279942</v>
      </c>
      <c r="BZ187" s="4">
        <f t="shared" si="168"/>
        <v>2.1318467863266499</v>
      </c>
      <c r="CA187" s="4">
        <f t="shared" si="169"/>
        <v>2.7764451051977934</v>
      </c>
      <c r="CB187" s="4">
        <f t="shared" si="170"/>
        <v>4.604094871349993</v>
      </c>
      <c r="CC187" s="1" t="str">
        <f t="shared" si="171"/>
        <v>Odrzucamy H0</v>
      </c>
      <c r="CF187" s="37">
        <f t="shared" si="172"/>
        <v>0.36666666666666664</v>
      </c>
      <c r="CG187" s="38">
        <f t="shared" si="173"/>
        <v>-2.0655911179772897</v>
      </c>
      <c r="CH187" s="24">
        <f t="shared" si="174"/>
        <v>1.6448536269514715</v>
      </c>
      <c r="CI187" s="24">
        <f t="shared" si="175"/>
        <v>1.9599639845400536</v>
      </c>
      <c r="CJ187" s="24">
        <f t="shared" si="176"/>
        <v>2.5758293035488999</v>
      </c>
      <c r="CK187" s="1" t="str">
        <f t="shared" si="177"/>
        <v>Odrzucamy H0</v>
      </c>
      <c r="CO187" s="38">
        <f t="shared" si="178"/>
        <v>-2.2729585365347655</v>
      </c>
      <c r="CP187" s="24">
        <f t="shared" si="179"/>
        <v>1.6448536269514715</v>
      </c>
      <c r="CQ187" s="24">
        <f t="shared" si="180"/>
        <v>1.9599639845400536</v>
      </c>
      <c r="CR187" s="24">
        <f t="shared" si="181"/>
        <v>2.5758293035488999</v>
      </c>
      <c r="CS187" s="1" t="str">
        <f t="shared" si="182"/>
        <v>Odrzucamy H0</v>
      </c>
    </row>
    <row r="188" spans="1:97" x14ac:dyDescent="0.25">
      <c r="A188" s="13">
        <v>5</v>
      </c>
      <c r="B188" s="4">
        <f>B81-AVERAGE(B$71:B$75)</f>
        <v>1.2521815506966488E-2</v>
      </c>
      <c r="C188" s="4">
        <f t="shared" ref="C188:BI191" si="189">C81-AVERAGE(C$71:C$75)</f>
        <v>5.33334014551551E-3</v>
      </c>
      <c r="D188" s="4">
        <f t="shared" si="189"/>
        <v>3.4157946135436879E-3</v>
      </c>
      <c r="E188" s="4">
        <f t="shared" si="189"/>
        <v>-9.1194563033591032E-3</v>
      </c>
      <c r="F188" s="4">
        <f t="shared" si="189"/>
        <v>-4.0446052661832609E-3</v>
      </c>
      <c r="G188" s="4">
        <f t="shared" si="189"/>
        <v>6.4240285122968976E-3</v>
      </c>
      <c r="H188" s="4">
        <f t="shared" si="189"/>
        <v>-3.177350940458247E-2</v>
      </c>
      <c r="I188" s="4">
        <f t="shared" si="189"/>
        <v>-1.3115798585645981E-2</v>
      </c>
      <c r="J188" s="4">
        <f t="shared" si="189"/>
        <v>-2.7996577098859159E-2</v>
      </c>
      <c r="K188" s="4">
        <f t="shared" si="189"/>
        <v>-6.4835030972475186E-2</v>
      </c>
      <c r="L188" s="4">
        <f t="shared" si="189"/>
        <v>-3.7269784820739421E-3</v>
      </c>
      <c r="M188" s="4">
        <f t="shared" si="189"/>
        <v>1.4774895700705311E-2</v>
      </c>
      <c r="N188" s="4">
        <f t="shared" si="189"/>
        <v>-6.9821522634696695E-2</v>
      </c>
      <c r="O188" s="4">
        <f t="shared" si="189"/>
        <v>1.6753534381649234E-2</v>
      </c>
      <c r="P188" s="4">
        <f t="shared" si="189"/>
        <v>-2.1065686530811353E-2</v>
      </c>
      <c r="Q188" s="4">
        <f t="shared" si="189"/>
        <v>-1.7584097395936013E-2</v>
      </c>
      <c r="R188" s="4">
        <f t="shared" si="189"/>
        <v>-6.0211845531793822E-3</v>
      </c>
      <c r="S188" s="4">
        <f t="shared" si="189"/>
        <v>-1.0237480598828766E-2</v>
      </c>
      <c r="T188" s="4">
        <f t="shared" si="189"/>
        <v>-2.8653428016346121E-2</v>
      </c>
      <c r="U188" s="4">
        <f t="shared" si="189"/>
        <v>2.1260646391808294E-3</v>
      </c>
      <c r="V188" s="4">
        <f t="shared" si="189"/>
        <v>-2.0040249807120575E-2</v>
      </c>
      <c r="W188" s="4">
        <f t="shared" si="189"/>
        <v>-1.1065670406046028E-2</v>
      </c>
      <c r="X188" s="4">
        <f t="shared" si="189"/>
        <v>-1.5902644755949526E-2</v>
      </c>
      <c r="Y188" s="4">
        <f t="shared" si="189"/>
        <v>1.1711509456195099E-2</v>
      </c>
      <c r="Z188" s="4">
        <f t="shared" si="189"/>
        <v>-0.10162580986035602</v>
      </c>
      <c r="AA188" s="4">
        <f t="shared" si="189"/>
        <v>-1.2736736374318811E-4</v>
      </c>
      <c r="AB188" s="4">
        <f t="shared" si="189"/>
        <v>-4.3401357677637746E-2</v>
      </c>
      <c r="AC188" s="4">
        <f t="shared" si="189"/>
        <v>2.7210863369316392E-2</v>
      </c>
      <c r="AD188" s="4">
        <f t="shared" si="189"/>
        <v>1.4576015866389319E-2</v>
      </c>
      <c r="AE188" s="4">
        <f t="shared" si="189"/>
        <v>-3.4453585774939323E-2</v>
      </c>
      <c r="AF188" s="4">
        <f t="shared" si="189"/>
        <v>-2.0370653627744793E-2</v>
      </c>
      <c r="AG188" s="4">
        <f t="shared" si="189"/>
        <v>1.5012412937638423E-2</v>
      </c>
      <c r="AH188" s="4">
        <f t="shared" si="189"/>
        <v>-2.866873384910518E-2</v>
      </c>
      <c r="AI188" s="4">
        <f t="shared" si="189"/>
        <v>4.1136460136192432E-3</v>
      </c>
      <c r="AJ188" s="4">
        <f t="shared" si="189"/>
        <v>6.8265527717727417E-3</v>
      </c>
      <c r="AK188" s="4">
        <f t="shared" si="189"/>
        <v>-7.7924674218228136E-3</v>
      </c>
      <c r="AL188" s="4">
        <f t="shared" si="189"/>
        <v>8.6113209595879165E-3</v>
      </c>
      <c r="AM188" s="4">
        <f t="shared" si="189"/>
        <v>-1.1773866201952497E-2</v>
      </c>
      <c r="AN188" s="4">
        <f t="shared" si="189"/>
        <v>-1.7027782107216616E-2</v>
      </c>
      <c r="AO188" s="4">
        <f t="shared" si="189"/>
        <v>-1.775281029588335E-2</v>
      </c>
      <c r="AP188" s="4">
        <f t="shared" si="189"/>
        <v>-7.5055640025710676E-3</v>
      </c>
      <c r="AQ188" s="4">
        <f t="shared" si="189"/>
        <v>-4.5631456088254925E-2</v>
      </c>
      <c r="AR188" s="4">
        <f t="shared" si="189"/>
        <v>-2.5073378784891541E-2</v>
      </c>
      <c r="AS188" s="4">
        <f t="shared" si="189"/>
        <v>-3.59827780062177E-2</v>
      </c>
      <c r="AT188" s="4">
        <f t="shared" si="189"/>
        <v>1.2502252979156917E-2</v>
      </c>
      <c r="AU188" s="4">
        <f t="shared" si="189"/>
        <v>-1.490730398109519E-2</v>
      </c>
      <c r="AV188" s="4">
        <f t="shared" si="189"/>
        <v>2.1145050808195551E-3</v>
      </c>
      <c r="AW188" s="4">
        <f t="shared" si="189"/>
        <v>-2.4622616690440163E-2</v>
      </c>
      <c r="AX188" s="4">
        <f t="shared" si="189"/>
        <v>-1.1850187335388436E-2</v>
      </c>
      <c r="AY188" s="4">
        <f t="shared" si="189"/>
        <v>-1.7763044631178095E-2</v>
      </c>
      <c r="AZ188" s="4">
        <f t="shared" si="189"/>
        <v>-2.6790907664220234E-2</v>
      </c>
      <c r="BA188" s="4">
        <f t="shared" si="189"/>
        <v>-1.1008967636217592E-2</v>
      </c>
      <c r="BB188" s="4">
        <f t="shared" si="189"/>
        <v>5.8046164702658092E-3</v>
      </c>
      <c r="BC188" s="4">
        <f t="shared" si="189"/>
        <v>-2.2534975577863423E-2</v>
      </c>
      <c r="BD188" s="4">
        <f t="shared" si="189"/>
        <v>-4.3789833042662235E-2</v>
      </c>
      <c r="BE188" s="4">
        <f t="shared" si="189"/>
        <v>-1.223465755292124E-2</v>
      </c>
      <c r="BF188" s="4">
        <f t="shared" si="189"/>
        <v>-1.3319251072762505E-2</v>
      </c>
      <c r="BG188" s="4">
        <f t="shared" si="189"/>
        <v>-8.1870809164807099E-4</v>
      </c>
      <c r="BH188" s="4">
        <f t="shared" si="189"/>
        <v>-1.3833325305223451E-2</v>
      </c>
      <c r="BI188" s="4">
        <f t="shared" si="189"/>
        <v>-1.8069929441616315E-2</v>
      </c>
      <c r="BL188" s="24">
        <f t="shared" si="154"/>
        <v>-1.3565034508217466E-2</v>
      </c>
      <c r="BM188" s="24">
        <f>SUM(BL183:BL188)</f>
        <v>-8.6901789306309592E-3</v>
      </c>
      <c r="BQ188" s="4">
        <f t="shared" si="160"/>
        <v>2.2509638801379753E-2</v>
      </c>
      <c r="BR188" s="1">
        <f t="shared" si="162"/>
        <v>-19.056905338756419</v>
      </c>
      <c r="BS188" s="4">
        <f t="shared" si="163"/>
        <v>1.6463803454274908</v>
      </c>
      <c r="BT188" s="4">
        <f t="shared" si="164"/>
        <v>1.9623414611334626</v>
      </c>
      <c r="BU188" s="4">
        <f t="shared" si="165"/>
        <v>2.5807596372676254</v>
      </c>
      <c r="BV188" s="1" t="str">
        <f t="shared" si="166"/>
        <v>Odrzucamy H0</v>
      </c>
      <c r="BY188" s="1">
        <f t="shared" si="167"/>
        <v>-5.8574456662383731</v>
      </c>
      <c r="BZ188" s="4">
        <f t="shared" si="168"/>
        <v>2.1318467863266499</v>
      </c>
      <c r="CA188" s="4">
        <f t="shared" si="169"/>
        <v>2.7764451051977934</v>
      </c>
      <c r="CB188" s="4">
        <f t="shared" si="170"/>
        <v>4.604094871349993</v>
      </c>
      <c r="CC188" s="1" t="str">
        <f t="shared" si="171"/>
        <v>Odrzucamy H0</v>
      </c>
      <c r="CF188" s="37">
        <f t="shared" si="172"/>
        <v>0.28333333333333333</v>
      </c>
      <c r="CG188" s="38">
        <f t="shared" si="173"/>
        <v>-3.356585566713095</v>
      </c>
      <c r="CH188" s="24">
        <f t="shared" si="174"/>
        <v>1.6448536269514715</v>
      </c>
      <c r="CI188" s="24">
        <f t="shared" si="175"/>
        <v>1.9599639845400536</v>
      </c>
      <c r="CJ188" s="24">
        <f t="shared" si="176"/>
        <v>2.5758293035488999</v>
      </c>
      <c r="CK188" s="1" t="str">
        <f t="shared" si="177"/>
        <v>Odrzucamy H0</v>
      </c>
      <c r="CO188" s="38">
        <f t="shared" si="178"/>
        <v>-3.5644122504749727</v>
      </c>
      <c r="CP188" s="24">
        <f t="shared" si="179"/>
        <v>1.6448536269514715</v>
      </c>
      <c r="CQ188" s="24">
        <f t="shared" si="180"/>
        <v>1.9599639845400536</v>
      </c>
      <c r="CR188" s="24">
        <f t="shared" si="181"/>
        <v>2.5758293035488999</v>
      </c>
      <c r="CS188" s="1" t="str">
        <f t="shared" si="182"/>
        <v>Odrzucamy H0</v>
      </c>
    </row>
    <row r="189" spans="1:97" x14ac:dyDescent="0.25">
      <c r="A189" s="13">
        <v>6</v>
      </c>
      <c r="B189" s="4">
        <f>B82-AVERAGE(B$71:B$75)</f>
        <v>-2.9621245730539507E-5</v>
      </c>
      <c r="C189" s="4">
        <f t="shared" si="189"/>
        <v>-3.1477638640871096E-3</v>
      </c>
      <c r="D189" s="4">
        <f t="shared" si="189"/>
        <v>6.1756006669956244E-3</v>
      </c>
      <c r="E189" s="4">
        <f t="shared" si="189"/>
        <v>5.5881863737500433E-3</v>
      </c>
      <c r="F189" s="4">
        <f t="shared" si="189"/>
        <v>8.5467866093904034E-3</v>
      </c>
      <c r="G189" s="4">
        <f t="shared" si="189"/>
        <v>-3.7224247512309745E-2</v>
      </c>
      <c r="H189" s="4">
        <f t="shared" si="189"/>
        <v>3.0555143193885317E-2</v>
      </c>
      <c r="I189" s="4">
        <f t="shared" si="189"/>
        <v>1.6719957683397557E-3</v>
      </c>
      <c r="J189" s="4">
        <f t="shared" si="189"/>
        <v>1.4546649092153741E-2</v>
      </c>
      <c r="K189" s="4">
        <f t="shared" si="189"/>
        <v>5.6973620422616725E-3</v>
      </c>
      <c r="L189" s="4">
        <f t="shared" si="189"/>
        <v>2.3424576023456056E-2</v>
      </c>
      <c r="M189" s="4">
        <f t="shared" si="189"/>
        <v>6.5603933192577749E-2</v>
      </c>
      <c r="N189" s="4">
        <f t="shared" si="189"/>
        <v>2.0441806122402754E-3</v>
      </c>
      <c r="O189" s="4">
        <f t="shared" si="189"/>
        <v>5.9898957593324739E-2</v>
      </c>
      <c r="P189" s="4">
        <f t="shared" si="189"/>
        <v>4.5655169324087547E-3</v>
      </c>
      <c r="Q189" s="4">
        <f t="shared" si="189"/>
        <v>-1.6953948548840185E-2</v>
      </c>
      <c r="R189" s="4">
        <f t="shared" si="189"/>
        <v>-1.2643176677435936E-2</v>
      </c>
      <c r="S189" s="4">
        <f t="shared" si="189"/>
        <v>1.6245358814265677E-2</v>
      </c>
      <c r="T189" s="4">
        <f t="shared" si="189"/>
        <v>-2.5706115998216067E-2</v>
      </c>
      <c r="U189" s="4">
        <f t="shared" si="189"/>
        <v>-3.1898212467322842E-2</v>
      </c>
      <c r="V189" s="4">
        <f t="shared" si="189"/>
        <v>1.4977544621343325E-2</v>
      </c>
      <c r="W189" s="4">
        <f t="shared" si="189"/>
        <v>-1.2459253788308949E-2</v>
      </c>
      <c r="X189" s="4">
        <f t="shared" si="189"/>
        <v>2.1740092148692585E-2</v>
      </c>
      <c r="Y189" s="4">
        <f t="shared" si="189"/>
        <v>3.6228054866322974E-2</v>
      </c>
      <c r="Z189" s="4">
        <f t="shared" si="189"/>
        <v>3.7602861197822413E-2</v>
      </c>
      <c r="AA189" s="4">
        <f t="shared" si="189"/>
        <v>-3.8544812174073299E-3</v>
      </c>
      <c r="AB189" s="4">
        <f t="shared" si="189"/>
        <v>-2.8392790190077899E-2</v>
      </c>
      <c r="AC189" s="4">
        <f t="shared" si="189"/>
        <v>2.2120747466813171E-2</v>
      </c>
      <c r="AD189" s="4">
        <f t="shared" si="189"/>
        <v>-6.741031811677887E-3</v>
      </c>
      <c r="AE189" s="4">
        <f t="shared" si="189"/>
        <v>1.4175587883109551E-2</v>
      </c>
      <c r="AF189" s="4">
        <f t="shared" si="189"/>
        <v>-1.5995651664711622E-2</v>
      </c>
      <c r="AG189" s="4">
        <f t="shared" si="189"/>
        <v>-1.6622869244410517E-3</v>
      </c>
      <c r="AH189" s="4">
        <f t="shared" si="189"/>
        <v>-2.6962666561105818E-3</v>
      </c>
      <c r="AI189" s="4">
        <f t="shared" si="189"/>
        <v>-1.4566232027462843E-2</v>
      </c>
      <c r="AJ189" s="4">
        <f t="shared" si="189"/>
        <v>6.3326884863552264E-3</v>
      </c>
      <c r="AK189" s="4">
        <f t="shared" si="189"/>
        <v>-2.4119650559679434E-2</v>
      </c>
      <c r="AL189" s="4">
        <f t="shared" si="189"/>
        <v>4.1540927196277722E-5</v>
      </c>
      <c r="AM189" s="4">
        <f t="shared" si="189"/>
        <v>-1.3183084988767507E-2</v>
      </c>
      <c r="AN189" s="4">
        <f t="shared" si="189"/>
        <v>1.642358964671484E-2</v>
      </c>
      <c r="AO189" s="4">
        <f t="shared" si="189"/>
        <v>2.1081420939421239E-2</v>
      </c>
      <c r="AP189" s="4">
        <f t="shared" si="189"/>
        <v>-3.2456810325854468E-3</v>
      </c>
      <c r="AQ189" s="4">
        <f t="shared" si="189"/>
        <v>-1.7728601784754036E-2</v>
      </c>
      <c r="AR189" s="4">
        <f t="shared" si="189"/>
        <v>-1.2709077512127798E-2</v>
      </c>
      <c r="AS189" s="4">
        <f t="shared" si="189"/>
        <v>2.7044933441474722E-2</v>
      </c>
      <c r="AT189" s="4">
        <f t="shared" si="189"/>
        <v>-2.0573680097308193E-2</v>
      </c>
      <c r="AU189" s="4">
        <f t="shared" si="189"/>
        <v>-1.5063044295829647E-3</v>
      </c>
      <c r="AV189" s="4">
        <f t="shared" si="189"/>
        <v>-2.1214389568256008E-2</v>
      </c>
      <c r="AW189" s="4">
        <f t="shared" si="189"/>
        <v>2.8900297741799155E-2</v>
      </c>
      <c r="AX189" s="4">
        <f t="shared" si="189"/>
        <v>-1.5353319686642259E-2</v>
      </c>
      <c r="AY189" s="4">
        <f t="shared" si="189"/>
        <v>3.6139002550075608E-3</v>
      </c>
      <c r="AZ189" s="4">
        <f t="shared" si="189"/>
        <v>-8.276031318756585E-3</v>
      </c>
      <c r="BA189" s="4">
        <f t="shared" si="189"/>
        <v>-1.2840985292612383E-2</v>
      </c>
      <c r="BB189" s="4">
        <f t="shared" si="189"/>
        <v>1.000437458684285E-2</v>
      </c>
      <c r="BC189" s="4">
        <f t="shared" si="189"/>
        <v>1.4713809506253847E-2</v>
      </c>
      <c r="BD189" s="4">
        <f t="shared" si="189"/>
        <v>-4.1190626835553579E-2</v>
      </c>
      <c r="BE189" s="4">
        <f t="shared" si="189"/>
        <v>-1.070542281310379E-2</v>
      </c>
      <c r="BF189" s="4">
        <f t="shared" si="189"/>
        <v>-3.3618124697304304E-3</v>
      </c>
      <c r="BG189" s="4">
        <f t="shared" si="189"/>
        <v>-1.259404927001411E-2</v>
      </c>
      <c r="BH189" s="4">
        <f t="shared" si="189"/>
        <v>-1.795071323007072E-2</v>
      </c>
      <c r="BI189" s="4">
        <f t="shared" si="189"/>
        <v>-7.9418597582658606E-3</v>
      </c>
      <c r="BL189" s="24">
        <f t="shared" si="154"/>
        <v>1.018321989804463E-3</v>
      </c>
      <c r="BM189" s="24">
        <f>SUM(BL183:BL189)</f>
        <v>-7.671856940826496E-3</v>
      </c>
      <c r="BQ189" s="4">
        <f t="shared" si="160"/>
        <v>2.1284320349757219E-2</v>
      </c>
      <c r="BR189" s="1">
        <f t="shared" si="162"/>
        <v>1.512952646032504</v>
      </c>
      <c r="BS189" s="4">
        <f t="shared" si="163"/>
        <v>1.6463803454274908</v>
      </c>
      <c r="BT189" s="4">
        <f t="shared" si="164"/>
        <v>1.9623414611334626</v>
      </c>
      <c r="BU189" s="4">
        <f t="shared" si="165"/>
        <v>2.5807596372676254</v>
      </c>
      <c r="BV189" s="1" t="str">
        <f t="shared" si="166"/>
        <v>NieodrzucamyH0</v>
      </c>
      <c r="BY189" s="1">
        <f t="shared" si="167"/>
        <v>0.43971622205620159</v>
      </c>
      <c r="BZ189" s="4">
        <f t="shared" si="168"/>
        <v>2.1318467863266499</v>
      </c>
      <c r="CA189" s="4">
        <f t="shared" si="169"/>
        <v>2.7764451051977934</v>
      </c>
      <c r="CB189" s="4">
        <f t="shared" si="170"/>
        <v>4.604094871349993</v>
      </c>
      <c r="CC189" s="1" t="str">
        <f t="shared" si="171"/>
        <v>NieodrzucamyH0</v>
      </c>
      <c r="CF189" s="37">
        <f t="shared" si="172"/>
        <v>0.46666666666666667</v>
      </c>
      <c r="CG189" s="38">
        <f t="shared" si="173"/>
        <v>-0.5163977794943222</v>
      </c>
      <c r="CH189" s="24">
        <f t="shared" si="174"/>
        <v>1.6448536269514715</v>
      </c>
      <c r="CI189" s="24">
        <f t="shared" si="175"/>
        <v>1.9599639845400536</v>
      </c>
      <c r="CJ189" s="24">
        <f t="shared" si="176"/>
        <v>2.5758293035488999</v>
      </c>
      <c r="CK189" s="1" t="str">
        <f t="shared" si="177"/>
        <v>NieodrzucamyH0</v>
      </c>
      <c r="CO189" s="38">
        <f t="shared" si="178"/>
        <v>-0.72321407980651575</v>
      </c>
      <c r="CP189" s="24">
        <f t="shared" si="179"/>
        <v>1.6448536269514715</v>
      </c>
      <c r="CQ189" s="24">
        <f t="shared" si="180"/>
        <v>1.9599639845400536</v>
      </c>
      <c r="CR189" s="24">
        <f t="shared" si="181"/>
        <v>2.5758293035488999</v>
      </c>
      <c r="CS189" s="1" t="str">
        <f t="shared" si="182"/>
        <v>NieodrzucamyH0</v>
      </c>
    </row>
    <row r="190" spans="1:97" x14ac:dyDescent="0.25">
      <c r="A190" s="13">
        <v>7</v>
      </c>
      <c r="B190" s="4">
        <f>B83-AVERAGE(B$71:B$75)</f>
        <v>2.6201265290218476E-3</v>
      </c>
      <c r="C190" s="4">
        <f t="shared" si="189"/>
        <v>-9.9886933273192497E-3</v>
      </c>
      <c r="D190" s="4">
        <f t="shared" si="189"/>
        <v>9.8185144218888333E-5</v>
      </c>
      <c r="E190" s="4">
        <f t="shared" si="189"/>
        <v>-2.5584783948638245E-4</v>
      </c>
      <c r="F190" s="4">
        <f t="shared" si="189"/>
        <v>8.527708959957846E-4</v>
      </c>
      <c r="G190" s="4">
        <f t="shared" si="189"/>
        <v>1.1052425346987865E-2</v>
      </c>
      <c r="H190" s="4">
        <f t="shared" si="189"/>
        <v>2.8079665292636294E-2</v>
      </c>
      <c r="I190" s="4">
        <f t="shared" si="189"/>
        <v>-1.2358272414080626E-2</v>
      </c>
      <c r="J190" s="4">
        <f t="shared" si="189"/>
        <v>2.5114486491275633E-2</v>
      </c>
      <c r="K190" s="4">
        <f t="shared" si="189"/>
        <v>-2.0886486405310593E-2</v>
      </c>
      <c r="L190" s="4">
        <f t="shared" si="189"/>
        <v>1.1684006765342874E-3</v>
      </c>
      <c r="M190" s="4">
        <f t="shared" si="189"/>
        <v>3.3956335374548507E-2</v>
      </c>
      <c r="N190" s="4">
        <f t="shared" si="189"/>
        <v>-2.4961420429982402E-4</v>
      </c>
      <c r="O190" s="4">
        <f t="shared" si="189"/>
        <v>7.3701882679439367E-3</v>
      </c>
      <c r="P190" s="4">
        <f t="shared" si="189"/>
        <v>1.7957190709954544E-2</v>
      </c>
      <c r="Q190" s="4">
        <f t="shared" si="189"/>
        <v>-2.3985975148938896E-2</v>
      </c>
      <c r="R190" s="4">
        <f t="shared" si="189"/>
        <v>-1.1618370697543404E-2</v>
      </c>
      <c r="S190" s="4">
        <f t="shared" si="189"/>
        <v>1.6452664836570177E-2</v>
      </c>
      <c r="T190" s="4">
        <f t="shared" si="189"/>
        <v>-1.2869688246499179E-2</v>
      </c>
      <c r="U190" s="4">
        <f t="shared" si="189"/>
        <v>-9.6318185526483111E-3</v>
      </c>
      <c r="V190" s="4">
        <f t="shared" si="189"/>
        <v>-1.6180110071671507E-2</v>
      </c>
      <c r="W190" s="4">
        <f t="shared" si="189"/>
        <v>-1.7843542642781526E-2</v>
      </c>
      <c r="X190" s="4">
        <f t="shared" si="189"/>
        <v>1.5017981972494659E-2</v>
      </c>
      <c r="Y190" s="4">
        <f t="shared" si="189"/>
        <v>2.6262056020790042E-2</v>
      </c>
      <c r="Z190" s="4">
        <f t="shared" si="189"/>
        <v>1.2609691455777413E-2</v>
      </c>
      <c r="AA190" s="4">
        <f t="shared" si="189"/>
        <v>7.262548962512415E-3</v>
      </c>
      <c r="AB190" s="4">
        <f t="shared" si="189"/>
        <v>-1.7017295596081939E-2</v>
      </c>
      <c r="AC190" s="4">
        <f t="shared" si="189"/>
        <v>-4.1881982103572114E-4</v>
      </c>
      <c r="AD190" s="4">
        <f t="shared" si="189"/>
        <v>1.240972045816234E-2</v>
      </c>
      <c r="AE190" s="4">
        <f t="shared" si="189"/>
        <v>1.2852284009177048E-2</v>
      </c>
      <c r="AF190" s="4">
        <f t="shared" si="189"/>
        <v>6.559247169825767E-3</v>
      </c>
      <c r="AG190" s="4">
        <f t="shared" si="189"/>
        <v>-2.0839084210519756E-3</v>
      </c>
      <c r="AH190" s="4">
        <f t="shared" si="189"/>
        <v>-1.7506489878479723E-3</v>
      </c>
      <c r="AI190" s="4">
        <f t="shared" si="189"/>
        <v>-1.4083151119522798E-2</v>
      </c>
      <c r="AJ190" s="4">
        <f t="shared" si="189"/>
        <v>3.4520398909414379E-3</v>
      </c>
      <c r="AK190" s="4">
        <f t="shared" si="189"/>
        <v>1.1075581544499235E-2</v>
      </c>
      <c r="AL190" s="4">
        <f t="shared" si="189"/>
        <v>-1.8148104767388637E-3</v>
      </c>
      <c r="AM190" s="4">
        <f t="shared" si="189"/>
        <v>-4.0747592261218026E-3</v>
      </c>
      <c r="AN190" s="4">
        <f t="shared" si="189"/>
        <v>-1.3716678819777593E-2</v>
      </c>
      <c r="AO190" s="4">
        <f t="shared" si="189"/>
        <v>-2.6078757691959473E-3</v>
      </c>
      <c r="AP190" s="4">
        <f t="shared" si="189"/>
        <v>1.415044670249067E-2</v>
      </c>
      <c r="AQ190" s="4">
        <f t="shared" si="189"/>
        <v>9.5085843841103603E-3</v>
      </c>
      <c r="AR190" s="4">
        <f t="shared" si="189"/>
        <v>1.3429176037454471E-2</v>
      </c>
      <c r="AS190" s="4">
        <f t="shared" si="189"/>
        <v>-7.0854631001393917E-3</v>
      </c>
      <c r="AT190" s="4">
        <f t="shared" si="189"/>
        <v>-7.1969880790405619E-3</v>
      </c>
      <c r="AU190" s="4">
        <f t="shared" si="189"/>
        <v>-2.3297089605666628E-2</v>
      </c>
      <c r="AV190" s="4">
        <f t="shared" si="189"/>
        <v>7.286726447335099E-3</v>
      </c>
      <c r="AW190" s="4">
        <f t="shared" si="189"/>
        <v>-9.2424172143707774E-3</v>
      </c>
      <c r="AX190" s="4">
        <f t="shared" si="189"/>
        <v>9.9709253122439289E-3</v>
      </c>
      <c r="AY190" s="4">
        <f t="shared" si="189"/>
        <v>-1.6118476270907357E-3</v>
      </c>
      <c r="AZ190" s="4">
        <f t="shared" si="189"/>
        <v>-7.8420823449498224E-3</v>
      </c>
      <c r="BA190" s="4">
        <f t="shared" si="189"/>
        <v>-1.5323794376829217E-2</v>
      </c>
      <c r="BB190" s="4">
        <f t="shared" si="189"/>
        <v>1.6448626810606486E-2</v>
      </c>
      <c r="BC190" s="4">
        <f t="shared" si="189"/>
        <v>1.6903930590003502E-2</v>
      </c>
      <c r="BD190" s="4">
        <f t="shared" si="189"/>
        <v>7.6612194028681784E-4</v>
      </c>
      <c r="BE190" s="4">
        <f t="shared" si="189"/>
        <v>-6.830831670868189E-3</v>
      </c>
      <c r="BF190" s="4">
        <f t="shared" si="189"/>
        <v>-4.6816376207549906E-3</v>
      </c>
      <c r="BG190" s="4">
        <f t="shared" si="189"/>
        <v>-1.4960500140620172E-2</v>
      </c>
      <c r="BH190" s="4">
        <f t="shared" si="189"/>
        <v>2.280677021802212E-3</v>
      </c>
      <c r="BI190" s="4">
        <f t="shared" si="189"/>
        <v>-1.1944842669460755E-2</v>
      </c>
      <c r="BL190" s="24">
        <f t="shared" si="154"/>
        <v>6.585824009742718E-4</v>
      </c>
      <c r="BM190" s="24">
        <f>SUM(BL183:BL190)</f>
        <v>-7.0132745398522245E-3</v>
      </c>
      <c r="BQ190" s="4">
        <f t="shared" si="160"/>
        <v>1.3369883051128233E-2</v>
      </c>
      <c r="BR190" s="1">
        <f t="shared" si="162"/>
        <v>1.5576953111831813</v>
      </c>
      <c r="BS190" s="4">
        <f t="shared" si="163"/>
        <v>1.6463803454274908</v>
      </c>
      <c r="BT190" s="4">
        <f t="shared" si="164"/>
        <v>1.9623414611334626</v>
      </c>
      <c r="BU190" s="4">
        <f t="shared" si="165"/>
        <v>2.5807596372676254</v>
      </c>
      <c r="BV190" s="1" t="str">
        <f t="shared" si="166"/>
        <v>NieodrzucamyH0</v>
      </c>
      <c r="BY190" s="1">
        <f t="shared" si="167"/>
        <v>0.2843789765599738</v>
      </c>
      <c r="BZ190" s="4">
        <f t="shared" si="168"/>
        <v>2.1318467863266499</v>
      </c>
      <c r="CA190" s="4">
        <f t="shared" si="169"/>
        <v>2.7764451051977934</v>
      </c>
      <c r="CB190" s="4">
        <f t="shared" si="170"/>
        <v>4.604094871349993</v>
      </c>
      <c r="CC190" s="1" t="str">
        <f t="shared" si="171"/>
        <v>NieodrzucamyH0</v>
      </c>
      <c r="CF190" s="37">
        <f t="shared" si="172"/>
        <v>0.48333333333333334</v>
      </c>
      <c r="CG190" s="38">
        <f t="shared" si="173"/>
        <v>-0.2581988897471611</v>
      </c>
      <c r="CH190" s="24">
        <f t="shared" si="174"/>
        <v>1.6448536269514715</v>
      </c>
      <c r="CI190" s="24">
        <f t="shared" si="175"/>
        <v>1.9599639845400536</v>
      </c>
      <c r="CJ190" s="24">
        <f t="shared" si="176"/>
        <v>2.5758293035488999</v>
      </c>
      <c r="CK190" s="1" t="str">
        <f t="shared" si="177"/>
        <v>NieodrzucamyH0</v>
      </c>
      <c r="CO190" s="38">
        <f t="shared" si="178"/>
        <v>-0.46492333701847427</v>
      </c>
      <c r="CP190" s="24">
        <f t="shared" si="179"/>
        <v>1.6448536269514715</v>
      </c>
      <c r="CQ190" s="24">
        <f t="shared" si="180"/>
        <v>1.9599639845400536</v>
      </c>
      <c r="CR190" s="24">
        <f t="shared" si="181"/>
        <v>2.5758293035488999</v>
      </c>
      <c r="CS190" s="1" t="str">
        <f t="shared" si="182"/>
        <v>NieodrzucamyH0</v>
      </c>
    </row>
    <row r="191" spans="1:97" x14ac:dyDescent="0.25">
      <c r="A191" s="13">
        <v>8</v>
      </c>
      <c r="B191" s="4">
        <f>B84-AVERAGE(B$71:B$75)</f>
        <v>2.6178377875868521E-3</v>
      </c>
      <c r="C191" s="4">
        <f t="shared" si="189"/>
        <v>-1.0046059804117857E-2</v>
      </c>
      <c r="D191" s="4">
        <f t="shared" si="189"/>
        <v>9.2814398579583058E-5</v>
      </c>
      <c r="E191" s="4">
        <f t="shared" si="189"/>
        <v>-2.5672005377046475E-4</v>
      </c>
      <c r="F191" s="4">
        <f t="shared" si="189"/>
        <v>-1.958669184030671E-3</v>
      </c>
      <c r="G191" s="4">
        <f t="shared" si="189"/>
        <v>1.103488196752902E-2</v>
      </c>
      <c r="H191" s="4">
        <f t="shared" si="189"/>
        <v>2.7989366793063186E-2</v>
      </c>
      <c r="I191" s="4">
        <f t="shared" si="189"/>
        <v>-1.2469926550150797E-2</v>
      </c>
      <c r="J191" s="4">
        <f t="shared" si="189"/>
        <v>2.4503146859796245E-2</v>
      </c>
      <c r="K191" s="4">
        <f t="shared" si="189"/>
        <v>-2.1612532425264196E-2</v>
      </c>
      <c r="L191" s="4">
        <f t="shared" si="189"/>
        <v>-8.1529396671705494E-3</v>
      </c>
      <c r="M191" s="4">
        <f t="shared" si="189"/>
        <v>3.3937439857631972E-2</v>
      </c>
      <c r="N191" s="4">
        <f t="shared" si="189"/>
        <v>-3.0626600398361327E-4</v>
      </c>
      <c r="O191" s="4">
        <f t="shared" si="189"/>
        <v>7.3501368771287509E-3</v>
      </c>
      <c r="P191" s="4">
        <f t="shared" si="189"/>
        <v>1.7857481982404291E-2</v>
      </c>
      <c r="Q191" s="4">
        <f t="shared" si="189"/>
        <v>-2.4485572352322904E-2</v>
      </c>
      <c r="R191" s="4">
        <f t="shared" si="189"/>
        <v>1.1304234684818799E-2</v>
      </c>
      <c r="S191" s="4">
        <f t="shared" si="189"/>
        <v>1.6444932229932104E-2</v>
      </c>
      <c r="T191" s="4">
        <f t="shared" si="189"/>
        <v>-1.3058039319911039E-2</v>
      </c>
      <c r="U191" s="4">
        <f t="shared" si="189"/>
        <v>-9.6472037217420932E-3</v>
      </c>
      <c r="V191" s="4">
        <f t="shared" si="189"/>
        <v>-1.6216316528388511E-2</v>
      </c>
      <c r="W191" s="4">
        <f t="shared" si="189"/>
        <v>-1.8248115547518463E-2</v>
      </c>
      <c r="X191" s="4">
        <f t="shared" si="189"/>
        <v>3.4489494244980177E-3</v>
      </c>
      <c r="Y191" s="4">
        <f t="shared" si="189"/>
        <v>2.6240085648663758E-2</v>
      </c>
      <c r="Z191" s="4">
        <f t="shared" si="189"/>
        <v>1.2535086825742571E-2</v>
      </c>
      <c r="AA191" s="4">
        <f t="shared" si="189"/>
        <v>7.2566433503163403E-3</v>
      </c>
      <c r="AB191" s="4">
        <f t="shared" si="189"/>
        <v>-1.7017295596081939E-2</v>
      </c>
      <c r="AC191" s="4">
        <f t="shared" si="189"/>
        <v>-5.2373581870777432E-4</v>
      </c>
      <c r="AD191" s="4">
        <f t="shared" si="189"/>
        <v>-1.0282881588610799E-3</v>
      </c>
      <c r="AE191" s="4">
        <f t="shared" si="189"/>
        <v>1.2754035782395892E-2</v>
      </c>
      <c r="AF191" s="4">
        <f t="shared" si="189"/>
        <v>6.5572992636627097E-3</v>
      </c>
      <c r="AG191" s="4">
        <f t="shared" si="189"/>
        <v>-2.1108141356915278E-3</v>
      </c>
      <c r="AH191" s="4">
        <f t="shared" si="189"/>
        <v>-1.8161747224747539E-3</v>
      </c>
      <c r="AI191" s="4">
        <f t="shared" si="189"/>
        <v>-1.4290055500569986E-2</v>
      </c>
      <c r="AJ191" s="4">
        <f t="shared" si="189"/>
        <v>3.9303500678490979E-3</v>
      </c>
      <c r="AK191" s="4">
        <f t="shared" si="189"/>
        <v>1.1038701144194897E-2</v>
      </c>
      <c r="AL191" s="4">
        <f t="shared" si="189"/>
        <v>-1.9743573088743822E-3</v>
      </c>
      <c r="AM191" s="4">
        <f t="shared" si="189"/>
        <v>-4.1167128051427387E-3</v>
      </c>
      <c r="AN191" s="4">
        <f t="shared" si="189"/>
        <v>-1.3726138745792378E-2</v>
      </c>
      <c r="AO191" s="4">
        <f t="shared" si="189"/>
        <v>-2.7706906482183654E-3</v>
      </c>
      <c r="AP191" s="4">
        <f t="shared" si="189"/>
        <v>1.5896614771050178E-2</v>
      </c>
      <c r="AQ191" s="4">
        <f t="shared" si="189"/>
        <v>9.4329669521413841E-3</v>
      </c>
      <c r="AR191" s="4">
        <f t="shared" si="189"/>
        <v>1.3358786684608777E-2</v>
      </c>
      <c r="AS191" s="4">
        <f t="shared" si="189"/>
        <v>-7.1265916778600284E-3</v>
      </c>
      <c r="AT191" s="4">
        <f t="shared" si="189"/>
        <v>-7.1979978993719409E-3</v>
      </c>
      <c r="AU191" s="4">
        <f t="shared" si="189"/>
        <v>-2.3558714068030236E-2</v>
      </c>
      <c r="AV191" s="4">
        <f t="shared" si="189"/>
        <v>6.6496067511481296E-3</v>
      </c>
      <c r="AW191" s="4">
        <f t="shared" si="189"/>
        <v>-9.2511932165130033E-3</v>
      </c>
      <c r="AX191" s="4">
        <f t="shared" si="189"/>
        <v>9.9697851126200852E-3</v>
      </c>
      <c r="AY191" s="4">
        <f t="shared" si="189"/>
        <v>-1.6225552585128846E-3</v>
      </c>
      <c r="AZ191" s="4">
        <f t="shared" si="189"/>
        <v>-7.8623730081994816E-3</v>
      </c>
      <c r="BA191" s="4">
        <f t="shared" si="189"/>
        <v>-1.5515578916001853E-2</v>
      </c>
      <c r="BB191" s="4">
        <f t="shared" si="189"/>
        <v>4.0140436156133313E-3</v>
      </c>
      <c r="BC191" s="4">
        <f t="shared" si="189"/>
        <v>1.6807350023399378E-2</v>
      </c>
      <c r="BD191" s="4">
        <f t="shared" si="189"/>
        <v>7.5357040770857031E-4</v>
      </c>
      <c r="BE191" s="4">
        <f t="shared" si="189"/>
        <v>-6.8551462729968945E-3</v>
      </c>
      <c r="BF191" s="4">
        <f t="shared" si="189"/>
        <v>-4.6949763370352669E-3</v>
      </c>
      <c r="BG191" s="4">
        <f t="shared" si="189"/>
        <v>-1.5178005081253871E-2</v>
      </c>
      <c r="BH191" s="4">
        <f t="shared" si="189"/>
        <v>7.5704044606225186E-5</v>
      </c>
      <c r="BI191" s="4">
        <f t="shared" si="189"/>
        <v>-1.2122880713920176E-2</v>
      </c>
      <c r="BL191" s="24">
        <f t="shared" si="154"/>
        <v>1.1722027100347435E-4</v>
      </c>
      <c r="BM191" s="24">
        <f>SUM(BL183:BL191)</f>
        <v>-6.8960542688487501E-3</v>
      </c>
      <c r="BQ191" s="4">
        <f t="shared" si="160"/>
        <v>1.3095641859687708E-2</v>
      </c>
      <c r="BR191" s="1">
        <f t="shared" si="162"/>
        <v>0.28305832450583668</v>
      </c>
      <c r="BS191" s="4">
        <f t="shared" si="163"/>
        <v>1.6463803454274908</v>
      </c>
      <c r="BT191" s="4">
        <f t="shared" si="164"/>
        <v>1.9623414611334626</v>
      </c>
      <c r="BU191" s="4">
        <f t="shared" si="165"/>
        <v>2.5807596372676254</v>
      </c>
      <c r="BV191" s="1" t="str">
        <f t="shared" si="166"/>
        <v>NieodrzucamyH0</v>
      </c>
      <c r="BY191" s="1">
        <f t="shared" si="167"/>
        <v>5.0616264040364289E-2</v>
      </c>
      <c r="BZ191" s="4">
        <f t="shared" si="168"/>
        <v>2.1318467863266499</v>
      </c>
      <c r="CA191" s="4">
        <f t="shared" si="169"/>
        <v>2.7764451051977934</v>
      </c>
      <c r="CB191" s="4">
        <f t="shared" si="170"/>
        <v>4.604094871349993</v>
      </c>
      <c r="CC191" s="1" t="str">
        <f t="shared" si="171"/>
        <v>NieodrzucamyH0</v>
      </c>
      <c r="CF191" s="37">
        <f t="shared" si="172"/>
        <v>0.45</v>
      </c>
      <c r="CG191" s="38">
        <f t="shared" si="173"/>
        <v>-0.77459666924148318</v>
      </c>
      <c r="CH191" s="24">
        <f t="shared" si="174"/>
        <v>1.6448536269514715</v>
      </c>
      <c r="CI191" s="24">
        <f t="shared" si="175"/>
        <v>1.9599639845400536</v>
      </c>
      <c r="CJ191" s="24">
        <f t="shared" si="176"/>
        <v>2.5758293035488999</v>
      </c>
      <c r="CK191" s="1" t="str">
        <f t="shared" si="177"/>
        <v>NieodrzucamyH0</v>
      </c>
      <c r="CO191" s="38">
        <f t="shared" si="178"/>
        <v>-0.98150482259455718</v>
      </c>
      <c r="CP191" s="24">
        <f t="shared" si="179"/>
        <v>1.6448536269514715</v>
      </c>
      <c r="CQ191" s="24">
        <f t="shared" si="180"/>
        <v>1.9599639845400536</v>
      </c>
      <c r="CR191" s="24">
        <f t="shared" si="181"/>
        <v>2.5758293035488999</v>
      </c>
      <c r="CS191" s="1" t="str">
        <f t="shared" si="182"/>
        <v>NieodrzucamyH0</v>
      </c>
    </row>
    <row r="192" spans="1:97" s="19" customFormat="1" ht="15.75" thickBot="1" x14ac:dyDescent="0.3">
      <c r="A192" s="21">
        <v>9</v>
      </c>
      <c r="B192" s="18">
        <f>B85-AVERAGE(B$71:B$75)</f>
        <v>2.6155559555567421E-3</v>
      </c>
      <c r="C192" s="18">
        <f t="shared" ref="C192:BI192" si="190">C85-AVERAGE(C$71:C$75)</f>
        <v>-1.0104305262131508E-2</v>
      </c>
      <c r="D192" s="18">
        <f t="shared" si="190"/>
        <v>8.7468459974162326E-5</v>
      </c>
      <c r="E192" s="18">
        <f t="shared" si="190"/>
        <v>-2.5759389950724861E-4</v>
      </c>
      <c r="F192" s="18">
        <f t="shared" si="190"/>
        <v>-1.9828678642999221E-3</v>
      </c>
      <c r="G192" s="18">
        <f t="shared" si="190"/>
        <v>1.1017484630768418E-2</v>
      </c>
      <c r="H192" s="18">
        <f t="shared" si="190"/>
        <v>2.7900760308046842E-2</v>
      </c>
      <c r="I192" s="18">
        <f t="shared" si="190"/>
        <v>-1.2583978309673045E-2</v>
      </c>
      <c r="J192" s="18">
        <f t="shared" si="190"/>
        <v>2.3920957155644615E-2</v>
      </c>
      <c r="K192" s="18">
        <f t="shared" si="190"/>
        <v>-2.2379353561612018E-2</v>
      </c>
      <c r="L192" s="18">
        <f t="shared" si="190"/>
        <v>-8.2597080053123349E-3</v>
      </c>
      <c r="M192" s="18">
        <f t="shared" si="190"/>
        <v>3.3918707550277358E-2</v>
      </c>
      <c r="N192" s="18">
        <f t="shared" si="190"/>
        <v>-3.6207451787527434E-4</v>
      </c>
      <c r="O192" s="18">
        <f t="shared" si="190"/>
        <v>7.3302638635407294E-3</v>
      </c>
      <c r="P192" s="18">
        <f t="shared" si="190"/>
        <v>1.7759735137448766E-2</v>
      </c>
      <c r="Q192" s="18">
        <f t="shared" si="190"/>
        <v>-2.5008278022983745E-2</v>
      </c>
      <c r="R192" s="18">
        <f t="shared" si="190"/>
        <v>1.1259815303438551E-2</v>
      </c>
      <c r="S192" s="18">
        <f t="shared" si="190"/>
        <v>1.6437242449651768E-2</v>
      </c>
      <c r="T192" s="18">
        <f t="shared" si="190"/>
        <v>-1.325166896049804E-2</v>
      </c>
      <c r="U192" s="18">
        <f t="shared" si="190"/>
        <v>-9.662710298516286E-3</v>
      </c>
      <c r="V192" s="18">
        <f t="shared" si="190"/>
        <v>-1.6252962675204909E-2</v>
      </c>
      <c r="W192" s="18">
        <f t="shared" si="190"/>
        <v>-1.8669469940980989E-2</v>
      </c>
      <c r="X192" s="18">
        <f t="shared" si="190"/>
        <v>3.4407861258723034E-3</v>
      </c>
      <c r="Y192" s="18">
        <f t="shared" si="190"/>
        <v>2.6218319800086383E-2</v>
      </c>
      <c r="Z192" s="18">
        <f t="shared" si="190"/>
        <v>1.2461754491265563E-2</v>
      </c>
      <c r="AA192" s="18">
        <f t="shared" si="190"/>
        <v>7.250708930107215E-3</v>
      </c>
      <c r="AB192" s="18">
        <f t="shared" si="190"/>
        <v>-1.7017295596081939E-2</v>
      </c>
      <c r="AC192" s="18">
        <f t="shared" si="190"/>
        <v>-6.3083463193054808E-4</v>
      </c>
      <c r="AD192" s="18">
        <f t="shared" si="190"/>
        <v>-1.0293466238967006E-3</v>
      </c>
      <c r="AE192" s="18">
        <f t="shared" si="190"/>
        <v>1.2657706699124574E-2</v>
      </c>
      <c r="AF192" s="18">
        <f t="shared" si="190"/>
        <v>6.5553567834164064E-3</v>
      </c>
      <c r="AG192" s="18">
        <f t="shared" si="190"/>
        <v>-2.1380011628717604E-3</v>
      </c>
      <c r="AH192" s="18">
        <f t="shared" si="190"/>
        <v>-1.8806523485021959E-3</v>
      </c>
      <c r="AI192" s="18">
        <f t="shared" si="190"/>
        <v>-1.450304344042512E-2</v>
      </c>
      <c r="AJ192" s="18">
        <f t="shared" si="190"/>
        <v>3.9294343654241405E-3</v>
      </c>
      <c r="AK192" s="18">
        <f t="shared" si="190"/>
        <v>1.10022646439174E-2</v>
      </c>
      <c r="AL192" s="18">
        <f t="shared" si="190"/>
        <v>-2.1380125135580484E-3</v>
      </c>
      <c r="AM192" s="18">
        <f t="shared" si="190"/>
        <v>-4.159215196236167E-3</v>
      </c>
      <c r="AN192" s="18">
        <f t="shared" si="190"/>
        <v>-1.3735657133298879E-2</v>
      </c>
      <c r="AO192" s="18">
        <f t="shared" si="190"/>
        <v>-2.9377416072481934E-3</v>
      </c>
      <c r="AP192" s="18">
        <f t="shared" si="190"/>
        <v>1.5831485841450239E-2</v>
      </c>
      <c r="AQ192" s="18">
        <f t="shared" si="190"/>
        <v>9.3586476993713519E-3</v>
      </c>
      <c r="AR192" s="18">
        <f t="shared" si="190"/>
        <v>1.3289563762724672E-2</v>
      </c>
      <c r="AS192" s="18">
        <f t="shared" si="190"/>
        <v>-7.1682529075912322E-3</v>
      </c>
      <c r="AT192" s="18">
        <f t="shared" si="190"/>
        <v>-7.1990056932247862E-3</v>
      </c>
      <c r="AU192" s="18">
        <f t="shared" si="190"/>
        <v>-2.3829012434883126E-2</v>
      </c>
      <c r="AV192" s="18">
        <f t="shared" si="190"/>
        <v>6.6496067511481296E-3</v>
      </c>
      <c r="AW192" s="18">
        <f t="shared" si="190"/>
        <v>-9.2600214473584144E-3</v>
      </c>
      <c r="AX192" s="18">
        <f t="shared" si="190"/>
        <v>9.9686424740789894E-3</v>
      </c>
      <c r="AY192" s="18">
        <f t="shared" si="190"/>
        <v>-1.6333333117196664E-3</v>
      </c>
      <c r="AZ192" s="18">
        <f t="shared" si="190"/>
        <v>-7.8824820990612485E-3</v>
      </c>
      <c r="BA192" s="18">
        <f t="shared" si="190"/>
        <v>-1.5712788047820937E-2</v>
      </c>
      <c r="BB192" s="18">
        <f t="shared" si="190"/>
        <v>4.0127874322651537E-3</v>
      </c>
      <c r="BC192" s="18">
        <f t="shared" si="190"/>
        <v>1.6712640178681376E-2</v>
      </c>
      <c r="BD192" s="18">
        <f t="shared" si="190"/>
        <v>7.4092946448853659E-4</v>
      </c>
      <c r="BE192" s="18">
        <f t="shared" si="190"/>
        <v>-6.8797024517646913E-3</v>
      </c>
      <c r="BF192" s="18">
        <f t="shared" si="190"/>
        <v>-4.7082181522961463E-3</v>
      </c>
      <c r="BG192" s="18">
        <f t="shared" si="190"/>
        <v>-1.5402070707446806E-2</v>
      </c>
      <c r="BH192" s="18">
        <f t="shared" si="190"/>
        <v>7.3478767518822454E-5</v>
      </c>
      <c r="BI192" s="18">
        <f t="shared" si="190"/>
        <v>-1.2305766949844832E-2</v>
      </c>
      <c r="BJ192" s="29"/>
      <c r="BL192" s="24">
        <f t="shared" si="154"/>
        <v>2.4611320827207701E-5</v>
      </c>
      <c r="BM192" s="25">
        <f>SUM(BL183:BL192)</f>
        <v>-6.8714429480215425E-3</v>
      </c>
      <c r="BQ192" s="4">
        <f t="shared" si="160"/>
        <v>1.314369929854519E-2</v>
      </c>
      <c r="BR192" s="1">
        <f t="shared" si="162"/>
        <v>5.9213033006415505E-2</v>
      </c>
      <c r="BS192" s="4">
        <f t="shared" si="163"/>
        <v>1.6463803454274908</v>
      </c>
      <c r="BT192" s="4">
        <f t="shared" si="164"/>
        <v>1.9623414611334626</v>
      </c>
      <c r="BU192" s="4">
        <f t="shared" si="165"/>
        <v>2.5807596372676254</v>
      </c>
      <c r="BV192" s="1" t="str">
        <f t="shared" si="166"/>
        <v>NieodrzucamyH0</v>
      </c>
      <c r="BY192" s="1">
        <f t="shared" si="167"/>
        <v>1.0627284024408535E-2</v>
      </c>
      <c r="BZ192" s="18">
        <f t="shared" si="168"/>
        <v>2.1318467863266499</v>
      </c>
      <c r="CA192" s="18">
        <f t="shared" si="169"/>
        <v>2.7764451051977934</v>
      </c>
      <c r="CB192" s="18">
        <f t="shared" si="170"/>
        <v>4.604094871349993</v>
      </c>
      <c r="CC192" s="1" t="str">
        <f t="shared" si="171"/>
        <v>NieodrzucamyH0</v>
      </c>
      <c r="CF192" s="37">
        <f t="shared" si="172"/>
        <v>0.45</v>
      </c>
      <c r="CG192" s="38">
        <f t="shared" si="173"/>
        <v>-0.77459666924148318</v>
      </c>
      <c r="CH192" s="25">
        <f t="shared" si="174"/>
        <v>1.6448536269514715</v>
      </c>
      <c r="CI192" s="25">
        <f t="shared" si="175"/>
        <v>1.9599639845400536</v>
      </c>
      <c r="CJ192" s="25">
        <f t="shared" si="176"/>
        <v>2.5758293035488999</v>
      </c>
      <c r="CK192" s="1" t="str">
        <f t="shared" si="177"/>
        <v>NieodrzucamyH0</v>
      </c>
      <c r="CO192" s="38">
        <f t="shared" si="178"/>
        <v>-0.98150482259455718</v>
      </c>
      <c r="CP192" s="25">
        <f t="shared" si="179"/>
        <v>1.6448536269514715</v>
      </c>
      <c r="CQ192" s="25">
        <f t="shared" si="180"/>
        <v>1.9599639845400536</v>
      </c>
      <c r="CR192" s="25">
        <f t="shared" si="181"/>
        <v>2.5758293035488999</v>
      </c>
      <c r="CS192" s="1" t="str">
        <f t="shared" si="182"/>
        <v>NieodrzucamyH0</v>
      </c>
    </row>
    <row r="210" spans="64:67" x14ac:dyDescent="0.25">
      <c r="BM210" s="1" t="s">
        <v>9</v>
      </c>
      <c r="BN210" s="1" t="s">
        <v>10</v>
      </c>
      <c r="BO210" s="1" t="s">
        <v>11</v>
      </c>
    </row>
    <row r="211" spans="64:67" x14ac:dyDescent="0.25">
      <c r="BL211">
        <v>0</v>
      </c>
      <c r="BM211" s="4">
        <v>2.0566811044335602E-3</v>
      </c>
      <c r="BN211" s="4">
        <v>2.5189072247566681E-3</v>
      </c>
      <c r="BO211" s="4">
        <v>2.8894390001955139E-3</v>
      </c>
    </row>
    <row r="212" spans="64:67" x14ac:dyDescent="0.25">
      <c r="BL212">
        <v>1</v>
      </c>
      <c r="BM212" s="4">
        <v>1.0603376588761539E-3</v>
      </c>
      <c r="BN212" s="4">
        <v>1.9847898995223679E-3</v>
      </c>
      <c r="BO212" s="4">
        <v>2.7258534504000574E-3</v>
      </c>
    </row>
    <row r="213" spans="64:67" x14ac:dyDescent="0.25">
      <c r="BL213">
        <v>2</v>
      </c>
      <c r="BM213" s="4">
        <v>1.0496744791192963E-4</v>
      </c>
      <c r="BN213" s="4">
        <v>1.4916458088812484E-3</v>
      </c>
      <c r="BO213" s="4">
        <v>2.6032411351977827E-3</v>
      </c>
    </row>
    <row r="214" spans="64:67" x14ac:dyDescent="0.25">
      <c r="BL214">
        <v>3</v>
      </c>
      <c r="BM214" s="4">
        <v>1.0691166774227396E-3</v>
      </c>
      <c r="BN214" s="4">
        <v>2.9180211587151658E-3</v>
      </c>
      <c r="BO214" s="4">
        <v>4.4001482604705405E-3</v>
      </c>
    </row>
    <row r="215" spans="64:67" x14ac:dyDescent="0.25">
      <c r="BL215">
        <v>4</v>
      </c>
      <c r="BM215" s="4">
        <v>2.4722182724215981E-4</v>
      </c>
      <c r="BN215" s="4">
        <v>2.5583524288576936E-3</v>
      </c>
      <c r="BO215" s="4">
        <v>4.4110113060519115E-3</v>
      </c>
    </row>
    <row r="216" spans="64:67" x14ac:dyDescent="0.25">
      <c r="BL216">
        <v>5</v>
      </c>
      <c r="BM216" s="4">
        <v>-1.0614034122025193E-3</v>
      </c>
      <c r="BN216" s="4">
        <v>1.7119533097361209E-3</v>
      </c>
      <c r="BO216" s="4">
        <v>3.9351439623691803E-3</v>
      </c>
    </row>
    <row r="217" spans="64:67" x14ac:dyDescent="0.25">
      <c r="BL217">
        <v>6</v>
      </c>
      <c r="BM217" s="4">
        <v>-1.3134071340324095E-3</v>
      </c>
      <c r="BN217" s="4">
        <v>1.9221757082293366E-3</v>
      </c>
      <c r="BO217" s="4">
        <v>4.515898136301242E-3</v>
      </c>
    </row>
    <row r="218" spans="64:67" x14ac:dyDescent="0.25">
      <c r="BL218">
        <v>7</v>
      </c>
      <c r="BM218" s="4">
        <v>-2.1011682040270418E-3</v>
      </c>
      <c r="BN218" s="4">
        <v>1.59664075855781E-3</v>
      </c>
      <c r="BO218" s="4">
        <v>4.5608949620685579E-3</v>
      </c>
    </row>
    <row r="219" spans="64:67" x14ac:dyDescent="0.25">
      <c r="BL219">
        <v>8</v>
      </c>
      <c r="BM219" s="4">
        <v>-3.9588975013318938E-3</v>
      </c>
      <c r="BN219" s="4">
        <v>2.0113758157606345E-4</v>
      </c>
      <c r="BO219" s="4">
        <v>3.5359235605256552E-3</v>
      </c>
    </row>
    <row r="220" spans="64:67" x14ac:dyDescent="0.25">
      <c r="BL220">
        <v>9</v>
      </c>
      <c r="BM220" s="4">
        <v>-2.5531591588263455E-3</v>
      </c>
      <c r="BN220" s="4">
        <v>2.0691020444047175E-3</v>
      </c>
      <c r="BO220" s="4">
        <v>5.7744197987931517E-3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badania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Kądziela</dc:creator>
  <cp:lastModifiedBy>Bartłomiej Kądziela</cp:lastModifiedBy>
  <dcterms:created xsi:type="dcterms:W3CDTF">2015-06-05T18:17:20Z</dcterms:created>
  <dcterms:modified xsi:type="dcterms:W3CDTF">2024-10-22T22:46:15Z</dcterms:modified>
</cp:coreProperties>
</file>