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arka\Desktop\Praca Magisterska Final\Analiza Szablon\Stopy\"/>
    </mc:Choice>
  </mc:AlternateContent>
  <xr:revisionPtr revIDLastSave="0" documentId="13_ncr:1_{3899F762-477C-43C8-80AB-08E177B3898C}" xr6:coauthVersionLast="47" xr6:coauthVersionMax="47" xr10:uidLastSave="{00000000-0000-0000-0000-000000000000}"/>
  <bookViews>
    <workbookView xWindow="-120" yWindow="-120" windowWidth="29040" windowHeight="15720" tabRatio="580" xr2:uid="{00000000-000D-0000-FFFF-FFFF00000000}"/>
  </bookViews>
  <sheets>
    <sheet name="badan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134" i="1" l="1"/>
  <c r="CE135" i="1"/>
  <c r="CE136" i="1"/>
  <c r="CE137" i="1"/>
  <c r="CE138" i="1"/>
  <c r="CE139" i="1"/>
  <c r="CE140" i="1"/>
  <c r="CE141" i="1"/>
  <c r="CE142" i="1"/>
  <c r="CG130" i="1"/>
  <c r="CE133" i="1"/>
  <c r="CE117" i="1"/>
  <c r="CE118" i="1"/>
  <c r="CE119" i="1"/>
  <c r="CE120" i="1"/>
  <c r="CE121" i="1"/>
  <c r="CE122" i="1"/>
  <c r="CE123" i="1"/>
  <c r="CE124" i="1"/>
  <c r="CE125" i="1"/>
  <c r="CE116" i="1"/>
  <c r="BW74" i="1"/>
  <c r="BW75" i="1"/>
  <c r="BW76" i="1"/>
  <c r="BW77" i="1"/>
  <c r="BW78" i="1"/>
  <c r="BW79" i="1"/>
  <c r="BW80" i="1"/>
  <c r="BW81" i="1"/>
  <c r="BW82" i="1"/>
  <c r="CG110" i="1"/>
  <c r="BW117" i="1"/>
  <c r="BW118" i="1"/>
  <c r="BW119" i="1"/>
  <c r="BW120" i="1"/>
  <c r="BW121" i="1"/>
  <c r="BW122" i="1"/>
  <c r="BW123" i="1"/>
  <c r="BW124" i="1"/>
  <c r="BW125" i="1"/>
  <c r="CE74" i="1"/>
  <c r="CE75" i="1"/>
  <c r="CE76" i="1"/>
  <c r="CE77" i="1"/>
  <c r="CE78" i="1"/>
  <c r="CE79" i="1"/>
  <c r="CE80" i="1"/>
  <c r="CE81" i="1"/>
  <c r="CE82" i="1"/>
  <c r="CE73" i="1"/>
  <c r="CG62" i="1"/>
  <c r="BV142" i="1"/>
  <c r="BW142" i="1" s="1"/>
  <c r="BV141" i="1"/>
  <c r="BW141" i="1" s="1"/>
  <c r="BV140" i="1"/>
  <c r="BW140" i="1" s="1"/>
  <c r="BV139" i="1"/>
  <c r="BW139" i="1" s="1"/>
  <c r="BV138" i="1"/>
  <c r="BW138" i="1" s="1"/>
  <c r="BV137" i="1"/>
  <c r="BW137" i="1" s="1"/>
  <c r="BV136" i="1"/>
  <c r="BW136" i="1" s="1"/>
  <c r="BV135" i="1"/>
  <c r="BW135" i="1" s="1"/>
  <c r="BV134" i="1"/>
  <c r="BW134" i="1" s="1"/>
  <c r="BV133" i="1"/>
  <c r="BW133" i="1" s="1"/>
  <c r="BV125" i="1"/>
  <c r="BV124" i="1"/>
  <c r="BV123" i="1"/>
  <c r="BV122" i="1"/>
  <c r="BV121" i="1"/>
  <c r="BV120" i="1"/>
  <c r="BV119" i="1"/>
  <c r="BV118" i="1"/>
  <c r="BV117" i="1"/>
  <c r="BV116" i="1"/>
  <c r="BW116" i="1" s="1"/>
  <c r="BV74" i="1"/>
  <c r="BV75" i="1"/>
  <c r="BV76" i="1"/>
  <c r="BV77" i="1"/>
  <c r="BV78" i="1"/>
  <c r="BV79" i="1"/>
  <c r="BV80" i="1"/>
  <c r="BV81" i="1"/>
  <c r="BV82" i="1"/>
  <c r="BW73" i="1"/>
  <c r="BV73" i="1"/>
  <c r="B31" i="1"/>
  <c r="CA83" i="1"/>
  <c r="CA84" i="1"/>
  <c r="CA85" i="1"/>
  <c r="CA86" i="1"/>
  <c r="CA87" i="1"/>
  <c r="CA88" i="1"/>
  <c r="CA89" i="1"/>
  <c r="CA90" i="1"/>
  <c r="CA91" i="1"/>
  <c r="CA92" i="1"/>
  <c r="CA93" i="1"/>
  <c r="CH142" i="1"/>
  <c r="CG142" i="1"/>
  <c r="CF142" i="1"/>
  <c r="CH141" i="1"/>
  <c r="CG141" i="1"/>
  <c r="CF141" i="1"/>
  <c r="CH140" i="1"/>
  <c r="CG140" i="1"/>
  <c r="CF140" i="1"/>
  <c r="CH139" i="1"/>
  <c r="CG139" i="1"/>
  <c r="CF139" i="1"/>
  <c r="CH138" i="1"/>
  <c r="CG138" i="1"/>
  <c r="CF138" i="1"/>
  <c r="CH137" i="1"/>
  <c r="CG137" i="1"/>
  <c r="CF137" i="1"/>
  <c r="CH136" i="1"/>
  <c r="CG136" i="1"/>
  <c r="CF136" i="1"/>
  <c r="CH135" i="1"/>
  <c r="CG135" i="1"/>
  <c r="CF135" i="1"/>
  <c r="CH134" i="1"/>
  <c r="CG134" i="1"/>
  <c r="CF134" i="1"/>
  <c r="CH133" i="1"/>
  <c r="CG133" i="1"/>
  <c r="CF133" i="1"/>
  <c r="CH125" i="1"/>
  <c r="CG125" i="1"/>
  <c r="CF125" i="1"/>
  <c r="CH124" i="1"/>
  <c r="CG124" i="1"/>
  <c r="CF124" i="1"/>
  <c r="CH123" i="1"/>
  <c r="CG123" i="1"/>
  <c r="CF123" i="1"/>
  <c r="CH122" i="1"/>
  <c r="CG122" i="1"/>
  <c r="CF122" i="1"/>
  <c r="CH121" i="1"/>
  <c r="CG121" i="1"/>
  <c r="CF121" i="1"/>
  <c r="CH120" i="1"/>
  <c r="CG120" i="1"/>
  <c r="CF120" i="1"/>
  <c r="CH119" i="1"/>
  <c r="CG119" i="1"/>
  <c r="CF119" i="1"/>
  <c r="CH118" i="1"/>
  <c r="CG118" i="1"/>
  <c r="CF118" i="1"/>
  <c r="CH117" i="1"/>
  <c r="CG117" i="1"/>
  <c r="CF117" i="1"/>
  <c r="CH116" i="1"/>
  <c r="CG116" i="1"/>
  <c r="CF116" i="1"/>
  <c r="CI83" i="1"/>
  <c r="CI84" i="1"/>
  <c r="CI85" i="1"/>
  <c r="CI86" i="1"/>
  <c r="CI87" i="1"/>
  <c r="CI88" i="1"/>
  <c r="CI89" i="1"/>
  <c r="CI90" i="1"/>
  <c r="CI91" i="1"/>
  <c r="CI92" i="1"/>
  <c r="CI93" i="1"/>
  <c r="CH82" i="1"/>
  <c r="CG82" i="1"/>
  <c r="CF82" i="1"/>
  <c r="CH81" i="1"/>
  <c r="CG81" i="1"/>
  <c r="CF81" i="1"/>
  <c r="CH80" i="1"/>
  <c r="CG80" i="1"/>
  <c r="CF80" i="1"/>
  <c r="CH79" i="1"/>
  <c r="CG79" i="1"/>
  <c r="CF79" i="1"/>
  <c r="CH78" i="1"/>
  <c r="CG78" i="1"/>
  <c r="CF78" i="1"/>
  <c r="CH77" i="1"/>
  <c r="CG77" i="1"/>
  <c r="CF77" i="1"/>
  <c r="CH76" i="1"/>
  <c r="CG76" i="1"/>
  <c r="CF76" i="1"/>
  <c r="CH75" i="1"/>
  <c r="CG75" i="1"/>
  <c r="CF75" i="1"/>
  <c r="CH74" i="1"/>
  <c r="CG74" i="1"/>
  <c r="CF74" i="1"/>
  <c r="CH73" i="1"/>
  <c r="CG73" i="1"/>
  <c r="CF73" i="1"/>
  <c r="BZ142" i="1"/>
  <c r="BY142" i="1"/>
  <c r="BX142" i="1"/>
  <c r="BZ141" i="1"/>
  <c r="BY141" i="1"/>
  <c r="BX141" i="1"/>
  <c r="BZ140" i="1"/>
  <c r="BY140" i="1"/>
  <c r="BX140" i="1"/>
  <c r="BZ139" i="1"/>
  <c r="BY139" i="1"/>
  <c r="BX139" i="1"/>
  <c r="BZ138" i="1"/>
  <c r="BY138" i="1"/>
  <c r="BX138" i="1"/>
  <c r="BZ137" i="1"/>
  <c r="BY137" i="1"/>
  <c r="BX137" i="1"/>
  <c r="BZ136" i="1"/>
  <c r="BY136" i="1"/>
  <c r="BX136" i="1"/>
  <c r="BZ135" i="1"/>
  <c r="BY135" i="1"/>
  <c r="BX135" i="1"/>
  <c r="BZ134" i="1"/>
  <c r="BY134" i="1"/>
  <c r="BX134" i="1"/>
  <c r="BZ133" i="1"/>
  <c r="BY133" i="1"/>
  <c r="BX133" i="1"/>
  <c r="BZ125" i="1"/>
  <c r="BY125" i="1"/>
  <c r="BX125" i="1"/>
  <c r="BZ124" i="1"/>
  <c r="BY124" i="1"/>
  <c r="BX124" i="1"/>
  <c r="BZ123" i="1"/>
  <c r="BY123" i="1"/>
  <c r="BX123" i="1"/>
  <c r="BZ122" i="1"/>
  <c r="BY122" i="1"/>
  <c r="BX122" i="1"/>
  <c r="BZ121" i="1"/>
  <c r="BY121" i="1"/>
  <c r="BX121" i="1"/>
  <c r="BZ120" i="1"/>
  <c r="BY120" i="1"/>
  <c r="BX120" i="1"/>
  <c r="BZ119" i="1"/>
  <c r="BY119" i="1"/>
  <c r="BX119" i="1"/>
  <c r="BZ118" i="1"/>
  <c r="BY118" i="1"/>
  <c r="BX118" i="1"/>
  <c r="BZ117" i="1"/>
  <c r="BY117" i="1"/>
  <c r="BX117" i="1"/>
  <c r="BZ116" i="1"/>
  <c r="BY116" i="1"/>
  <c r="BX116" i="1"/>
  <c r="BZ82" i="1"/>
  <c r="BY82" i="1"/>
  <c r="BX82" i="1"/>
  <c r="BZ81" i="1"/>
  <c r="BY81" i="1"/>
  <c r="BX81" i="1"/>
  <c r="BZ80" i="1"/>
  <c r="BY80" i="1"/>
  <c r="BX80" i="1"/>
  <c r="BZ79" i="1"/>
  <c r="BY79" i="1"/>
  <c r="BX79" i="1"/>
  <c r="BZ78" i="1"/>
  <c r="BY78" i="1"/>
  <c r="BX78" i="1"/>
  <c r="BZ77" i="1"/>
  <c r="BY77" i="1"/>
  <c r="BX77" i="1"/>
  <c r="BZ76" i="1"/>
  <c r="BY76" i="1"/>
  <c r="BX76" i="1"/>
  <c r="BZ75" i="1"/>
  <c r="BY75" i="1"/>
  <c r="BX75" i="1"/>
  <c r="BZ74" i="1"/>
  <c r="BY74" i="1"/>
  <c r="BX74" i="1"/>
  <c r="BZ73" i="1"/>
  <c r="BY73" i="1"/>
  <c r="BX73" i="1"/>
  <c r="BR142" i="1"/>
  <c r="BQ142" i="1"/>
  <c r="BP142" i="1"/>
  <c r="BR141" i="1"/>
  <c r="BQ141" i="1"/>
  <c r="BP141" i="1"/>
  <c r="BR140" i="1"/>
  <c r="BQ140" i="1"/>
  <c r="BP140" i="1"/>
  <c r="BR139" i="1"/>
  <c r="BQ139" i="1"/>
  <c r="BP139" i="1"/>
  <c r="BR138" i="1"/>
  <c r="BQ138" i="1"/>
  <c r="BP138" i="1"/>
  <c r="BR137" i="1"/>
  <c r="BQ137" i="1"/>
  <c r="BP137" i="1"/>
  <c r="BR136" i="1"/>
  <c r="BQ136" i="1"/>
  <c r="BP136" i="1"/>
  <c r="BR135" i="1"/>
  <c r="BQ135" i="1"/>
  <c r="BP135" i="1"/>
  <c r="BR134" i="1"/>
  <c r="BQ134" i="1"/>
  <c r="BP134" i="1"/>
  <c r="BR133" i="1"/>
  <c r="BQ133" i="1"/>
  <c r="BP133" i="1"/>
  <c r="BR125" i="1"/>
  <c r="BQ125" i="1"/>
  <c r="BP125" i="1"/>
  <c r="BR124" i="1"/>
  <c r="BQ124" i="1"/>
  <c r="BP124" i="1"/>
  <c r="BR123" i="1"/>
  <c r="BQ123" i="1"/>
  <c r="BP123" i="1"/>
  <c r="BR122" i="1"/>
  <c r="BQ122" i="1"/>
  <c r="BP122" i="1"/>
  <c r="BR121" i="1"/>
  <c r="BQ121" i="1"/>
  <c r="BP121" i="1"/>
  <c r="BR120" i="1"/>
  <c r="BQ120" i="1"/>
  <c r="BP120" i="1"/>
  <c r="BR119" i="1"/>
  <c r="BQ119" i="1"/>
  <c r="BP119" i="1"/>
  <c r="BR118" i="1"/>
  <c r="BQ118" i="1"/>
  <c r="BP118" i="1"/>
  <c r="BR117" i="1"/>
  <c r="BQ117" i="1"/>
  <c r="BP117" i="1"/>
  <c r="BR116" i="1"/>
  <c r="BQ116" i="1"/>
  <c r="BP116" i="1"/>
  <c r="BP74" i="1"/>
  <c r="BQ74" i="1"/>
  <c r="BR74" i="1"/>
  <c r="BP75" i="1"/>
  <c r="BQ75" i="1"/>
  <c r="BR75" i="1"/>
  <c r="BP76" i="1"/>
  <c r="BQ76" i="1"/>
  <c r="BR76" i="1"/>
  <c r="BP77" i="1"/>
  <c r="BQ77" i="1"/>
  <c r="BR77" i="1"/>
  <c r="BP78" i="1"/>
  <c r="BQ78" i="1"/>
  <c r="BR78" i="1"/>
  <c r="BP79" i="1"/>
  <c r="BQ79" i="1"/>
  <c r="BR79" i="1"/>
  <c r="BP80" i="1"/>
  <c r="BQ80" i="1"/>
  <c r="BR80" i="1"/>
  <c r="BP81" i="1"/>
  <c r="BQ81" i="1"/>
  <c r="BR81" i="1"/>
  <c r="BP82" i="1"/>
  <c r="BQ82" i="1"/>
  <c r="BR82" i="1"/>
  <c r="BR73" i="1"/>
  <c r="BQ73" i="1"/>
  <c r="BP73" i="1"/>
  <c r="BK142" i="1"/>
  <c r="BJ142" i="1"/>
  <c r="BI142" i="1"/>
  <c r="BK141" i="1"/>
  <c r="BJ141" i="1"/>
  <c r="BI141" i="1"/>
  <c r="BK140" i="1"/>
  <c r="BJ140" i="1"/>
  <c r="BI140" i="1"/>
  <c r="BK139" i="1"/>
  <c r="BJ139" i="1"/>
  <c r="BI139" i="1"/>
  <c r="BK138" i="1"/>
  <c r="BJ138" i="1"/>
  <c r="BI138" i="1"/>
  <c r="BK137" i="1"/>
  <c r="BJ137" i="1"/>
  <c r="BI137" i="1"/>
  <c r="BK136" i="1"/>
  <c r="BJ136" i="1"/>
  <c r="BI136" i="1"/>
  <c r="BK135" i="1"/>
  <c r="BJ135" i="1"/>
  <c r="BI135" i="1"/>
  <c r="BK134" i="1"/>
  <c r="BJ134" i="1"/>
  <c r="BI134" i="1"/>
  <c r="BK133" i="1"/>
  <c r="BJ133" i="1"/>
  <c r="BI133" i="1"/>
  <c r="BK125" i="1"/>
  <c r="BJ125" i="1"/>
  <c r="BI125" i="1"/>
  <c r="BK124" i="1"/>
  <c r="BJ124" i="1"/>
  <c r="BI124" i="1"/>
  <c r="BK123" i="1"/>
  <c r="BJ123" i="1"/>
  <c r="BI123" i="1"/>
  <c r="BK122" i="1"/>
  <c r="BJ122" i="1"/>
  <c r="BI122" i="1"/>
  <c r="BK121" i="1"/>
  <c r="BJ121" i="1"/>
  <c r="BI121" i="1"/>
  <c r="BK120" i="1"/>
  <c r="BJ120" i="1"/>
  <c r="BI120" i="1"/>
  <c r="BK119" i="1"/>
  <c r="BJ119" i="1"/>
  <c r="BI119" i="1"/>
  <c r="BK118" i="1"/>
  <c r="BJ118" i="1"/>
  <c r="BI118" i="1"/>
  <c r="BK117" i="1"/>
  <c r="BJ117" i="1"/>
  <c r="BI117" i="1"/>
  <c r="BK116" i="1"/>
  <c r="BJ116" i="1"/>
  <c r="BI116" i="1"/>
  <c r="BL83" i="1"/>
  <c r="BL84" i="1"/>
  <c r="BL85" i="1"/>
  <c r="BL86" i="1"/>
  <c r="BL87" i="1"/>
  <c r="BL88" i="1"/>
  <c r="BL89" i="1"/>
  <c r="BL90" i="1"/>
  <c r="BL91" i="1"/>
  <c r="BL92" i="1"/>
  <c r="BL93" i="1"/>
  <c r="BI74" i="1"/>
  <c r="BJ74" i="1"/>
  <c r="BK74" i="1"/>
  <c r="BI75" i="1"/>
  <c r="BJ75" i="1"/>
  <c r="BK75" i="1"/>
  <c r="BI76" i="1"/>
  <c r="BJ76" i="1"/>
  <c r="BK76" i="1"/>
  <c r="BI77" i="1"/>
  <c r="BJ77" i="1"/>
  <c r="BK77" i="1"/>
  <c r="BI78" i="1"/>
  <c r="BJ78" i="1"/>
  <c r="BK78" i="1"/>
  <c r="BI79" i="1"/>
  <c r="BJ79" i="1"/>
  <c r="BK79" i="1"/>
  <c r="BI80" i="1"/>
  <c r="BJ80" i="1"/>
  <c r="BK80" i="1"/>
  <c r="BI81" i="1"/>
  <c r="BJ81" i="1"/>
  <c r="BK81" i="1"/>
  <c r="BI82" i="1"/>
  <c r="BJ82" i="1"/>
  <c r="BK82" i="1"/>
  <c r="BK73" i="1"/>
  <c r="BJ73" i="1"/>
  <c r="BI73" i="1"/>
  <c r="R39" i="1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C52" i="1"/>
  <c r="D52" i="1"/>
  <c r="E52" i="1"/>
  <c r="E122" i="1" s="1"/>
  <c r="F52" i="1"/>
  <c r="G52" i="1"/>
  <c r="H52" i="1"/>
  <c r="I52" i="1"/>
  <c r="J52" i="1"/>
  <c r="K52" i="1"/>
  <c r="L52" i="1"/>
  <c r="M52" i="1"/>
  <c r="N52" i="1"/>
  <c r="O52" i="1"/>
  <c r="P52" i="1"/>
  <c r="Q52" i="1"/>
  <c r="Q122" i="1" s="1"/>
  <c r="R52" i="1"/>
  <c r="S52" i="1"/>
  <c r="T52" i="1"/>
  <c r="U52" i="1"/>
  <c r="V52" i="1"/>
  <c r="W52" i="1"/>
  <c r="X52" i="1"/>
  <c r="Y52" i="1"/>
  <c r="Z52" i="1"/>
  <c r="AA52" i="1"/>
  <c r="AB52" i="1"/>
  <c r="AC52" i="1"/>
  <c r="AC122" i="1" s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O122" i="1" s="1"/>
  <c r="AP52" i="1"/>
  <c r="AQ52" i="1"/>
  <c r="AR52" i="1"/>
  <c r="AS52" i="1"/>
  <c r="AT52" i="1"/>
  <c r="AU52" i="1"/>
  <c r="AV52" i="1"/>
  <c r="AW52" i="1"/>
  <c r="AX52" i="1"/>
  <c r="AY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C55" i="1"/>
  <c r="D55" i="1"/>
  <c r="E55" i="1"/>
  <c r="F55" i="1"/>
  <c r="G55" i="1"/>
  <c r="H55" i="1"/>
  <c r="I55" i="1"/>
  <c r="J55" i="1"/>
  <c r="J125" i="1" s="1"/>
  <c r="K55" i="1"/>
  <c r="L55" i="1"/>
  <c r="M55" i="1"/>
  <c r="N55" i="1"/>
  <c r="O55" i="1"/>
  <c r="P55" i="1"/>
  <c r="Q55" i="1"/>
  <c r="R55" i="1"/>
  <c r="S55" i="1"/>
  <c r="T55" i="1"/>
  <c r="U55" i="1"/>
  <c r="V55" i="1"/>
  <c r="V125" i="1" s="1"/>
  <c r="W55" i="1"/>
  <c r="X55" i="1"/>
  <c r="Y55" i="1"/>
  <c r="Z55" i="1"/>
  <c r="AA55" i="1"/>
  <c r="AB55" i="1"/>
  <c r="AC55" i="1"/>
  <c r="AD55" i="1"/>
  <c r="AE55" i="1"/>
  <c r="AF55" i="1"/>
  <c r="AG55" i="1"/>
  <c r="AH55" i="1"/>
  <c r="AH125" i="1" s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T125" i="1" s="1"/>
  <c r="AU55" i="1"/>
  <c r="AV55" i="1"/>
  <c r="AW55" i="1"/>
  <c r="AX55" i="1"/>
  <c r="AY55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AL125" i="1" l="1"/>
  <c r="AA124" i="1"/>
  <c r="AT117" i="1"/>
  <c r="AH117" i="1"/>
  <c r="V117" i="1"/>
  <c r="J117" i="1"/>
  <c r="AV115" i="1"/>
  <c r="AJ115" i="1"/>
  <c r="X115" i="1"/>
  <c r="L115" i="1"/>
  <c r="AX125" i="1"/>
  <c r="N125" i="1"/>
  <c r="O124" i="1"/>
  <c r="AM124" i="1"/>
  <c r="Z125" i="1"/>
  <c r="AY124" i="1"/>
  <c r="C124" i="1"/>
  <c r="AU125" i="1"/>
  <c r="AI125" i="1"/>
  <c r="W125" i="1"/>
  <c r="K125" i="1"/>
  <c r="AU113" i="1"/>
  <c r="AI113" i="1"/>
  <c r="W113" i="1"/>
  <c r="K113" i="1"/>
  <c r="AT124" i="1"/>
  <c r="V123" i="1"/>
  <c r="AH124" i="1"/>
  <c r="I124" i="1"/>
  <c r="AH123" i="1"/>
  <c r="AS123" i="1"/>
  <c r="AG123" i="1"/>
  <c r="U123" i="1"/>
  <c r="I123" i="1"/>
  <c r="AT122" i="1"/>
  <c r="AH122" i="1"/>
  <c r="V122" i="1"/>
  <c r="J122" i="1"/>
  <c r="J124" i="1"/>
  <c r="U124" i="1"/>
  <c r="J123" i="1"/>
  <c r="AS122" i="1"/>
  <c r="U122" i="1"/>
  <c r="I122" i="1"/>
  <c r="AH121" i="1"/>
  <c r="V121" i="1"/>
  <c r="J121" i="1"/>
  <c r="AG124" i="1"/>
  <c r="AT123" i="1"/>
  <c r="AG122" i="1"/>
  <c r="AT121" i="1"/>
  <c r="V124" i="1"/>
  <c r="AT119" i="1"/>
  <c r="AH119" i="1"/>
  <c r="V119" i="1"/>
  <c r="J119" i="1"/>
  <c r="AU118" i="1"/>
  <c r="AI118" i="1"/>
  <c r="W118" i="1"/>
  <c r="K118" i="1"/>
  <c r="AS124" i="1"/>
  <c r="AT118" i="1"/>
  <c r="AH118" i="1"/>
  <c r="V118" i="1"/>
  <c r="J118" i="1"/>
  <c r="AY123" i="1"/>
  <c r="AM123" i="1"/>
  <c r="AA123" i="1"/>
  <c r="O123" i="1"/>
  <c r="C123" i="1"/>
  <c r="AV125" i="1"/>
  <c r="AJ125" i="1"/>
  <c r="X125" i="1"/>
  <c r="L125" i="1"/>
  <c r="AY122" i="1"/>
  <c r="AM122" i="1"/>
  <c r="AA122" i="1"/>
  <c r="O122" i="1"/>
  <c r="C122" i="1"/>
  <c r="AO120" i="1"/>
  <c r="AC120" i="1"/>
  <c r="Q120" i="1"/>
  <c r="E120" i="1"/>
  <c r="AP119" i="1"/>
  <c r="AD119" i="1"/>
  <c r="R119" i="1"/>
  <c r="F119" i="1"/>
  <c r="AR117" i="1"/>
  <c r="AF117" i="1"/>
  <c r="T117" i="1"/>
  <c r="H117" i="1"/>
  <c r="AS116" i="1"/>
  <c r="AG116" i="1"/>
  <c r="U116" i="1"/>
  <c r="I116" i="1"/>
  <c r="AV124" i="1"/>
  <c r="L124" i="1"/>
  <c r="AX122" i="1"/>
  <c r="AL122" i="1"/>
  <c r="Z122" i="1"/>
  <c r="N122" i="1"/>
  <c r="AY121" i="1"/>
  <c r="AM121" i="1"/>
  <c r="AA121" i="1"/>
  <c r="O121" i="1"/>
  <c r="C121" i="1"/>
  <c r="AO119" i="1"/>
  <c r="AC119" i="1"/>
  <c r="Q119" i="1"/>
  <c r="E119" i="1"/>
  <c r="AR116" i="1"/>
  <c r="AF116" i="1"/>
  <c r="T116" i="1"/>
  <c r="H116" i="1"/>
  <c r="AY109" i="1"/>
  <c r="AM109" i="1"/>
  <c r="AA109" i="1"/>
  <c r="AJ124" i="1"/>
  <c r="B120" i="1"/>
  <c r="AJ123" i="1"/>
  <c r="X123" i="1"/>
  <c r="L123" i="1"/>
  <c r="AY120" i="1"/>
  <c r="AM120" i="1"/>
  <c r="AA120" i="1"/>
  <c r="O120" i="1"/>
  <c r="C120" i="1"/>
  <c r="AO118" i="1"/>
  <c r="AC118" i="1"/>
  <c r="Q118" i="1"/>
  <c r="E118" i="1"/>
  <c r="AR115" i="1"/>
  <c r="AF115" i="1"/>
  <c r="T115" i="1"/>
  <c r="H115" i="1"/>
  <c r="AT113" i="1"/>
  <c r="AH113" i="1"/>
  <c r="V113" i="1"/>
  <c r="J113" i="1"/>
  <c r="X124" i="1"/>
  <c r="B108" i="1"/>
  <c r="AV123" i="1"/>
  <c r="AY119" i="1"/>
  <c r="AM119" i="1"/>
  <c r="AA119" i="1"/>
  <c r="O119" i="1"/>
  <c r="C119" i="1"/>
  <c r="AF125" i="1"/>
  <c r="H125" i="1"/>
  <c r="AV121" i="1"/>
  <c r="AJ121" i="1"/>
  <c r="X121" i="1"/>
  <c r="L121" i="1"/>
  <c r="AW120" i="1"/>
  <c r="AK120" i="1"/>
  <c r="Y120" i="1"/>
  <c r="M120" i="1"/>
  <c r="AY118" i="1"/>
  <c r="AM118" i="1"/>
  <c r="AA118" i="1"/>
  <c r="O118" i="1"/>
  <c r="C118" i="1"/>
  <c r="AN117" i="1"/>
  <c r="AB117" i="1"/>
  <c r="P117" i="1"/>
  <c r="D117" i="1"/>
  <c r="AQ114" i="1"/>
  <c r="AE114" i="1"/>
  <c r="S114" i="1"/>
  <c r="G114" i="1"/>
  <c r="S125" i="1"/>
  <c r="AF124" i="1"/>
  <c r="H124" i="1"/>
  <c r="AV120" i="1"/>
  <c r="AJ120" i="1"/>
  <c r="X120" i="1"/>
  <c r="L120" i="1"/>
  <c r="AY117" i="1"/>
  <c r="AM117" i="1"/>
  <c r="AA117" i="1"/>
  <c r="O117" i="1"/>
  <c r="C117" i="1"/>
  <c r="AP114" i="1"/>
  <c r="AD114" i="1"/>
  <c r="R114" i="1"/>
  <c r="F114" i="1"/>
  <c r="AS111" i="1"/>
  <c r="AG111" i="1"/>
  <c r="U111" i="1"/>
  <c r="I111" i="1"/>
  <c r="AQ125" i="1"/>
  <c r="G125" i="1"/>
  <c r="T124" i="1"/>
  <c r="AE124" i="1"/>
  <c r="G124" i="1"/>
  <c r="AF123" i="1"/>
  <c r="H123" i="1"/>
  <c r="AV119" i="1"/>
  <c r="AJ119" i="1"/>
  <c r="X119" i="1"/>
  <c r="L119" i="1"/>
  <c r="AY116" i="1"/>
  <c r="AM116" i="1"/>
  <c r="AA116" i="1"/>
  <c r="O116" i="1"/>
  <c r="C116" i="1"/>
  <c r="AO114" i="1"/>
  <c r="AC114" i="1"/>
  <c r="Q114" i="1"/>
  <c r="E114" i="1"/>
  <c r="AR125" i="1"/>
  <c r="AE125" i="1"/>
  <c r="AR124" i="1"/>
  <c r="AQ124" i="1"/>
  <c r="S124" i="1"/>
  <c r="AR123" i="1"/>
  <c r="T123" i="1"/>
  <c r="AO125" i="1"/>
  <c r="AC125" i="1"/>
  <c r="Q125" i="1"/>
  <c r="E125" i="1"/>
  <c r="AR122" i="1"/>
  <c r="AF122" i="1"/>
  <c r="T122" i="1"/>
  <c r="H122" i="1"/>
  <c r="T125" i="1"/>
  <c r="AN125" i="1"/>
  <c r="AB125" i="1"/>
  <c r="P125" i="1"/>
  <c r="D125" i="1"/>
  <c r="AO124" i="1"/>
  <c r="AC124" i="1"/>
  <c r="Q124" i="1"/>
  <c r="E124" i="1"/>
  <c r="AR121" i="1"/>
  <c r="AF121" i="1"/>
  <c r="T121" i="1"/>
  <c r="H121" i="1"/>
  <c r="AX115" i="1"/>
  <c r="AL115" i="1"/>
  <c r="Z115" i="1"/>
  <c r="N115" i="1"/>
  <c r="O114" i="1"/>
  <c r="C114" i="1"/>
  <c r="AY125" i="1"/>
  <c r="AM125" i="1"/>
  <c r="AA125" i="1"/>
  <c r="O125" i="1"/>
  <c r="C125" i="1"/>
  <c r="AN124" i="1"/>
  <c r="AB124" i="1"/>
  <c r="P124" i="1"/>
  <c r="D124" i="1"/>
  <c r="AO123" i="1"/>
  <c r="AC123" i="1"/>
  <c r="Q123" i="1"/>
  <c r="E123" i="1"/>
  <c r="AQ121" i="1"/>
  <c r="AE121" i="1"/>
  <c r="S121" i="1"/>
  <c r="G121" i="1"/>
  <c r="AR120" i="1"/>
  <c r="AF120" i="1"/>
  <c r="T120" i="1"/>
  <c r="H120" i="1"/>
  <c r="AW115" i="1"/>
  <c r="AK115" i="1"/>
  <c r="Y115" i="1"/>
  <c r="M115" i="1"/>
  <c r="AN112" i="1"/>
  <c r="AB112" i="1"/>
  <c r="P112" i="1"/>
  <c r="D112" i="1"/>
  <c r="B116" i="1"/>
  <c r="AK122" i="1"/>
  <c r="AP121" i="1"/>
  <c r="AW122" i="1"/>
  <c r="M122" i="1"/>
  <c r="R121" i="1"/>
  <c r="AU120" i="1"/>
  <c r="AI120" i="1"/>
  <c r="K120" i="1"/>
  <c r="Y122" i="1"/>
  <c r="AD121" i="1"/>
  <c r="F121" i="1"/>
  <c r="W120" i="1"/>
  <c r="B114" i="1"/>
  <c r="B58" i="1"/>
  <c r="B117" i="1"/>
  <c r="AW119" i="1"/>
  <c r="AK119" i="1"/>
  <c r="Y119" i="1"/>
  <c r="M119" i="1"/>
  <c r="B118" i="1"/>
  <c r="B113" i="1"/>
  <c r="B112" i="1"/>
  <c r="AP125" i="1"/>
  <c r="R125" i="1"/>
  <c r="AU124" i="1"/>
  <c r="K124" i="1"/>
  <c r="AN123" i="1"/>
  <c r="P123" i="1"/>
  <c r="B124" i="1"/>
  <c r="AD125" i="1"/>
  <c r="F125" i="1"/>
  <c r="AI124" i="1"/>
  <c r="W124" i="1"/>
  <c r="AB123" i="1"/>
  <c r="D123" i="1"/>
  <c r="B123" i="1"/>
  <c r="B111" i="1"/>
  <c r="B125" i="1"/>
  <c r="B122" i="1"/>
  <c r="AX123" i="1"/>
  <c r="AL123" i="1"/>
  <c r="Z123" i="1"/>
  <c r="N123" i="1"/>
  <c r="AQ122" i="1"/>
  <c r="AE122" i="1"/>
  <c r="S122" i="1"/>
  <c r="G122" i="1"/>
  <c r="B106" i="1"/>
  <c r="B110" i="1"/>
  <c r="B121" i="1"/>
  <c r="B109" i="1"/>
  <c r="B119" i="1"/>
  <c r="B107" i="1"/>
  <c r="AW125" i="1"/>
  <c r="AK125" i="1"/>
  <c r="Y125" i="1"/>
  <c r="M125" i="1"/>
  <c r="AP124" i="1"/>
  <c r="AD124" i="1"/>
  <c r="R124" i="1"/>
  <c r="F124" i="1"/>
  <c r="AU123" i="1"/>
  <c r="AI123" i="1"/>
  <c r="W123" i="1"/>
  <c r="K123" i="1"/>
  <c r="AN122" i="1"/>
  <c r="AB122" i="1"/>
  <c r="P122" i="1"/>
  <c r="D122" i="1"/>
  <c r="AX110" i="1"/>
  <c r="AL110" i="1"/>
  <c r="Z110" i="1"/>
  <c r="N110" i="1"/>
  <c r="AQ109" i="1"/>
  <c r="AE109" i="1"/>
  <c r="S109" i="1"/>
  <c r="F109" i="1"/>
  <c r="AU108" i="1"/>
  <c r="AI108" i="1"/>
  <c r="W108" i="1"/>
  <c r="K108" i="1"/>
  <c r="AN107" i="1"/>
  <c r="AB107" i="1"/>
  <c r="P107" i="1"/>
  <c r="D107" i="1"/>
  <c r="AS106" i="1"/>
  <c r="AG106" i="1"/>
  <c r="U106" i="1"/>
  <c r="I106" i="1"/>
  <c r="AN119" i="1"/>
  <c r="P119" i="1"/>
  <c r="AS118" i="1"/>
  <c r="U118" i="1"/>
  <c r="I118" i="1"/>
  <c r="AX117" i="1"/>
  <c r="AL117" i="1"/>
  <c r="Z117" i="1"/>
  <c r="N117" i="1"/>
  <c r="AQ116" i="1"/>
  <c r="AE116" i="1"/>
  <c r="S116" i="1"/>
  <c r="G116" i="1"/>
  <c r="AB119" i="1"/>
  <c r="D119" i="1"/>
  <c r="AG118" i="1"/>
  <c r="B115" i="1"/>
  <c r="AS125" i="1"/>
  <c r="AG125" i="1"/>
  <c r="U125" i="1"/>
  <c r="I125" i="1"/>
  <c r="AX124" i="1"/>
  <c r="AL124" i="1"/>
  <c r="Z124" i="1"/>
  <c r="N124" i="1"/>
  <c r="AQ123" i="1"/>
  <c r="AE123" i="1"/>
  <c r="S123" i="1"/>
  <c r="G123" i="1"/>
  <c r="AV122" i="1"/>
  <c r="AJ122" i="1"/>
  <c r="X122" i="1"/>
  <c r="L122" i="1"/>
  <c r="AO121" i="1"/>
  <c r="AC121" i="1"/>
  <c r="Q121" i="1"/>
  <c r="E121" i="1"/>
  <c r="AT120" i="1"/>
  <c r="AH120" i="1"/>
  <c r="V120" i="1"/>
  <c r="J120" i="1"/>
  <c r="AW124" i="1"/>
  <c r="AK124" i="1"/>
  <c r="Y124" i="1"/>
  <c r="M124" i="1"/>
  <c r="AP123" i="1"/>
  <c r="AD123" i="1"/>
  <c r="R123" i="1"/>
  <c r="F123" i="1"/>
  <c r="AU122" i="1"/>
  <c r="AI122" i="1"/>
  <c r="W122" i="1"/>
  <c r="K122" i="1"/>
  <c r="AN121" i="1"/>
  <c r="AB121" i="1"/>
  <c r="P121" i="1"/>
  <c r="D121" i="1"/>
  <c r="AS120" i="1"/>
  <c r="AG120" i="1"/>
  <c r="U120" i="1"/>
  <c r="I120" i="1"/>
  <c r="AX119" i="1"/>
  <c r="AL119" i="1"/>
  <c r="Z119" i="1"/>
  <c r="N119" i="1"/>
  <c r="AP118" i="1"/>
  <c r="AD118" i="1"/>
  <c r="R118" i="1"/>
  <c r="F118" i="1"/>
  <c r="AU117" i="1"/>
  <c r="AI117" i="1"/>
  <c r="W117" i="1"/>
  <c r="K117" i="1"/>
  <c r="AN116" i="1"/>
  <c r="AB116" i="1"/>
  <c r="P116" i="1"/>
  <c r="D116" i="1"/>
  <c r="AS115" i="1"/>
  <c r="AG115" i="1"/>
  <c r="U115" i="1"/>
  <c r="I115" i="1"/>
  <c r="AX114" i="1"/>
  <c r="AL114" i="1"/>
  <c r="Z114" i="1"/>
  <c r="N114" i="1"/>
  <c r="AQ113" i="1"/>
  <c r="AE113" i="1"/>
  <c r="S113" i="1"/>
  <c r="G113" i="1"/>
  <c r="AV112" i="1"/>
  <c r="AJ112" i="1"/>
  <c r="X112" i="1"/>
  <c r="L112" i="1"/>
  <c r="AX121" i="1"/>
  <c r="AL121" i="1"/>
  <c r="Z121" i="1"/>
  <c r="N121" i="1"/>
  <c r="AQ120" i="1"/>
  <c r="AE120" i="1"/>
  <c r="S120" i="1"/>
  <c r="G120" i="1"/>
  <c r="AW121" i="1"/>
  <c r="AK121" i="1"/>
  <c r="Y121" i="1"/>
  <c r="M121" i="1"/>
  <c r="AP120" i="1"/>
  <c r="AD120" i="1"/>
  <c r="R120" i="1"/>
  <c r="F120" i="1"/>
  <c r="AW116" i="1"/>
  <c r="AK116" i="1"/>
  <c r="Y116" i="1"/>
  <c r="M116" i="1"/>
  <c r="AP115" i="1"/>
  <c r="AD115" i="1"/>
  <c r="R115" i="1"/>
  <c r="F115" i="1"/>
  <c r="AW123" i="1"/>
  <c r="AK123" i="1"/>
  <c r="Y123" i="1"/>
  <c r="M123" i="1"/>
  <c r="AP122" i="1"/>
  <c r="AD122" i="1"/>
  <c r="R122" i="1"/>
  <c r="F122" i="1"/>
  <c r="AU121" i="1"/>
  <c r="AI121" i="1"/>
  <c r="W121" i="1"/>
  <c r="K121" i="1"/>
  <c r="AN120" i="1"/>
  <c r="AB120" i="1"/>
  <c r="P120" i="1"/>
  <c r="D120" i="1"/>
  <c r="AS119" i="1"/>
  <c r="AG119" i="1"/>
  <c r="U119" i="1"/>
  <c r="I119" i="1"/>
  <c r="AX118" i="1"/>
  <c r="AL118" i="1"/>
  <c r="Z118" i="1"/>
  <c r="N118" i="1"/>
  <c r="AQ117" i="1"/>
  <c r="AE117" i="1"/>
  <c r="S117" i="1"/>
  <c r="G117" i="1"/>
  <c r="AV116" i="1"/>
  <c r="AJ116" i="1"/>
  <c r="X116" i="1"/>
  <c r="L116" i="1"/>
  <c r="AO115" i="1"/>
  <c r="AC115" i="1"/>
  <c r="Q115" i="1"/>
  <c r="E115" i="1"/>
  <c r="AR118" i="1"/>
  <c r="AF118" i="1"/>
  <c r="T118" i="1"/>
  <c r="H118" i="1"/>
  <c r="AW117" i="1"/>
  <c r="AK117" i="1"/>
  <c r="Y117" i="1"/>
  <c r="M117" i="1"/>
  <c r="AP116" i="1"/>
  <c r="AD116" i="1"/>
  <c r="R116" i="1"/>
  <c r="F116" i="1"/>
  <c r="AU115" i="1"/>
  <c r="AI115" i="1"/>
  <c r="W115" i="1"/>
  <c r="K115" i="1"/>
  <c r="AN114" i="1"/>
  <c r="AB114" i="1"/>
  <c r="P114" i="1"/>
  <c r="D114" i="1"/>
  <c r="AS113" i="1"/>
  <c r="AG113" i="1"/>
  <c r="U113" i="1"/>
  <c r="I113" i="1"/>
  <c r="AX112" i="1"/>
  <c r="AQ118" i="1"/>
  <c r="AE118" i="1"/>
  <c r="S118" i="1"/>
  <c r="G118" i="1"/>
  <c r="AV117" i="1"/>
  <c r="AJ117" i="1"/>
  <c r="X117" i="1"/>
  <c r="L117" i="1"/>
  <c r="AO116" i="1"/>
  <c r="AC116" i="1"/>
  <c r="Q116" i="1"/>
  <c r="E116" i="1"/>
  <c r="AT115" i="1"/>
  <c r="AH115" i="1"/>
  <c r="V115" i="1"/>
  <c r="J115" i="1"/>
  <c r="AY114" i="1"/>
  <c r="AM114" i="1"/>
  <c r="AA114" i="1"/>
  <c r="AR113" i="1"/>
  <c r="AF113" i="1"/>
  <c r="T113" i="1"/>
  <c r="H113" i="1"/>
  <c r="AO111" i="1"/>
  <c r="AC111" i="1"/>
  <c r="Q111" i="1"/>
  <c r="E111" i="1"/>
  <c r="AT110" i="1"/>
  <c r="AH110" i="1"/>
  <c r="V110" i="1"/>
  <c r="J110" i="1"/>
  <c r="N109" i="1"/>
  <c r="AQ108" i="1"/>
  <c r="AE108" i="1"/>
  <c r="S108" i="1"/>
  <c r="G108" i="1"/>
  <c r="AV107" i="1"/>
  <c r="AJ107" i="1"/>
  <c r="X107" i="1"/>
  <c r="L107" i="1"/>
  <c r="AO106" i="1"/>
  <c r="AC106" i="1"/>
  <c r="Q106" i="1"/>
  <c r="E106" i="1"/>
  <c r="AW114" i="1"/>
  <c r="AK114" i="1"/>
  <c r="Y114" i="1"/>
  <c r="M114" i="1"/>
  <c r="AP113" i="1"/>
  <c r="AD113" i="1"/>
  <c r="R113" i="1"/>
  <c r="F113" i="1"/>
  <c r="AU112" i="1"/>
  <c r="AI112" i="1"/>
  <c r="W112" i="1"/>
  <c r="K112" i="1"/>
  <c r="AN111" i="1"/>
  <c r="AB111" i="1"/>
  <c r="P111" i="1"/>
  <c r="D111" i="1"/>
  <c r="AS110" i="1"/>
  <c r="AG110" i="1"/>
  <c r="U110" i="1"/>
  <c r="I110" i="1"/>
  <c r="AX109" i="1"/>
  <c r="AL109" i="1"/>
  <c r="Z109" i="1"/>
  <c r="M109" i="1"/>
  <c r="AP108" i="1"/>
  <c r="AD108" i="1"/>
  <c r="R108" i="1"/>
  <c r="F108" i="1"/>
  <c r="AU119" i="1"/>
  <c r="AI119" i="1"/>
  <c r="W119" i="1"/>
  <c r="K119" i="1"/>
  <c r="AN118" i="1"/>
  <c r="AB118" i="1"/>
  <c r="P118" i="1"/>
  <c r="D118" i="1"/>
  <c r="AS117" i="1"/>
  <c r="AG117" i="1"/>
  <c r="U117" i="1"/>
  <c r="I117" i="1"/>
  <c r="AX116" i="1"/>
  <c r="AL116" i="1"/>
  <c r="Z116" i="1"/>
  <c r="N116" i="1"/>
  <c r="AQ115" i="1"/>
  <c r="AE115" i="1"/>
  <c r="S115" i="1"/>
  <c r="G115" i="1"/>
  <c r="AV114" i="1"/>
  <c r="AJ114" i="1"/>
  <c r="X114" i="1"/>
  <c r="L114" i="1"/>
  <c r="AO113" i="1"/>
  <c r="AC113" i="1"/>
  <c r="Q113" i="1"/>
  <c r="E113" i="1"/>
  <c r="AU114" i="1"/>
  <c r="AI114" i="1"/>
  <c r="W114" i="1"/>
  <c r="K114" i="1"/>
  <c r="AN113" i="1"/>
  <c r="AB113" i="1"/>
  <c r="P113" i="1"/>
  <c r="D113" i="1"/>
  <c r="AS112" i="1"/>
  <c r="AG112" i="1"/>
  <c r="U112" i="1"/>
  <c r="I112" i="1"/>
  <c r="AX111" i="1"/>
  <c r="AL111" i="1"/>
  <c r="Z111" i="1"/>
  <c r="N111" i="1"/>
  <c r="AQ110" i="1"/>
  <c r="AE110" i="1"/>
  <c r="S110" i="1"/>
  <c r="G110" i="1"/>
  <c r="AV109" i="1"/>
  <c r="AJ109" i="1"/>
  <c r="X109" i="1"/>
  <c r="K109" i="1"/>
  <c r="AN108" i="1"/>
  <c r="AB108" i="1"/>
  <c r="P108" i="1"/>
  <c r="D108" i="1"/>
  <c r="AS107" i="1"/>
  <c r="AG107" i="1"/>
  <c r="U107" i="1"/>
  <c r="I107" i="1"/>
  <c r="AX106" i="1"/>
  <c r="AL106" i="1"/>
  <c r="Z106" i="1"/>
  <c r="N106" i="1"/>
  <c r="AT114" i="1"/>
  <c r="AH114" i="1"/>
  <c r="V114" i="1"/>
  <c r="J114" i="1"/>
  <c r="AY113" i="1"/>
  <c r="AM113" i="1"/>
  <c r="AA113" i="1"/>
  <c r="O113" i="1"/>
  <c r="C113" i="1"/>
  <c r="AR119" i="1"/>
  <c r="AF119" i="1"/>
  <c r="T119" i="1"/>
  <c r="H119" i="1"/>
  <c r="AW118" i="1"/>
  <c r="AK118" i="1"/>
  <c r="Y118" i="1"/>
  <c r="M118" i="1"/>
  <c r="AP117" i="1"/>
  <c r="AD117" i="1"/>
  <c r="R117" i="1"/>
  <c r="F117" i="1"/>
  <c r="AU116" i="1"/>
  <c r="AI116" i="1"/>
  <c r="W116" i="1"/>
  <c r="K116" i="1"/>
  <c r="AN115" i="1"/>
  <c r="AB115" i="1"/>
  <c r="P115" i="1"/>
  <c r="D115" i="1"/>
  <c r="AS114" i="1"/>
  <c r="AG114" i="1"/>
  <c r="U114" i="1"/>
  <c r="AS121" i="1"/>
  <c r="AG121" i="1"/>
  <c r="U121" i="1"/>
  <c r="I121" i="1"/>
  <c r="AX120" i="1"/>
  <c r="AL120" i="1"/>
  <c r="Z120" i="1"/>
  <c r="N120" i="1"/>
  <c r="AQ119" i="1"/>
  <c r="AE119" i="1"/>
  <c r="S119" i="1"/>
  <c r="G119" i="1"/>
  <c r="AV118" i="1"/>
  <c r="AJ118" i="1"/>
  <c r="X118" i="1"/>
  <c r="L118" i="1"/>
  <c r="AO117" i="1"/>
  <c r="AC117" i="1"/>
  <c r="Q117" i="1"/>
  <c r="E117" i="1"/>
  <c r="AT116" i="1"/>
  <c r="AH116" i="1"/>
  <c r="V116" i="1"/>
  <c r="J116" i="1"/>
  <c r="AY115" i="1"/>
  <c r="AM115" i="1"/>
  <c r="AA115" i="1"/>
  <c r="O115" i="1"/>
  <c r="C115" i="1"/>
  <c r="AR114" i="1"/>
  <c r="AF114" i="1"/>
  <c r="T114" i="1"/>
  <c r="AY112" i="1"/>
  <c r="AM112" i="1"/>
  <c r="AA112" i="1"/>
  <c r="O112" i="1"/>
  <c r="C112" i="1"/>
  <c r="AR111" i="1"/>
  <c r="AF111" i="1"/>
  <c r="T111" i="1"/>
  <c r="H111" i="1"/>
  <c r="AW110" i="1"/>
  <c r="AK110" i="1"/>
  <c r="Y110" i="1"/>
  <c r="M110" i="1"/>
  <c r="AP109" i="1"/>
  <c r="AD109" i="1"/>
  <c r="Q109" i="1"/>
  <c r="E109" i="1"/>
  <c r="AT108" i="1"/>
  <c r="AH108" i="1"/>
  <c r="V108" i="1"/>
  <c r="J108" i="1"/>
  <c r="AY107" i="1"/>
  <c r="AM107" i="1"/>
  <c r="AA107" i="1"/>
  <c r="O107" i="1"/>
  <c r="C107" i="1"/>
  <c r="AR106" i="1"/>
  <c r="AF106" i="1"/>
  <c r="T106" i="1"/>
  <c r="H106" i="1"/>
  <c r="AL112" i="1"/>
  <c r="Z112" i="1"/>
  <c r="N112" i="1"/>
  <c r="AQ111" i="1"/>
  <c r="AE111" i="1"/>
  <c r="S111" i="1"/>
  <c r="G111" i="1"/>
  <c r="AV110" i="1"/>
  <c r="AJ110" i="1"/>
  <c r="X110" i="1"/>
  <c r="L110" i="1"/>
  <c r="AO109" i="1"/>
  <c r="AC109" i="1"/>
  <c r="P109" i="1"/>
  <c r="D109" i="1"/>
  <c r="AS108" i="1"/>
  <c r="AG108" i="1"/>
  <c r="U108" i="1"/>
  <c r="I108" i="1"/>
  <c r="AX107" i="1"/>
  <c r="AL107" i="1"/>
  <c r="Z107" i="1"/>
  <c r="N107" i="1"/>
  <c r="AQ106" i="1"/>
  <c r="AE106" i="1"/>
  <c r="S106" i="1"/>
  <c r="G106" i="1"/>
  <c r="AW112" i="1"/>
  <c r="AK112" i="1"/>
  <c r="Y112" i="1"/>
  <c r="M112" i="1"/>
  <c r="AP111" i="1"/>
  <c r="AD111" i="1"/>
  <c r="R111" i="1"/>
  <c r="F111" i="1"/>
  <c r="AU110" i="1"/>
  <c r="AI110" i="1"/>
  <c r="W110" i="1"/>
  <c r="K110" i="1"/>
  <c r="AN109" i="1"/>
  <c r="AB109" i="1"/>
  <c r="O109" i="1"/>
  <c r="C109" i="1"/>
  <c r="AR108" i="1"/>
  <c r="AF108" i="1"/>
  <c r="T108" i="1"/>
  <c r="H108" i="1"/>
  <c r="AW107" i="1"/>
  <c r="AK107" i="1"/>
  <c r="Y107" i="1"/>
  <c r="M107" i="1"/>
  <c r="AP106" i="1"/>
  <c r="AD106" i="1"/>
  <c r="R106" i="1"/>
  <c r="F106" i="1"/>
  <c r="AU107" i="1"/>
  <c r="AI107" i="1"/>
  <c r="W107" i="1"/>
  <c r="K107" i="1"/>
  <c r="AN106" i="1"/>
  <c r="AB106" i="1"/>
  <c r="P106" i="1"/>
  <c r="D106" i="1"/>
  <c r="AT112" i="1"/>
  <c r="AH112" i="1"/>
  <c r="V112" i="1"/>
  <c r="J112" i="1"/>
  <c r="AY111" i="1"/>
  <c r="AM111" i="1"/>
  <c r="AA111" i="1"/>
  <c r="O111" i="1"/>
  <c r="C111" i="1"/>
  <c r="AR110" i="1"/>
  <c r="AF110" i="1"/>
  <c r="T110" i="1"/>
  <c r="H110" i="1"/>
  <c r="AW109" i="1"/>
  <c r="AK109" i="1"/>
  <c r="Y109" i="1"/>
  <c r="L109" i="1"/>
  <c r="AO108" i="1"/>
  <c r="AC108" i="1"/>
  <c r="Q108" i="1"/>
  <c r="E108" i="1"/>
  <c r="AT107" i="1"/>
  <c r="AH107" i="1"/>
  <c r="V107" i="1"/>
  <c r="J107" i="1"/>
  <c r="AY106" i="1"/>
  <c r="AM106" i="1"/>
  <c r="AA106" i="1"/>
  <c r="O106" i="1"/>
  <c r="C106" i="1"/>
  <c r="AR112" i="1"/>
  <c r="AF112" i="1"/>
  <c r="T112" i="1"/>
  <c r="H112" i="1"/>
  <c r="AW111" i="1"/>
  <c r="AK111" i="1"/>
  <c r="Y111" i="1"/>
  <c r="M111" i="1"/>
  <c r="AP110" i="1"/>
  <c r="AD110" i="1"/>
  <c r="R110" i="1"/>
  <c r="F110" i="1"/>
  <c r="AU109" i="1"/>
  <c r="AI109" i="1"/>
  <c r="W109" i="1"/>
  <c r="J109" i="1"/>
  <c r="AY108" i="1"/>
  <c r="AM108" i="1"/>
  <c r="AA108" i="1"/>
  <c r="O108" i="1"/>
  <c r="C108" i="1"/>
  <c r="AR107" i="1"/>
  <c r="AF107" i="1"/>
  <c r="T107" i="1"/>
  <c r="H107" i="1"/>
  <c r="AW106" i="1"/>
  <c r="AK106" i="1"/>
  <c r="Y106" i="1"/>
  <c r="M106" i="1"/>
  <c r="R109" i="1"/>
  <c r="I114" i="1"/>
  <c r="AX113" i="1"/>
  <c r="AL113" i="1"/>
  <c r="Z113" i="1"/>
  <c r="N113" i="1"/>
  <c r="AQ112" i="1"/>
  <c r="AE112" i="1"/>
  <c r="S112" i="1"/>
  <c r="G112" i="1"/>
  <c r="AV111" i="1"/>
  <c r="AJ111" i="1"/>
  <c r="X111" i="1"/>
  <c r="L111" i="1"/>
  <c r="AO110" i="1"/>
  <c r="AC110" i="1"/>
  <c r="Q110" i="1"/>
  <c r="E110" i="1"/>
  <c r="AT109" i="1"/>
  <c r="AH109" i="1"/>
  <c r="V109" i="1"/>
  <c r="I109" i="1"/>
  <c r="AX108" i="1"/>
  <c r="AL108" i="1"/>
  <c r="Z108" i="1"/>
  <c r="N108" i="1"/>
  <c r="AQ107" i="1"/>
  <c r="AE107" i="1"/>
  <c r="S107" i="1"/>
  <c r="G107" i="1"/>
  <c r="AV106" i="1"/>
  <c r="AJ106" i="1"/>
  <c r="X106" i="1"/>
  <c r="L106" i="1"/>
  <c r="H114" i="1"/>
  <c r="AW113" i="1"/>
  <c r="AK113" i="1"/>
  <c r="Y113" i="1"/>
  <c r="M113" i="1"/>
  <c r="AP112" i="1"/>
  <c r="AD112" i="1"/>
  <c r="R112" i="1"/>
  <c r="F112" i="1"/>
  <c r="AU111" i="1"/>
  <c r="AI111" i="1"/>
  <c r="W111" i="1"/>
  <c r="K111" i="1"/>
  <c r="AN110" i="1"/>
  <c r="AB110" i="1"/>
  <c r="P110" i="1"/>
  <c r="D110" i="1"/>
  <c r="AS109" i="1"/>
  <c r="AG109" i="1"/>
  <c r="U109" i="1"/>
  <c r="H109" i="1"/>
  <c r="AW108" i="1"/>
  <c r="AK108" i="1"/>
  <c r="Y108" i="1"/>
  <c r="M108" i="1"/>
  <c r="AP107" i="1"/>
  <c r="AD107" i="1"/>
  <c r="R107" i="1"/>
  <c r="F107" i="1"/>
  <c r="AU106" i="1"/>
  <c r="AI106" i="1"/>
  <c r="W106" i="1"/>
  <c r="K106" i="1"/>
  <c r="AV113" i="1"/>
  <c r="AJ113" i="1"/>
  <c r="X113" i="1"/>
  <c r="L113" i="1"/>
  <c r="AO112" i="1"/>
  <c r="AC112" i="1"/>
  <c r="Q112" i="1"/>
  <c r="E112" i="1"/>
  <c r="AT111" i="1"/>
  <c r="AH111" i="1"/>
  <c r="V111" i="1"/>
  <c r="J111" i="1"/>
  <c r="AY110" i="1"/>
  <c r="AM110" i="1"/>
  <c r="AA110" i="1"/>
  <c r="O110" i="1"/>
  <c r="C110" i="1"/>
  <c r="AR109" i="1"/>
  <c r="AF109" i="1"/>
  <c r="T109" i="1"/>
  <c r="G109" i="1"/>
  <c r="AV108" i="1"/>
  <c r="AJ108" i="1"/>
  <c r="X108" i="1"/>
  <c r="L108" i="1"/>
  <c r="AO107" i="1"/>
  <c r="AC107" i="1"/>
  <c r="Q107" i="1"/>
  <c r="E107" i="1"/>
  <c r="AT106" i="1"/>
  <c r="AH106" i="1"/>
  <c r="V106" i="1"/>
  <c r="J106" i="1"/>
  <c r="AO93" i="1"/>
  <c r="AH92" i="1"/>
  <c r="H90" i="1"/>
  <c r="AW89" i="1"/>
  <c r="AN86" i="1"/>
  <c r="D86" i="1"/>
  <c r="AS85" i="1"/>
  <c r="AG85" i="1"/>
  <c r="U85" i="1"/>
  <c r="I85" i="1"/>
  <c r="AM91" i="1"/>
  <c r="AB86" i="1"/>
  <c r="O91" i="1"/>
  <c r="AF90" i="1"/>
  <c r="T90" i="1"/>
  <c r="AK89" i="1"/>
  <c r="E93" i="1"/>
  <c r="B87" i="1"/>
  <c r="Q93" i="1"/>
  <c r="V92" i="1"/>
  <c r="AD88" i="1"/>
  <c r="AU87" i="1"/>
  <c r="AC93" i="1"/>
  <c r="W87" i="1"/>
  <c r="P86" i="1"/>
  <c r="AP88" i="1"/>
  <c r="J92" i="1"/>
  <c r="AR90" i="1"/>
  <c r="M89" i="1"/>
  <c r="F88" i="1"/>
  <c r="AT92" i="1"/>
  <c r="C91" i="1"/>
  <c r="Y89" i="1"/>
  <c r="R88" i="1"/>
  <c r="AX84" i="1"/>
  <c r="AL84" i="1"/>
  <c r="Z84" i="1"/>
  <c r="N84" i="1"/>
  <c r="AE83" i="1"/>
  <c r="G83" i="1"/>
  <c r="AN93" i="1"/>
  <c r="AB93" i="1"/>
  <c r="P93" i="1"/>
  <c r="D93" i="1"/>
  <c r="AS92" i="1"/>
  <c r="AG92" i="1"/>
  <c r="U92" i="1"/>
  <c r="I92" i="1"/>
  <c r="AX91" i="1"/>
  <c r="AL91" i="1"/>
  <c r="Z91" i="1"/>
  <c r="N91" i="1"/>
  <c r="AQ90" i="1"/>
  <c r="AE90" i="1"/>
  <c r="S90" i="1"/>
  <c r="G90" i="1"/>
  <c r="AV89" i="1"/>
  <c r="AJ89" i="1"/>
  <c r="X89" i="1"/>
  <c r="L89" i="1"/>
  <c r="B63" i="1"/>
  <c r="J140" i="1"/>
  <c r="J80" i="1"/>
  <c r="AR138" i="1"/>
  <c r="AR78" i="1"/>
  <c r="AP136" i="1"/>
  <c r="AP76" i="1"/>
  <c r="AU135" i="1"/>
  <c r="AU75" i="1"/>
  <c r="U133" i="1"/>
  <c r="U73" i="1"/>
  <c r="AX132" i="1"/>
  <c r="AX72" i="1"/>
  <c r="AG128" i="1"/>
  <c r="AG68" i="1"/>
  <c r="N67" i="1"/>
  <c r="S66" i="1"/>
  <c r="Z62" i="1"/>
  <c r="AJ60" i="1"/>
  <c r="B86" i="1"/>
  <c r="B61" i="1"/>
  <c r="AM93" i="1"/>
  <c r="AR92" i="1"/>
  <c r="AF92" i="1"/>
  <c r="T92" i="1"/>
  <c r="H92" i="1"/>
  <c r="AW91" i="1"/>
  <c r="AK91" i="1"/>
  <c r="Y91" i="1"/>
  <c r="M91" i="1"/>
  <c r="AP90" i="1"/>
  <c r="AD90" i="1"/>
  <c r="R90" i="1"/>
  <c r="F90" i="1"/>
  <c r="AU89" i="1"/>
  <c r="W89" i="1"/>
  <c r="AN88" i="1"/>
  <c r="AB88" i="1"/>
  <c r="P88" i="1"/>
  <c r="D88" i="1"/>
  <c r="O139" i="1"/>
  <c r="O79" i="1"/>
  <c r="AF138" i="1"/>
  <c r="AF78" i="1"/>
  <c r="R136" i="1"/>
  <c r="R76" i="1"/>
  <c r="K135" i="1"/>
  <c r="K75" i="1"/>
  <c r="AQ131" i="1"/>
  <c r="AQ71" i="1"/>
  <c r="AO129" i="1"/>
  <c r="AO69" i="1"/>
  <c r="AL67" i="1"/>
  <c r="AQ66" i="1"/>
  <c r="W65" i="1"/>
  <c r="I63" i="1"/>
  <c r="S61" i="1"/>
  <c r="L60" i="1"/>
  <c r="N93" i="1"/>
  <c r="AJ91" i="1"/>
  <c r="L91" i="1"/>
  <c r="AO90" i="1"/>
  <c r="AC90" i="1"/>
  <c r="Q90" i="1"/>
  <c r="E90" i="1"/>
  <c r="AT89" i="1"/>
  <c r="AH89" i="1"/>
  <c r="V89" i="1"/>
  <c r="J89" i="1"/>
  <c r="AM88" i="1"/>
  <c r="O88" i="1"/>
  <c r="C88" i="1"/>
  <c r="AR87" i="1"/>
  <c r="AF87" i="1"/>
  <c r="T87" i="1"/>
  <c r="H87" i="1"/>
  <c r="AY139" i="1"/>
  <c r="AY79" i="1"/>
  <c r="S131" i="1"/>
  <c r="S71" i="1"/>
  <c r="I128" i="1"/>
  <c r="I68" i="1"/>
  <c r="AS63" i="1"/>
  <c r="AX62" i="1"/>
  <c r="AQ61" i="1"/>
  <c r="B85" i="1"/>
  <c r="O93" i="1"/>
  <c r="Z93" i="1"/>
  <c r="AE92" i="1"/>
  <c r="G92" i="1"/>
  <c r="AV91" i="1"/>
  <c r="X91" i="1"/>
  <c r="B83" i="1"/>
  <c r="B131" i="1"/>
  <c r="B71" i="1"/>
  <c r="B59" i="1"/>
  <c r="AW93" i="1"/>
  <c r="AK93" i="1"/>
  <c r="Y93" i="1"/>
  <c r="M93" i="1"/>
  <c r="AP92" i="1"/>
  <c r="AD92" i="1"/>
  <c r="R92" i="1"/>
  <c r="F92" i="1"/>
  <c r="AU91" i="1"/>
  <c r="W91" i="1"/>
  <c r="AJ142" i="1"/>
  <c r="AJ82" i="1"/>
  <c r="E141" i="1"/>
  <c r="E81" i="1"/>
  <c r="AI135" i="1"/>
  <c r="AI75" i="1"/>
  <c r="D134" i="1"/>
  <c r="D74" i="1"/>
  <c r="AV130" i="1"/>
  <c r="AV70" i="1"/>
  <c r="U63" i="1"/>
  <c r="AJ93" i="1"/>
  <c r="AO92" i="1"/>
  <c r="AC92" i="1"/>
  <c r="Q92" i="1"/>
  <c r="E92" i="1"/>
  <c r="AT91" i="1"/>
  <c r="AH91" i="1"/>
  <c r="V91" i="1"/>
  <c r="J91" i="1"/>
  <c r="AY90" i="1"/>
  <c r="AM90" i="1"/>
  <c r="AA90" i="1"/>
  <c r="O90" i="1"/>
  <c r="C90" i="1"/>
  <c r="AV142" i="1"/>
  <c r="AV82" i="1"/>
  <c r="Q141" i="1"/>
  <c r="Q81" i="1"/>
  <c r="AT140" i="1"/>
  <c r="AT80" i="1"/>
  <c r="Y137" i="1"/>
  <c r="Y77" i="1"/>
  <c r="AB134" i="1"/>
  <c r="AB74" i="1"/>
  <c r="Q129" i="1"/>
  <c r="Q69" i="1"/>
  <c r="U128" i="1"/>
  <c r="U68" i="1"/>
  <c r="AI65" i="1"/>
  <c r="AG63" i="1"/>
  <c r="N62" i="1"/>
  <c r="B134" i="1"/>
  <c r="B74" i="1"/>
  <c r="AA93" i="1"/>
  <c r="B60" i="1"/>
  <c r="B142" i="1"/>
  <c r="B82" i="1"/>
  <c r="W93" i="1"/>
  <c r="AN92" i="1"/>
  <c r="AB92" i="1"/>
  <c r="P92" i="1"/>
  <c r="D92" i="1"/>
  <c r="AS91" i="1"/>
  <c r="AG91" i="1"/>
  <c r="U91" i="1"/>
  <c r="I91" i="1"/>
  <c r="AX90" i="1"/>
  <c r="AL90" i="1"/>
  <c r="Z90" i="1"/>
  <c r="N90" i="1"/>
  <c r="AE89" i="1"/>
  <c r="G89" i="1"/>
  <c r="B135" i="1"/>
  <c r="B75" i="1"/>
  <c r="L142" i="1"/>
  <c r="L82" i="1"/>
  <c r="AO141" i="1"/>
  <c r="AO81" i="1"/>
  <c r="V140" i="1"/>
  <c r="V80" i="1"/>
  <c r="AW137" i="1"/>
  <c r="AW77" i="1"/>
  <c r="AD136" i="1"/>
  <c r="AD76" i="1"/>
  <c r="W135" i="1"/>
  <c r="W75" i="1"/>
  <c r="AG133" i="1"/>
  <c r="AG73" i="1"/>
  <c r="AE131" i="1"/>
  <c r="AE71" i="1"/>
  <c r="AE66" i="1"/>
  <c r="D64" i="1"/>
  <c r="AV60" i="1"/>
  <c r="C93" i="1"/>
  <c r="B132" i="1"/>
  <c r="B72" i="1"/>
  <c r="AL93" i="1"/>
  <c r="B130" i="1"/>
  <c r="B70" i="1"/>
  <c r="X93" i="1"/>
  <c r="B93" i="1"/>
  <c r="AI93" i="1"/>
  <c r="B140" i="1"/>
  <c r="B80" i="1"/>
  <c r="AT93" i="1"/>
  <c r="AH93" i="1"/>
  <c r="V93" i="1"/>
  <c r="J93" i="1"/>
  <c r="AM92" i="1"/>
  <c r="O92" i="1"/>
  <c r="C92" i="1"/>
  <c r="AR91" i="1"/>
  <c r="AF91" i="1"/>
  <c r="T91" i="1"/>
  <c r="H91" i="1"/>
  <c r="AA139" i="1"/>
  <c r="AA79" i="1"/>
  <c r="H138" i="1"/>
  <c r="H78" i="1"/>
  <c r="M137" i="1"/>
  <c r="M77" i="1"/>
  <c r="F136" i="1"/>
  <c r="F76" i="1"/>
  <c r="P134" i="1"/>
  <c r="P74" i="1"/>
  <c r="AS133" i="1"/>
  <c r="AS73" i="1"/>
  <c r="AL132" i="1"/>
  <c r="AL72" i="1"/>
  <c r="AJ130" i="1"/>
  <c r="AJ70" i="1"/>
  <c r="Z67" i="1"/>
  <c r="F66" i="1"/>
  <c r="K65" i="1"/>
  <c r="P64" i="1"/>
  <c r="G61" i="1"/>
  <c r="B133" i="1"/>
  <c r="B73" i="1"/>
  <c r="AY93" i="1"/>
  <c r="AX93" i="1"/>
  <c r="AV93" i="1"/>
  <c r="L93" i="1"/>
  <c r="B141" i="1"/>
  <c r="B81" i="1"/>
  <c r="B129" i="1"/>
  <c r="B69" i="1"/>
  <c r="AU93" i="1"/>
  <c r="K93" i="1"/>
  <c r="B92" i="1"/>
  <c r="B128" i="1"/>
  <c r="B68" i="1"/>
  <c r="B91" i="1"/>
  <c r="B139" i="1"/>
  <c r="B79" i="1"/>
  <c r="B67" i="1"/>
  <c r="AS93" i="1"/>
  <c r="AG93" i="1"/>
  <c r="U93" i="1"/>
  <c r="I93" i="1"/>
  <c r="AX92" i="1"/>
  <c r="AL92" i="1"/>
  <c r="Z92" i="1"/>
  <c r="N92" i="1"/>
  <c r="AE91" i="1"/>
  <c r="G91" i="1"/>
  <c r="X142" i="1"/>
  <c r="X82" i="1"/>
  <c r="AC141" i="1"/>
  <c r="AC81" i="1"/>
  <c r="C139" i="1"/>
  <c r="C79" i="1"/>
  <c r="T138" i="1"/>
  <c r="T78" i="1"/>
  <c r="I133" i="1"/>
  <c r="I73" i="1"/>
  <c r="L130" i="1"/>
  <c r="L70" i="1"/>
  <c r="AC129" i="1"/>
  <c r="AC69" i="1"/>
  <c r="AN64" i="1"/>
  <c r="X60" i="1"/>
  <c r="B62" i="1"/>
  <c r="B84" i="1"/>
  <c r="B90" i="1"/>
  <c r="B138" i="1"/>
  <c r="B78" i="1"/>
  <c r="B66" i="1"/>
  <c r="AR93" i="1"/>
  <c r="AF93" i="1"/>
  <c r="T93" i="1"/>
  <c r="H93" i="1"/>
  <c r="AW92" i="1"/>
  <c r="AK92" i="1"/>
  <c r="Y92" i="1"/>
  <c r="M92" i="1"/>
  <c r="AP91" i="1"/>
  <c r="AD91" i="1"/>
  <c r="R91" i="1"/>
  <c r="F91" i="1"/>
  <c r="AU90" i="1"/>
  <c r="AI90" i="1"/>
  <c r="W90" i="1"/>
  <c r="K90" i="1"/>
  <c r="AH140" i="1"/>
  <c r="AH80" i="1"/>
  <c r="AN134" i="1"/>
  <c r="AN74" i="1"/>
  <c r="Z132" i="1"/>
  <c r="Z72" i="1"/>
  <c r="E129" i="1"/>
  <c r="E69" i="1"/>
  <c r="AU65" i="1"/>
  <c r="AL62" i="1"/>
  <c r="B89" i="1"/>
  <c r="AE93" i="1"/>
  <c r="AV92" i="1"/>
  <c r="X92" i="1"/>
  <c r="AC91" i="1"/>
  <c r="E91" i="1"/>
  <c r="AT90" i="1"/>
  <c r="AH90" i="1"/>
  <c r="V90" i="1"/>
  <c r="J90" i="1"/>
  <c r="AM89" i="1"/>
  <c r="O89" i="1"/>
  <c r="C89" i="1"/>
  <c r="AR88" i="1"/>
  <c r="AF88" i="1"/>
  <c r="T88" i="1"/>
  <c r="H88" i="1"/>
  <c r="AM139" i="1"/>
  <c r="AM79" i="1"/>
  <c r="AK137" i="1"/>
  <c r="AK77" i="1"/>
  <c r="N132" i="1"/>
  <c r="N72" i="1"/>
  <c r="G131" i="1"/>
  <c r="G71" i="1"/>
  <c r="X130" i="1"/>
  <c r="X70" i="1"/>
  <c r="AS128" i="1"/>
  <c r="AS68" i="1"/>
  <c r="AX67" i="1"/>
  <c r="AB64" i="1"/>
  <c r="AE61" i="1"/>
  <c r="B137" i="1"/>
  <c r="B77" i="1"/>
  <c r="B65" i="1"/>
  <c r="AQ93" i="1"/>
  <c r="S93" i="1"/>
  <c r="G93" i="1"/>
  <c r="AJ92" i="1"/>
  <c r="L92" i="1"/>
  <c r="AO91" i="1"/>
  <c r="Q91" i="1"/>
  <c r="B88" i="1"/>
  <c r="B136" i="1"/>
  <c r="B76" i="1"/>
  <c r="B64" i="1"/>
  <c r="AP93" i="1"/>
  <c r="AD93" i="1"/>
  <c r="R93" i="1"/>
  <c r="F93" i="1"/>
  <c r="AU92" i="1"/>
  <c r="W92" i="1"/>
  <c r="AN91" i="1"/>
  <c r="AB91" i="1"/>
  <c r="P91" i="1"/>
  <c r="D91" i="1"/>
  <c r="AS90" i="1"/>
  <c r="AG90" i="1"/>
  <c r="U90" i="1"/>
  <c r="I90" i="1"/>
  <c r="AO88" i="1"/>
  <c r="AC88" i="1"/>
  <c r="Q88" i="1"/>
  <c r="E88" i="1"/>
  <c r="AT87" i="1"/>
  <c r="AH87" i="1"/>
  <c r="V87" i="1"/>
  <c r="J87" i="1"/>
  <c r="AM86" i="1"/>
  <c r="O86" i="1"/>
  <c r="C86" i="1"/>
  <c r="AR85" i="1"/>
  <c r="AF85" i="1"/>
  <c r="T85" i="1"/>
  <c r="H85" i="1"/>
  <c r="AW84" i="1"/>
  <c r="AK84" i="1"/>
  <c r="Y84" i="1"/>
  <c r="M84" i="1"/>
  <c r="AP83" i="1"/>
  <c r="AD83" i="1"/>
  <c r="R83" i="1"/>
  <c r="F83" i="1"/>
  <c r="AU142" i="1"/>
  <c r="AU82" i="1"/>
  <c r="AI142" i="1"/>
  <c r="AI82" i="1"/>
  <c r="W142" i="1"/>
  <c r="W82" i="1"/>
  <c r="K142" i="1"/>
  <c r="K82" i="1"/>
  <c r="AN141" i="1"/>
  <c r="AN81" i="1"/>
  <c r="AB141" i="1"/>
  <c r="AB81" i="1"/>
  <c r="P141" i="1"/>
  <c r="P81" i="1"/>
  <c r="D141" i="1"/>
  <c r="D81" i="1"/>
  <c r="AS140" i="1"/>
  <c r="AS80" i="1"/>
  <c r="AG140" i="1"/>
  <c r="AG80" i="1"/>
  <c r="U140" i="1"/>
  <c r="U80" i="1"/>
  <c r="I140" i="1"/>
  <c r="I80" i="1"/>
  <c r="AX139" i="1"/>
  <c r="AX79" i="1"/>
  <c r="AL139" i="1"/>
  <c r="AL79" i="1"/>
  <c r="Z139" i="1"/>
  <c r="Z79" i="1"/>
  <c r="N139" i="1"/>
  <c r="N79" i="1"/>
  <c r="AQ138" i="1"/>
  <c r="AQ78" i="1"/>
  <c r="AE138" i="1"/>
  <c r="AE78" i="1"/>
  <c r="S138" i="1"/>
  <c r="S78" i="1"/>
  <c r="G138" i="1"/>
  <c r="G78" i="1"/>
  <c r="AV137" i="1"/>
  <c r="AV77" i="1"/>
  <c r="AJ137" i="1"/>
  <c r="AJ77" i="1"/>
  <c r="X137" i="1"/>
  <c r="X77" i="1"/>
  <c r="L137" i="1"/>
  <c r="L77" i="1"/>
  <c r="AO136" i="1"/>
  <c r="AO76" i="1"/>
  <c r="AC136" i="1"/>
  <c r="AC76" i="1"/>
  <c r="Q136" i="1"/>
  <c r="Q76" i="1"/>
  <c r="E136" i="1"/>
  <c r="E76" i="1"/>
  <c r="AT135" i="1"/>
  <c r="AT75" i="1"/>
  <c r="AH135" i="1"/>
  <c r="AH75" i="1"/>
  <c r="V135" i="1"/>
  <c r="V75" i="1"/>
  <c r="J135" i="1"/>
  <c r="J75" i="1"/>
  <c r="AY134" i="1"/>
  <c r="AY74" i="1"/>
  <c r="AM134" i="1"/>
  <c r="AM74" i="1"/>
  <c r="AA134" i="1"/>
  <c r="AA74" i="1"/>
  <c r="O134" i="1"/>
  <c r="O74" i="1"/>
  <c r="C134" i="1"/>
  <c r="C74" i="1"/>
  <c r="AR133" i="1"/>
  <c r="AR73" i="1"/>
  <c r="AF133" i="1"/>
  <c r="AF73" i="1"/>
  <c r="T133" i="1"/>
  <c r="T73" i="1"/>
  <c r="H133" i="1"/>
  <c r="H73" i="1"/>
  <c r="AW132" i="1"/>
  <c r="AW72" i="1"/>
  <c r="AK132" i="1"/>
  <c r="AK72" i="1"/>
  <c r="Y132" i="1"/>
  <c r="Y72" i="1"/>
  <c r="M132" i="1"/>
  <c r="M72" i="1"/>
  <c r="AS87" i="1"/>
  <c r="AG87" i="1"/>
  <c r="U87" i="1"/>
  <c r="I87" i="1"/>
  <c r="AX86" i="1"/>
  <c r="AL86" i="1"/>
  <c r="Z86" i="1"/>
  <c r="N86" i="1"/>
  <c r="AE85" i="1"/>
  <c r="G85" i="1"/>
  <c r="AV84" i="1"/>
  <c r="AJ84" i="1"/>
  <c r="X84" i="1"/>
  <c r="L84" i="1"/>
  <c r="AO83" i="1"/>
  <c r="AC83" i="1"/>
  <c r="Q83" i="1"/>
  <c r="E83" i="1"/>
  <c r="AT142" i="1"/>
  <c r="AT82" i="1"/>
  <c r="AH142" i="1"/>
  <c r="AH82" i="1"/>
  <c r="V142" i="1"/>
  <c r="V82" i="1"/>
  <c r="J142" i="1"/>
  <c r="J82" i="1"/>
  <c r="AY141" i="1"/>
  <c r="AY81" i="1"/>
  <c r="AM141" i="1"/>
  <c r="AM81" i="1"/>
  <c r="AA141" i="1"/>
  <c r="AA81" i="1"/>
  <c r="O141" i="1"/>
  <c r="O81" i="1"/>
  <c r="C141" i="1"/>
  <c r="C81" i="1"/>
  <c r="AR140" i="1"/>
  <c r="AR80" i="1"/>
  <c r="AF140" i="1"/>
  <c r="AF80" i="1"/>
  <c r="T140" i="1"/>
  <c r="T80" i="1"/>
  <c r="H140" i="1"/>
  <c r="H80" i="1"/>
  <c r="AW139" i="1"/>
  <c r="AW79" i="1"/>
  <c r="AK139" i="1"/>
  <c r="AK79" i="1"/>
  <c r="Y139" i="1"/>
  <c r="Y79" i="1"/>
  <c r="M139" i="1"/>
  <c r="M79" i="1"/>
  <c r="AP138" i="1"/>
  <c r="AP78" i="1"/>
  <c r="AD138" i="1"/>
  <c r="AD78" i="1"/>
  <c r="R138" i="1"/>
  <c r="R78" i="1"/>
  <c r="F138" i="1"/>
  <c r="F78" i="1"/>
  <c r="AU137" i="1"/>
  <c r="AU77" i="1"/>
  <c r="AI137" i="1"/>
  <c r="AI77" i="1"/>
  <c r="W137" i="1"/>
  <c r="W77" i="1"/>
  <c r="K137" i="1"/>
  <c r="K77" i="1"/>
  <c r="AN136" i="1"/>
  <c r="AN76" i="1"/>
  <c r="AB136" i="1"/>
  <c r="AB76" i="1"/>
  <c r="P136" i="1"/>
  <c r="P76" i="1"/>
  <c r="D136" i="1"/>
  <c r="D76" i="1"/>
  <c r="AS135" i="1"/>
  <c r="AS75" i="1"/>
  <c r="AG135" i="1"/>
  <c r="AG75" i="1"/>
  <c r="U135" i="1"/>
  <c r="U75" i="1"/>
  <c r="I135" i="1"/>
  <c r="I75" i="1"/>
  <c r="AX134" i="1"/>
  <c r="AX74" i="1"/>
  <c r="AL134" i="1"/>
  <c r="AL74" i="1"/>
  <c r="Z134" i="1"/>
  <c r="Z74" i="1"/>
  <c r="N134" i="1"/>
  <c r="N74" i="1"/>
  <c r="AQ133" i="1"/>
  <c r="AQ73" i="1"/>
  <c r="AE133" i="1"/>
  <c r="AE73" i="1"/>
  <c r="S133" i="1"/>
  <c r="S73" i="1"/>
  <c r="G133" i="1"/>
  <c r="G73" i="1"/>
  <c r="AV132" i="1"/>
  <c r="AV72" i="1"/>
  <c r="AJ132" i="1"/>
  <c r="AJ72" i="1"/>
  <c r="X132" i="1"/>
  <c r="X72" i="1"/>
  <c r="L132" i="1"/>
  <c r="L72" i="1"/>
  <c r="AO131" i="1"/>
  <c r="AO71" i="1"/>
  <c r="AC131" i="1"/>
  <c r="AC71" i="1"/>
  <c r="Q131" i="1"/>
  <c r="Q71" i="1"/>
  <c r="E131" i="1"/>
  <c r="E71" i="1"/>
  <c r="AT130" i="1"/>
  <c r="AT70" i="1"/>
  <c r="AH130" i="1"/>
  <c r="AH70" i="1"/>
  <c r="V130" i="1"/>
  <c r="V70" i="1"/>
  <c r="J130" i="1"/>
  <c r="J70" i="1"/>
  <c r="AY129" i="1"/>
  <c r="AY69" i="1"/>
  <c r="AM129" i="1"/>
  <c r="AM69" i="1"/>
  <c r="AA129" i="1"/>
  <c r="AA69" i="1"/>
  <c r="O129" i="1"/>
  <c r="O69" i="1"/>
  <c r="C129" i="1"/>
  <c r="C69" i="1"/>
  <c r="AQ128" i="1"/>
  <c r="AQ68" i="1"/>
  <c r="AE128" i="1"/>
  <c r="AE68" i="1"/>
  <c r="S128" i="1"/>
  <c r="S68" i="1"/>
  <c r="G128" i="1"/>
  <c r="G68" i="1"/>
  <c r="AV67" i="1"/>
  <c r="AJ67" i="1"/>
  <c r="X67" i="1"/>
  <c r="L67" i="1"/>
  <c r="AO66" i="1"/>
  <c r="AW86" i="1"/>
  <c r="AK86" i="1"/>
  <c r="Y86" i="1"/>
  <c r="M86" i="1"/>
  <c r="AP85" i="1"/>
  <c r="AD85" i="1"/>
  <c r="R85" i="1"/>
  <c r="F85" i="1"/>
  <c r="AU84" i="1"/>
  <c r="W84" i="1"/>
  <c r="AN83" i="1"/>
  <c r="P83" i="1"/>
  <c r="AS142" i="1"/>
  <c r="AS82" i="1"/>
  <c r="AG142" i="1"/>
  <c r="AG82" i="1"/>
  <c r="U142" i="1"/>
  <c r="U82" i="1"/>
  <c r="I142" i="1"/>
  <c r="I82" i="1"/>
  <c r="AX141" i="1"/>
  <c r="AX81" i="1"/>
  <c r="AL141" i="1"/>
  <c r="AL81" i="1"/>
  <c r="Z141" i="1"/>
  <c r="Z81" i="1"/>
  <c r="N141" i="1"/>
  <c r="N81" i="1"/>
  <c r="AQ140" i="1"/>
  <c r="AQ80" i="1"/>
  <c r="AE140" i="1"/>
  <c r="AE80" i="1"/>
  <c r="S140" i="1"/>
  <c r="S80" i="1"/>
  <c r="G140" i="1"/>
  <c r="G80" i="1"/>
  <c r="AV139" i="1"/>
  <c r="AV79" i="1"/>
  <c r="AJ139" i="1"/>
  <c r="AJ79" i="1"/>
  <c r="X139" i="1"/>
  <c r="X79" i="1"/>
  <c r="L139" i="1"/>
  <c r="L79" i="1"/>
  <c r="AO138" i="1"/>
  <c r="AO78" i="1"/>
  <c r="AC138" i="1"/>
  <c r="AC78" i="1"/>
  <c r="Q138" i="1"/>
  <c r="Q78" i="1"/>
  <c r="E138" i="1"/>
  <c r="E78" i="1"/>
  <c r="AT137" i="1"/>
  <c r="AT77" i="1"/>
  <c r="AH137" i="1"/>
  <c r="AH77" i="1"/>
  <c r="V137" i="1"/>
  <c r="V77" i="1"/>
  <c r="J137" i="1"/>
  <c r="J77" i="1"/>
  <c r="AY136" i="1"/>
  <c r="AY76" i="1"/>
  <c r="AM136" i="1"/>
  <c r="AM76" i="1"/>
  <c r="AA136" i="1"/>
  <c r="AA76" i="1"/>
  <c r="O136" i="1"/>
  <c r="O76" i="1"/>
  <c r="C136" i="1"/>
  <c r="C76" i="1"/>
  <c r="AR135" i="1"/>
  <c r="AR75" i="1"/>
  <c r="AF135" i="1"/>
  <c r="AF75" i="1"/>
  <c r="T135" i="1"/>
  <c r="T75" i="1"/>
  <c r="H135" i="1"/>
  <c r="H75" i="1"/>
  <c r="AW134" i="1"/>
  <c r="AW74" i="1"/>
  <c r="AK134" i="1"/>
  <c r="AK74" i="1"/>
  <c r="Y134" i="1"/>
  <c r="Y74" i="1"/>
  <c r="M134" i="1"/>
  <c r="M74" i="1"/>
  <c r="AP133" i="1"/>
  <c r="AP73" i="1"/>
  <c r="AD133" i="1"/>
  <c r="AD73" i="1"/>
  <c r="R133" i="1"/>
  <c r="R73" i="1"/>
  <c r="F133" i="1"/>
  <c r="F73" i="1"/>
  <c r="AU132" i="1"/>
  <c r="AU72" i="1"/>
  <c r="AI132" i="1"/>
  <c r="AI72" i="1"/>
  <c r="W132" i="1"/>
  <c r="W72" i="1"/>
  <c r="K132" i="1"/>
  <c r="K72" i="1"/>
  <c r="AN131" i="1"/>
  <c r="AN71" i="1"/>
  <c r="AB131" i="1"/>
  <c r="AB71" i="1"/>
  <c r="P131" i="1"/>
  <c r="P71" i="1"/>
  <c r="D131" i="1"/>
  <c r="D71" i="1"/>
  <c r="AS130" i="1"/>
  <c r="AS70" i="1"/>
  <c r="AG130" i="1"/>
  <c r="AG70" i="1"/>
  <c r="U130" i="1"/>
  <c r="U70" i="1"/>
  <c r="I130" i="1"/>
  <c r="I70" i="1"/>
  <c r="AN90" i="1"/>
  <c r="AB90" i="1"/>
  <c r="P90" i="1"/>
  <c r="D90" i="1"/>
  <c r="AS89" i="1"/>
  <c r="AG89" i="1"/>
  <c r="U89" i="1"/>
  <c r="I89" i="1"/>
  <c r="AX88" i="1"/>
  <c r="AL88" i="1"/>
  <c r="Z88" i="1"/>
  <c r="N88" i="1"/>
  <c r="AE87" i="1"/>
  <c r="G87" i="1"/>
  <c r="AV86" i="1"/>
  <c r="AJ86" i="1"/>
  <c r="X86" i="1"/>
  <c r="L86" i="1"/>
  <c r="AO85" i="1"/>
  <c r="AC85" i="1"/>
  <c r="Q85" i="1"/>
  <c r="E85" i="1"/>
  <c r="AT84" i="1"/>
  <c r="AH84" i="1"/>
  <c r="V84" i="1"/>
  <c r="J84" i="1"/>
  <c r="AM83" i="1"/>
  <c r="O83" i="1"/>
  <c r="AR142" i="1"/>
  <c r="AR82" i="1"/>
  <c r="AF142" i="1"/>
  <c r="AF82" i="1"/>
  <c r="T142" i="1"/>
  <c r="T82" i="1"/>
  <c r="H142" i="1"/>
  <c r="H82" i="1"/>
  <c r="AW141" i="1"/>
  <c r="AW81" i="1"/>
  <c r="AK141" i="1"/>
  <c r="AK81" i="1"/>
  <c r="Y141" i="1"/>
  <c r="Y81" i="1"/>
  <c r="M141" i="1"/>
  <c r="M81" i="1"/>
  <c r="AP140" i="1"/>
  <c r="AP80" i="1"/>
  <c r="AD140" i="1"/>
  <c r="AD80" i="1"/>
  <c r="R140" i="1"/>
  <c r="R80" i="1"/>
  <c r="F140" i="1"/>
  <c r="F80" i="1"/>
  <c r="AU139" i="1"/>
  <c r="AU79" i="1"/>
  <c r="AI139" i="1"/>
  <c r="AI79" i="1"/>
  <c r="W139" i="1"/>
  <c r="W79" i="1"/>
  <c r="K139" i="1"/>
  <c r="K79" i="1"/>
  <c r="AN138" i="1"/>
  <c r="AN78" i="1"/>
  <c r="AB138" i="1"/>
  <c r="AB78" i="1"/>
  <c r="P138" i="1"/>
  <c r="P78" i="1"/>
  <c r="D138" i="1"/>
  <c r="D78" i="1"/>
  <c r="AS137" i="1"/>
  <c r="AS77" i="1"/>
  <c r="AG137" i="1"/>
  <c r="AG77" i="1"/>
  <c r="U137" i="1"/>
  <c r="U77" i="1"/>
  <c r="I137" i="1"/>
  <c r="I77" i="1"/>
  <c r="AX136" i="1"/>
  <c r="AX76" i="1"/>
  <c r="AL136" i="1"/>
  <c r="AL76" i="1"/>
  <c r="Z136" i="1"/>
  <c r="Z76" i="1"/>
  <c r="N136" i="1"/>
  <c r="N76" i="1"/>
  <c r="AR89" i="1"/>
  <c r="AF89" i="1"/>
  <c r="T89" i="1"/>
  <c r="H89" i="1"/>
  <c r="AW88" i="1"/>
  <c r="AK88" i="1"/>
  <c r="Y88" i="1"/>
  <c r="M88" i="1"/>
  <c r="AP87" i="1"/>
  <c r="AD87" i="1"/>
  <c r="R87" i="1"/>
  <c r="F87" i="1"/>
  <c r="AU86" i="1"/>
  <c r="W86" i="1"/>
  <c r="AN85" i="1"/>
  <c r="AB85" i="1"/>
  <c r="P85" i="1"/>
  <c r="D85" i="1"/>
  <c r="AS84" i="1"/>
  <c r="AG84" i="1"/>
  <c r="U84" i="1"/>
  <c r="I84" i="1"/>
  <c r="AX83" i="1"/>
  <c r="AL83" i="1"/>
  <c r="Z83" i="1"/>
  <c r="N83" i="1"/>
  <c r="AQ142" i="1"/>
  <c r="AQ82" i="1"/>
  <c r="AE142" i="1"/>
  <c r="AE82" i="1"/>
  <c r="S142" i="1"/>
  <c r="S82" i="1"/>
  <c r="G142" i="1"/>
  <c r="G82" i="1"/>
  <c r="AV141" i="1"/>
  <c r="AV81" i="1"/>
  <c r="AJ141" i="1"/>
  <c r="AJ81" i="1"/>
  <c r="X141" i="1"/>
  <c r="X81" i="1"/>
  <c r="L141" i="1"/>
  <c r="L81" i="1"/>
  <c r="AO140" i="1"/>
  <c r="AO80" i="1"/>
  <c r="AC140" i="1"/>
  <c r="AC80" i="1"/>
  <c r="Q140" i="1"/>
  <c r="Q80" i="1"/>
  <c r="E140" i="1"/>
  <c r="E80" i="1"/>
  <c r="AV88" i="1"/>
  <c r="AJ88" i="1"/>
  <c r="X88" i="1"/>
  <c r="L88" i="1"/>
  <c r="AO87" i="1"/>
  <c r="AC87" i="1"/>
  <c r="Q87" i="1"/>
  <c r="E87" i="1"/>
  <c r="AT86" i="1"/>
  <c r="AH86" i="1"/>
  <c r="V86" i="1"/>
  <c r="J86" i="1"/>
  <c r="AM85" i="1"/>
  <c r="O85" i="1"/>
  <c r="C85" i="1"/>
  <c r="AR84" i="1"/>
  <c r="AF84" i="1"/>
  <c r="T84" i="1"/>
  <c r="H84" i="1"/>
  <c r="AW83" i="1"/>
  <c r="AK83" i="1"/>
  <c r="Y83" i="1"/>
  <c r="M83" i="1"/>
  <c r="AP142" i="1"/>
  <c r="AP82" i="1"/>
  <c r="AD142" i="1"/>
  <c r="AD82" i="1"/>
  <c r="R142" i="1"/>
  <c r="R82" i="1"/>
  <c r="F142" i="1"/>
  <c r="F82" i="1"/>
  <c r="AU141" i="1"/>
  <c r="AU81" i="1"/>
  <c r="AI141" i="1"/>
  <c r="AI81" i="1"/>
  <c r="W141" i="1"/>
  <c r="W81" i="1"/>
  <c r="K141" i="1"/>
  <c r="K81" i="1"/>
  <c r="AN140" i="1"/>
  <c r="AN80" i="1"/>
  <c r="AB140" i="1"/>
  <c r="AB80" i="1"/>
  <c r="P140" i="1"/>
  <c r="P80" i="1"/>
  <c r="D140" i="1"/>
  <c r="D80" i="1"/>
  <c r="AS139" i="1"/>
  <c r="AS79" i="1"/>
  <c r="AG139" i="1"/>
  <c r="AG79" i="1"/>
  <c r="U139" i="1"/>
  <c r="U79" i="1"/>
  <c r="I139" i="1"/>
  <c r="I79" i="1"/>
  <c r="AX138" i="1"/>
  <c r="AX78" i="1"/>
  <c r="AL138" i="1"/>
  <c r="AL78" i="1"/>
  <c r="Z138" i="1"/>
  <c r="Z78" i="1"/>
  <c r="N138" i="1"/>
  <c r="N78" i="1"/>
  <c r="AQ137" i="1"/>
  <c r="AQ77" i="1"/>
  <c r="AE137" i="1"/>
  <c r="AE77" i="1"/>
  <c r="S137" i="1"/>
  <c r="S77" i="1"/>
  <c r="G137" i="1"/>
  <c r="G77" i="1"/>
  <c r="AV136" i="1"/>
  <c r="AV76" i="1"/>
  <c r="AJ136" i="1"/>
  <c r="AJ76" i="1"/>
  <c r="X136" i="1"/>
  <c r="X76" i="1"/>
  <c r="L136" i="1"/>
  <c r="L76" i="1"/>
  <c r="AO135" i="1"/>
  <c r="AO75" i="1"/>
  <c r="AC135" i="1"/>
  <c r="AC75" i="1"/>
  <c r="Q135" i="1"/>
  <c r="Q75" i="1"/>
  <c r="E135" i="1"/>
  <c r="E75" i="1"/>
  <c r="AT134" i="1"/>
  <c r="AT74" i="1"/>
  <c r="AH134" i="1"/>
  <c r="AH74" i="1"/>
  <c r="V134" i="1"/>
  <c r="V74" i="1"/>
  <c r="J134" i="1"/>
  <c r="J74" i="1"/>
  <c r="AY133" i="1"/>
  <c r="AY73" i="1"/>
  <c r="AM133" i="1"/>
  <c r="AM73" i="1"/>
  <c r="AA133" i="1"/>
  <c r="AA73" i="1"/>
  <c r="O133" i="1"/>
  <c r="O73" i="1"/>
  <c r="C133" i="1"/>
  <c r="C73" i="1"/>
  <c r="AR132" i="1"/>
  <c r="AR72" i="1"/>
  <c r="AF132" i="1"/>
  <c r="AF72" i="1"/>
  <c r="T132" i="1"/>
  <c r="T72" i="1"/>
  <c r="H132" i="1"/>
  <c r="H72" i="1"/>
  <c r="AW131" i="1"/>
  <c r="AW71" i="1"/>
  <c r="AK131" i="1"/>
  <c r="AK71" i="1"/>
  <c r="Y131" i="1"/>
  <c r="Y71" i="1"/>
  <c r="M131" i="1"/>
  <c r="M71" i="1"/>
  <c r="AP130" i="1"/>
  <c r="AP70" i="1"/>
  <c r="AD130" i="1"/>
  <c r="AD70" i="1"/>
  <c r="R130" i="1"/>
  <c r="R70" i="1"/>
  <c r="F130" i="1"/>
  <c r="F70" i="1"/>
  <c r="AW90" i="1"/>
  <c r="AK90" i="1"/>
  <c r="Y90" i="1"/>
  <c r="M90" i="1"/>
  <c r="AP89" i="1"/>
  <c r="AD89" i="1"/>
  <c r="R89" i="1"/>
  <c r="F89" i="1"/>
  <c r="AU88" i="1"/>
  <c r="W88" i="1"/>
  <c r="AN87" i="1"/>
  <c r="AB87" i="1"/>
  <c r="P87" i="1"/>
  <c r="D87" i="1"/>
  <c r="AS86" i="1"/>
  <c r="AG86" i="1"/>
  <c r="U86" i="1"/>
  <c r="I86" i="1"/>
  <c r="AX85" i="1"/>
  <c r="AL85" i="1"/>
  <c r="Z85" i="1"/>
  <c r="N85" i="1"/>
  <c r="AE84" i="1"/>
  <c r="G84" i="1"/>
  <c r="AV83" i="1"/>
  <c r="X83" i="1"/>
  <c r="AO142" i="1"/>
  <c r="AO82" i="1"/>
  <c r="AC142" i="1"/>
  <c r="AC82" i="1"/>
  <c r="Q142" i="1"/>
  <c r="Q82" i="1"/>
  <c r="E142" i="1"/>
  <c r="E82" i="1"/>
  <c r="AT141" i="1"/>
  <c r="AT81" i="1"/>
  <c r="AH141" i="1"/>
  <c r="AH81" i="1"/>
  <c r="V141" i="1"/>
  <c r="V81" i="1"/>
  <c r="J141" i="1"/>
  <c r="J81" i="1"/>
  <c r="AY140" i="1"/>
  <c r="AY80" i="1"/>
  <c r="AM140" i="1"/>
  <c r="AM80" i="1"/>
  <c r="AA140" i="1"/>
  <c r="AA80" i="1"/>
  <c r="O140" i="1"/>
  <c r="O80" i="1"/>
  <c r="C140" i="1"/>
  <c r="C80" i="1"/>
  <c r="AR139" i="1"/>
  <c r="AR79" i="1"/>
  <c r="AF139" i="1"/>
  <c r="AF79" i="1"/>
  <c r="T139" i="1"/>
  <c r="T79" i="1"/>
  <c r="H139" i="1"/>
  <c r="H79" i="1"/>
  <c r="AW138" i="1"/>
  <c r="AW78" i="1"/>
  <c r="AK138" i="1"/>
  <c r="AK78" i="1"/>
  <c r="Y138" i="1"/>
  <c r="Y78" i="1"/>
  <c r="M138" i="1"/>
  <c r="M78" i="1"/>
  <c r="AP137" i="1"/>
  <c r="AP77" i="1"/>
  <c r="AD137" i="1"/>
  <c r="AD77" i="1"/>
  <c r="R137" i="1"/>
  <c r="R77" i="1"/>
  <c r="F137" i="1"/>
  <c r="F77" i="1"/>
  <c r="AU136" i="1"/>
  <c r="AU76" i="1"/>
  <c r="AI136" i="1"/>
  <c r="AI76" i="1"/>
  <c r="W136" i="1"/>
  <c r="W76" i="1"/>
  <c r="K136" i="1"/>
  <c r="K76" i="1"/>
  <c r="AN135" i="1"/>
  <c r="AN75" i="1"/>
  <c r="AB135" i="1"/>
  <c r="AB75" i="1"/>
  <c r="P135" i="1"/>
  <c r="P75" i="1"/>
  <c r="D135" i="1"/>
  <c r="D75" i="1"/>
  <c r="AS134" i="1"/>
  <c r="AS74" i="1"/>
  <c r="AG134" i="1"/>
  <c r="AG74" i="1"/>
  <c r="U134" i="1"/>
  <c r="U74" i="1"/>
  <c r="I134" i="1"/>
  <c r="I74" i="1"/>
  <c r="AX133" i="1"/>
  <c r="AX73" i="1"/>
  <c r="AL133" i="1"/>
  <c r="AL73" i="1"/>
  <c r="Z133" i="1"/>
  <c r="Z73" i="1"/>
  <c r="N133" i="1"/>
  <c r="N73" i="1"/>
  <c r="AV90" i="1"/>
  <c r="AJ90" i="1"/>
  <c r="X90" i="1"/>
  <c r="L90" i="1"/>
  <c r="AO89" i="1"/>
  <c r="AC89" i="1"/>
  <c r="Q89" i="1"/>
  <c r="E89" i="1"/>
  <c r="AT88" i="1"/>
  <c r="AH88" i="1"/>
  <c r="V88" i="1"/>
  <c r="J88" i="1"/>
  <c r="AM87" i="1"/>
  <c r="O87" i="1"/>
  <c r="C87" i="1"/>
  <c r="AR86" i="1"/>
  <c r="AF86" i="1"/>
  <c r="T86" i="1"/>
  <c r="H86" i="1"/>
  <c r="AW85" i="1"/>
  <c r="AK85" i="1"/>
  <c r="Y85" i="1"/>
  <c r="M85" i="1"/>
  <c r="AP84" i="1"/>
  <c r="AD84" i="1"/>
  <c r="R84" i="1"/>
  <c r="F84" i="1"/>
  <c r="AU83" i="1"/>
  <c r="W83" i="1"/>
  <c r="AN142" i="1"/>
  <c r="AN82" i="1"/>
  <c r="AB142" i="1"/>
  <c r="AB82" i="1"/>
  <c r="P142" i="1"/>
  <c r="P82" i="1"/>
  <c r="D142" i="1"/>
  <c r="D82" i="1"/>
  <c r="AS141" i="1"/>
  <c r="AS81" i="1"/>
  <c r="AG141" i="1"/>
  <c r="AG81" i="1"/>
  <c r="U141" i="1"/>
  <c r="U81" i="1"/>
  <c r="I141" i="1"/>
  <c r="I81" i="1"/>
  <c r="AN89" i="1"/>
  <c r="AB89" i="1"/>
  <c r="P89" i="1"/>
  <c r="D89" i="1"/>
  <c r="AS88" i="1"/>
  <c r="AG88" i="1"/>
  <c r="U88" i="1"/>
  <c r="I88" i="1"/>
  <c r="AX87" i="1"/>
  <c r="AL87" i="1"/>
  <c r="Z87" i="1"/>
  <c r="N87" i="1"/>
  <c r="AE86" i="1"/>
  <c r="G86" i="1"/>
  <c r="AV85" i="1"/>
  <c r="AJ85" i="1"/>
  <c r="X85" i="1"/>
  <c r="L85" i="1"/>
  <c r="AO84" i="1"/>
  <c r="AC84" i="1"/>
  <c r="Q84" i="1"/>
  <c r="E84" i="1"/>
  <c r="AT83" i="1"/>
  <c r="AH83" i="1"/>
  <c r="V83" i="1"/>
  <c r="J83" i="1"/>
  <c r="AY142" i="1"/>
  <c r="AY82" i="1"/>
  <c r="AM142" i="1"/>
  <c r="AM82" i="1"/>
  <c r="AA142" i="1"/>
  <c r="AA82" i="1"/>
  <c r="O142" i="1"/>
  <c r="O82" i="1"/>
  <c r="C142" i="1"/>
  <c r="C82" i="1"/>
  <c r="AR141" i="1"/>
  <c r="AR81" i="1"/>
  <c r="AF141" i="1"/>
  <c r="AF81" i="1"/>
  <c r="T141" i="1"/>
  <c r="T81" i="1"/>
  <c r="H141" i="1"/>
  <c r="H81" i="1"/>
  <c r="AW140" i="1"/>
  <c r="AW80" i="1"/>
  <c r="AK140" i="1"/>
  <c r="AK80" i="1"/>
  <c r="Y140" i="1"/>
  <c r="Y80" i="1"/>
  <c r="M140" i="1"/>
  <c r="M80" i="1"/>
  <c r="AP139" i="1"/>
  <c r="AP79" i="1"/>
  <c r="AD139" i="1"/>
  <c r="AD79" i="1"/>
  <c r="R139" i="1"/>
  <c r="R79" i="1"/>
  <c r="F139" i="1"/>
  <c r="F79" i="1"/>
  <c r="AU138" i="1"/>
  <c r="AU78" i="1"/>
  <c r="AI138" i="1"/>
  <c r="AI78" i="1"/>
  <c r="W138" i="1"/>
  <c r="W78" i="1"/>
  <c r="K138" i="1"/>
  <c r="K78" i="1"/>
  <c r="AN137" i="1"/>
  <c r="AN77" i="1"/>
  <c r="AB137" i="1"/>
  <c r="AB77" i="1"/>
  <c r="P137" i="1"/>
  <c r="P77" i="1"/>
  <c r="D137" i="1"/>
  <c r="D77" i="1"/>
  <c r="AS136" i="1"/>
  <c r="AS76" i="1"/>
  <c r="AG136" i="1"/>
  <c r="AG76" i="1"/>
  <c r="U136" i="1"/>
  <c r="U76" i="1"/>
  <c r="I136" i="1"/>
  <c r="I76" i="1"/>
  <c r="AX135" i="1"/>
  <c r="AX75" i="1"/>
  <c r="AL135" i="1"/>
  <c r="AL75" i="1"/>
  <c r="Z135" i="1"/>
  <c r="Z75" i="1"/>
  <c r="N135" i="1"/>
  <c r="N75" i="1"/>
  <c r="AQ134" i="1"/>
  <c r="AQ74" i="1"/>
  <c r="AE134" i="1"/>
  <c r="AE74" i="1"/>
  <c r="S134" i="1"/>
  <c r="S74" i="1"/>
  <c r="G134" i="1"/>
  <c r="G74" i="1"/>
  <c r="AV133" i="1"/>
  <c r="AV73" i="1"/>
  <c r="AJ133" i="1"/>
  <c r="AJ73" i="1"/>
  <c r="X133" i="1"/>
  <c r="X73" i="1"/>
  <c r="L133" i="1"/>
  <c r="L73" i="1"/>
  <c r="AO132" i="1"/>
  <c r="AO72" i="1"/>
  <c r="AC132" i="1"/>
  <c r="AC72" i="1"/>
  <c r="Q132" i="1"/>
  <c r="Q72" i="1"/>
  <c r="E132" i="1"/>
  <c r="E72" i="1"/>
  <c r="AT131" i="1"/>
  <c r="AT71" i="1"/>
  <c r="AH131" i="1"/>
  <c r="AH71" i="1"/>
  <c r="V131" i="1"/>
  <c r="V71" i="1"/>
  <c r="J131" i="1"/>
  <c r="J71" i="1"/>
  <c r="AW87" i="1"/>
  <c r="AK87" i="1"/>
  <c r="Y87" i="1"/>
  <c r="M87" i="1"/>
  <c r="AP86" i="1"/>
  <c r="AD86" i="1"/>
  <c r="R86" i="1"/>
  <c r="F86" i="1"/>
  <c r="AU85" i="1"/>
  <c r="W85" i="1"/>
  <c r="AN84" i="1"/>
  <c r="AB84" i="1"/>
  <c r="P84" i="1"/>
  <c r="D84" i="1"/>
  <c r="AS83" i="1"/>
  <c r="AG83" i="1"/>
  <c r="U83" i="1"/>
  <c r="I83" i="1"/>
  <c r="AX142" i="1"/>
  <c r="AX82" i="1"/>
  <c r="AL142" i="1"/>
  <c r="AL82" i="1"/>
  <c r="Z142" i="1"/>
  <c r="Z82" i="1"/>
  <c r="N142" i="1"/>
  <c r="N82" i="1"/>
  <c r="AQ141" i="1"/>
  <c r="AQ81" i="1"/>
  <c r="AE141" i="1"/>
  <c r="AE81" i="1"/>
  <c r="S141" i="1"/>
  <c r="S81" i="1"/>
  <c r="G141" i="1"/>
  <c r="G81" i="1"/>
  <c r="AV140" i="1"/>
  <c r="AV80" i="1"/>
  <c r="AJ140" i="1"/>
  <c r="AJ80" i="1"/>
  <c r="X140" i="1"/>
  <c r="X80" i="1"/>
  <c r="L140" i="1"/>
  <c r="L80" i="1"/>
  <c r="AO139" i="1"/>
  <c r="AO79" i="1"/>
  <c r="AC139" i="1"/>
  <c r="AC79" i="1"/>
  <c r="Q139" i="1"/>
  <c r="Q79" i="1"/>
  <c r="E139" i="1"/>
  <c r="E79" i="1"/>
  <c r="AT138" i="1"/>
  <c r="AT78" i="1"/>
  <c r="AH138" i="1"/>
  <c r="AH78" i="1"/>
  <c r="V138" i="1"/>
  <c r="V78" i="1"/>
  <c r="J138" i="1"/>
  <c r="J78" i="1"/>
  <c r="AY137" i="1"/>
  <c r="AY77" i="1"/>
  <c r="AM137" i="1"/>
  <c r="AM77" i="1"/>
  <c r="AA137" i="1"/>
  <c r="AA77" i="1"/>
  <c r="O137" i="1"/>
  <c r="O77" i="1"/>
  <c r="C137" i="1"/>
  <c r="C77" i="1"/>
  <c r="AR136" i="1"/>
  <c r="AR76" i="1"/>
  <c r="AF136" i="1"/>
  <c r="AF76" i="1"/>
  <c r="T136" i="1"/>
  <c r="T76" i="1"/>
  <c r="H136" i="1"/>
  <c r="H76" i="1"/>
  <c r="AW135" i="1"/>
  <c r="AW75" i="1"/>
  <c r="AK135" i="1"/>
  <c r="AK75" i="1"/>
  <c r="Y135" i="1"/>
  <c r="Y75" i="1"/>
  <c r="M135" i="1"/>
  <c r="M75" i="1"/>
  <c r="AP134" i="1"/>
  <c r="AP74" i="1"/>
  <c r="AD134" i="1"/>
  <c r="AD74" i="1"/>
  <c r="R134" i="1"/>
  <c r="R74" i="1"/>
  <c r="F134" i="1"/>
  <c r="F74" i="1"/>
  <c r="AU133" i="1"/>
  <c r="AU73" i="1"/>
  <c r="AI133" i="1"/>
  <c r="AI73" i="1"/>
  <c r="W133" i="1"/>
  <c r="W73" i="1"/>
  <c r="K133" i="1"/>
  <c r="K73" i="1"/>
  <c r="AN132" i="1"/>
  <c r="AN72" i="1"/>
  <c r="AB132" i="1"/>
  <c r="AB72" i="1"/>
  <c r="P132" i="1"/>
  <c r="P72" i="1"/>
  <c r="D132" i="1"/>
  <c r="D72" i="1"/>
  <c r="AS131" i="1"/>
  <c r="AS71" i="1"/>
  <c r="AG131" i="1"/>
  <c r="AG71" i="1"/>
  <c r="U131" i="1"/>
  <c r="U71" i="1"/>
  <c r="I131" i="1"/>
  <c r="I71" i="1"/>
  <c r="AX130" i="1"/>
  <c r="AX70" i="1"/>
  <c r="AL130" i="1"/>
  <c r="AL70" i="1"/>
  <c r="Z130" i="1"/>
  <c r="Z70" i="1"/>
  <c r="N130" i="1"/>
  <c r="N70" i="1"/>
  <c r="AQ129" i="1"/>
  <c r="AQ69" i="1"/>
  <c r="AE129" i="1"/>
  <c r="AE69" i="1"/>
  <c r="S129" i="1"/>
  <c r="S69" i="1"/>
  <c r="G129" i="1"/>
  <c r="G69" i="1"/>
  <c r="AX89" i="1"/>
  <c r="AL89" i="1"/>
  <c r="Z89" i="1"/>
  <c r="N89" i="1"/>
  <c r="AE88" i="1"/>
  <c r="G88" i="1"/>
  <c r="AV87" i="1"/>
  <c r="AJ87" i="1"/>
  <c r="X87" i="1"/>
  <c r="L87" i="1"/>
  <c r="AO86" i="1"/>
  <c r="AC86" i="1"/>
  <c r="Q86" i="1"/>
  <c r="E86" i="1"/>
  <c r="AT85" i="1"/>
  <c r="AH85" i="1"/>
  <c r="V85" i="1"/>
  <c r="J85" i="1"/>
  <c r="AM84" i="1"/>
  <c r="O84" i="1"/>
  <c r="C84" i="1"/>
  <c r="AF83" i="1"/>
  <c r="H83" i="1"/>
  <c r="AW142" i="1"/>
  <c r="AW82" i="1"/>
  <c r="AK142" i="1"/>
  <c r="AK82" i="1"/>
  <c r="Y142" i="1"/>
  <c r="Y82" i="1"/>
  <c r="M142" i="1"/>
  <c r="M82" i="1"/>
  <c r="AP141" i="1"/>
  <c r="AP81" i="1"/>
  <c r="AD141" i="1"/>
  <c r="AD81" i="1"/>
  <c r="R141" i="1"/>
  <c r="R81" i="1"/>
  <c r="F141" i="1"/>
  <c r="F81" i="1"/>
  <c r="AU140" i="1"/>
  <c r="AU80" i="1"/>
  <c r="AI140" i="1"/>
  <c r="AI80" i="1"/>
  <c r="W140" i="1"/>
  <c r="W80" i="1"/>
  <c r="K140" i="1"/>
  <c r="K80" i="1"/>
  <c r="AN139" i="1"/>
  <c r="AN79" i="1"/>
  <c r="AB139" i="1"/>
  <c r="AB79" i="1"/>
  <c r="P139" i="1"/>
  <c r="P79" i="1"/>
  <c r="D139" i="1"/>
  <c r="D79" i="1"/>
  <c r="AS138" i="1"/>
  <c r="AS78" i="1"/>
  <c r="AG138" i="1"/>
  <c r="AG78" i="1"/>
  <c r="U138" i="1"/>
  <c r="U78" i="1"/>
  <c r="I138" i="1"/>
  <c r="I78" i="1"/>
  <c r="AX137" i="1"/>
  <c r="AX77" i="1"/>
  <c r="AL137" i="1"/>
  <c r="AL77" i="1"/>
  <c r="Z137" i="1"/>
  <c r="Z77" i="1"/>
  <c r="N137" i="1"/>
  <c r="N77" i="1"/>
  <c r="AQ136" i="1"/>
  <c r="AQ76" i="1"/>
  <c r="AE136" i="1"/>
  <c r="AE76" i="1"/>
  <c r="S136" i="1"/>
  <c r="S76" i="1"/>
  <c r="G136" i="1"/>
  <c r="G76" i="1"/>
  <c r="AV135" i="1"/>
  <c r="AV75" i="1"/>
  <c r="AJ135" i="1"/>
  <c r="AJ75" i="1"/>
  <c r="X135" i="1"/>
  <c r="X75" i="1"/>
  <c r="L135" i="1"/>
  <c r="L75" i="1"/>
  <c r="AO134" i="1"/>
  <c r="AO74" i="1"/>
  <c r="AC134" i="1"/>
  <c r="AC74" i="1"/>
  <c r="Q134" i="1"/>
  <c r="Q74" i="1"/>
  <c r="E134" i="1"/>
  <c r="E74" i="1"/>
  <c r="AT133" i="1"/>
  <c r="AT73" i="1"/>
  <c r="AH133" i="1"/>
  <c r="AH73" i="1"/>
  <c r="V133" i="1"/>
  <c r="V73" i="1"/>
  <c r="J133" i="1"/>
  <c r="J73" i="1"/>
  <c r="AP131" i="1"/>
  <c r="AP71" i="1"/>
  <c r="AD131" i="1"/>
  <c r="AD71" i="1"/>
  <c r="R131" i="1"/>
  <c r="R71" i="1"/>
  <c r="F131" i="1"/>
  <c r="F71" i="1"/>
  <c r="AU130" i="1"/>
  <c r="AU70" i="1"/>
  <c r="AI130" i="1"/>
  <c r="AI70" i="1"/>
  <c r="W130" i="1"/>
  <c r="W70" i="1"/>
  <c r="K130" i="1"/>
  <c r="K70" i="1"/>
  <c r="AN129" i="1"/>
  <c r="AN69" i="1"/>
  <c r="AB129" i="1"/>
  <c r="AB69" i="1"/>
  <c r="P129" i="1"/>
  <c r="P69" i="1"/>
  <c r="D129" i="1"/>
  <c r="D69" i="1"/>
  <c r="AR128" i="1"/>
  <c r="AR68" i="1"/>
  <c r="AF128" i="1"/>
  <c r="AF68" i="1"/>
  <c r="T128" i="1"/>
  <c r="T68" i="1"/>
  <c r="H128" i="1"/>
  <c r="H68" i="1"/>
  <c r="AW67" i="1"/>
  <c r="AK67" i="1"/>
  <c r="Y67" i="1"/>
  <c r="M67" i="1"/>
  <c r="AP66" i="1"/>
  <c r="AD66" i="1"/>
  <c r="Q66" i="1"/>
  <c r="E66" i="1"/>
  <c r="AT65" i="1"/>
  <c r="AH65" i="1"/>
  <c r="V65" i="1"/>
  <c r="J65" i="1"/>
  <c r="AY64" i="1"/>
  <c r="AM64" i="1"/>
  <c r="AA64" i="1"/>
  <c r="O64" i="1"/>
  <c r="C64" i="1"/>
  <c r="AR63" i="1"/>
  <c r="AF63" i="1"/>
  <c r="T63" i="1"/>
  <c r="H63" i="1"/>
  <c r="AW62" i="1"/>
  <c r="AK62" i="1"/>
  <c r="Y62" i="1"/>
  <c r="M62" i="1"/>
  <c r="AP61" i="1"/>
  <c r="AD61" i="1"/>
  <c r="R61" i="1"/>
  <c r="F61" i="1"/>
  <c r="AU60" i="1"/>
  <c r="AI60" i="1"/>
  <c r="W60" i="1"/>
  <c r="K60" i="1"/>
  <c r="AN59" i="1"/>
  <c r="AB59" i="1"/>
  <c r="P59" i="1"/>
  <c r="D59" i="1"/>
  <c r="AR58" i="1"/>
  <c r="AF58" i="1"/>
  <c r="T58" i="1"/>
  <c r="H58" i="1"/>
  <c r="AC66" i="1"/>
  <c r="P66" i="1"/>
  <c r="D66" i="1"/>
  <c r="AS65" i="1"/>
  <c r="AG65" i="1"/>
  <c r="U65" i="1"/>
  <c r="I65" i="1"/>
  <c r="AX64" i="1"/>
  <c r="AL64" i="1"/>
  <c r="Z64" i="1"/>
  <c r="N64" i="1"/>
  <c r="AQ63" i="1"/>
  <c r="AE63" i="1"/>
  <c r="S63" i="1"/>
  <c r="G63" i="1"/>
  <c r="AV62" i="1"/>
  <c r="AJ62" i="1"/>
  <c r="X62" i="1"/>
  <c r="L62" i="1"/>
  <c r="AO61" i="1"/>
  <c r="AC61" i="1"/>
  <c r="Q61" i="1"/>
  <c r="E61" i="1"/>
  <c r="AT60" i="1"/>
  <c r="AH60" i="1"/>
  <c r="V60" i="1"/>
  <c r="J60" i="1"/>
  <c r="AY59" i="1"/>
  <c r="AM59" i="1"/>
  <c r="AA59" i="1"/>
  <c r="O59" i="1"/>
  <c r="C59" i="1"/>
  <c r="AQ58" i="1"/>
  <c r="AE58" i="1"/>
  <c r="S58" i="1"/>
  <c r="G58" i="1"/>
  <c r="AX129" i="1"/>
  <c r="AX69" i="1"/>
  <c r="AL129" i="1"/>
  <c r="AL69" i="1"/>
  <c r="Z129" i="1"/>
  <c r="Z69" i="1"/>
  <c r="N129" i="1"/>
  <c r="N69" i="1"/>
  <c r="AP128" i="1"/>
  <c r="AP68" i="1"/>
  <c r="AD128" i="1"/>
  <c r="AD68" i="1"/>
  <c r="R128" i="1"/>
  <c r="R68" i="1"/>
  <c r="F128" i="1"/>
  <c r="F68" i="1"/>
  <c r="AU67" i="1"/>
  <c r="AI67" i="1"/>
  <c r="W67" i="1"/>
  <c r="K67" i="1"/>
  <c r="AN66" i="1"/>
  <c r="AB66" i="1"/>
  <c r="O66" i="1"/>
  <c r="C66" i="1"/>
  <c r="AR65" i="1"/>
  <c r="AF65" i="1"/>
  <c r="T65" i="1"/>
  <c r="H65" i="1"/>
  <c r="AW64" i="1"/>
  <c r="AK64" i="1"/>
  <c r="Y64" i="1"/>
  <c r="M64" i="1"/>
  <c r="AP63" i="1"/>
  <c r="AD63" i="1"/>
  <c r="R63" i="1"/>
  <c r="F63" i="1"/>
  <c r="AU62" i="1"/>
  <c r="AI62" i="1"/>
  <c r="W62" i="1"/>
  <c r="K62" i="1"/>
  <c r="AN61" i="1"/>
  <c r="AB61" i="1"/>
  <c r="P61" i="1"/>
  <c r="D61" i="1"/>
  <c r="AS60" i="1"/>
  <c r="AG60" i="1"/>
  <c r="U60" i="1"/>
  <c r="I60" i="1"/>
  <c r="AX59" i="1"/>
  <c r="AL59" i="1"/>
  <c r="Z59" i="1"/>
  <c r="N59" i="1"/>
  <c r="AP58" i="1"/>
  <c r="AD58" i="1"/>
  <c r="R58" i="1"/>
  <c r="F58" i="1"/>
  <c r="AQ135" i="1"/>
  <c r="AQ75" i="1"/>
  <c r="AE135" i="1"/>
  <c r="AE75" i="1"/>
  <c r="S135" i="1"/>
  <c r="S75" i="1"/>
  <c r="G135" i="1"/>
  <c r="G75" i="1"/>
  <c r="AV134" i="1"/>
  <c r="AV74" i="1"/>
  <c r="AJ134" i="1"/>
  <c r="AJ74" i="1"/>
  <c r="X134" i="1"/>
  <c r="X74" i="1"/>
  <c r="L134" i="1"/>
  <c r="L74" i="1"/>
  <c r="AO133" i="1"/>
  <c r="AO73" i="1"/>
  <c r="AC133" i="1"/>
  <c r="AC73" i="1"/>
  <c r="Q133" i="1"/>
  <c r="Q73" i="1"/>
  <c r="E133" i="1"/>
  <c r="E73" i="1"/>
  <c r="AT132" i="1"/>
  <c r="AT72" i="1"/>
  <c r="AH132" i="1"/>
  <c r="AH72" i="1"/>
  <c r="V132" i="1"/>
  <c r="V72" i="1"/>
  <c r="J132" i="1"/>
  <c r="J72" i="1"/>
  <c r="AY131" i="1"/>
  <c r="AY71" i="1"/>
  <c r="AM131" i="1"/>
  <c r="AM71" i="1"/>
  <c r="AA131" i="1"/>
  <c r="AA71" i="1"/>
  <c r="O131" i="1"/>
  <c r="O71" i="1"/>
  <c r="C131" i="1"/>
  <c r="C71" i="1"/>
  <c r="AR130" i="1"/>
  <c r="AR70" i="1"/>
  <c r="AF130" i="1"/>
  <c r="AF70" i="1"/>
  <c r="T130" i="1"/>
  <c r="T70" i="1"/>
  <c r="H130" i="1"/>
  <c r="H70" i="1"/>
  <c r="AW129" i="1"/>
  <c r="AW69" i="1"/>
  <c r="AK129" i="1"/>
  <c r="AK69" i="1"/>
  <c r="Y129" i="1"/>
  <c r="Y69" i="1"/>
  <c r="M129" i="1"/>
  <c r="M69" i="1"/>
  <c r="AO128" i="1"/>
  <c r="AO68" i="1"/>
  <c r="AC128" i="1"/>
  <c r="AC68" i="1"/>
  <c r="Q128" i="1"/>
  <c r="Q68" i="1"/>
  <c r="E128" i="1"/>
  <c r="E68" i="1"/>
  <c r="AT67" i="1"/>
  <c r="AH67" i="1"/>
  <c r="V67" i="1"/>
  <c r="J67" i="1"/>
  <c r="AY66" i="1"/>
  <c r="AM66" i="1"/>
  <c r="AA66" i="1"/>
  <c r="N66" i="1"/>
  <c r="AQ65" i="1"/>
  <c r="AE65" i="1"/>
  <c r="S65" i="1"/>
  <c r="G65" i="1"/>
  <c r="AV64" i="1"/>
  <c r="AJ64" i="1"/>
  <c r="X64" i="1"/>
  <c r="L64" i="1"/>
  <c r="AO63" i="1"/>
  <c r="AC63" i="1"/>
  <c r="Q63" i="1"/>
  <c r="E63" i="1"/>
  <c r="AT62" i="1"/>
  <c r="AH62" i="1"/>
  <c r="V62" i="1"/>
  <c r="J62" i="1"/>
  <c r="AY61" i="1"/>
  <c r="AM61" i="1"/>
  <c r="AA61" i="1"/>
  <c r="O61" i="1"/>
  <c r="C61" i="1"/>
  <c r="AR60" i="1"/>
  <c r="AF60" i="1"/>
  <c r="T60" i="1"/>
  <c r="H60" i="1"/>
  <c r="AW59" i="1"/>
  <c r="AK59" i="1"/>
  <c r="Y59" i="1"/>
  <c r="M59" i="1"/>
  <c r="AT139" i="1"/>
  <c r="AT79" i="1"/>
  <c r="AH139" i="1"/>
  <c r="AH79" i="1"/>
  <c r="V139" i="1"/>
  <c r="V79" i="1"/>
  <c r="J139" i="1"/>
  <c r="J79" i="1"/>
  <c r="AY138" i="1"/>
  <c r="AY78" i="1"/>
  <c r="AM138" i="1"/>
  <c r="AM78" i="1"/>
  <c r="AA138" i="1"/>
  <c r="AA78" i="1"/>
  <c r="O138" i="1"/>
  <c r="O78" i="1"/>
  <c r="C138" i="1"/>
  <c r="C78" i="1"/>
  <c r="AR137" i="1"/>
  <c r="AR77" i="1"/>
  <c r="AF137" i="1"/>
  <c r="AF77" i="1"/>
  <c r="T137" i="1"/>
  <c r="T77" i="1"/>
  <c r="H137" i="1"/>
  <c r="H77" i="1"/>
  <c r="AW136" i="1"/>
  <c r="AW76" i="1"/>
  <c r="AK136" i="1"/>
  <c r="AK76" i="1"/>
  <c r="Y136" i="1"/>
  <c r="Y76" i="1"/>
  <c r="M136" i="1"/>
  <c r="M76" i="1"/>
  <c r="AP135" i="1"/>
  <c r="AP75" i="1"/>
  <c r="AD135" i="1"/>
  <c r="AD75" i="1"/>
  <c r="R135" i="1"/>
  <c r="R75" i="1"/>
  <c r="F135" i="1"/>
  <c r="F75" i="1"/>
  <c r="AU134" i="1"/>
  <c r="AU74" i="1"/>
  <c r="AI134" i="1"/>
  <c r="AI74" i="1"/>
  <c r="W134" i="1"/>
  <c r="W74" i="1"/>
  <c r="K134" i="1"/>
  <c r="K74" i="1"/>
  <c r="AN133" i="1"/>
  <c r="AN73" i="1"/>
  <c r="AB133" i="1"/>
  <c r="AB73" i="1"/>
  <c r="P133" i="1"/>
  <c r="P73" i="1"/>
  <c r="D133" i="1"/>
  <c r="D73" i="1"/>
  <c r="AS132" i="1"/>
  <c r="AS72" i="1"/>
  <c r="AG132" i="1"/>
  <c r="AG72" i="1"/>
  <c r="U132" i="1"/>
  <c r="U72" i="1"/>
  <c r="I132" i="1"/>
  <c r="I72" i="1"/>
  <c r="AX131" i="1"/>
  <c r="AX71" i="1"/>
  <c r="AL131" i="1"/>
  <c r="AL71" i="1"/>
  <c r="Z131" i="1"/>
  <c r="Z71" i="1"/>
  <c r="N131" i="1"/>
  <c r="N71" i="1"/>
  <c r="AQ130" i="1"/>
  <c r="AQ70" i="1"/>
  <c r="AE130" i="1"/>
  <c r="AE70" i="1"/>
  <c r="S130" i="1"/>
  <c r="S70" i="1"/>
  <c r="G130" i="1"/>
  <c r="G70" i="1"/>
  <c r="AV129" i="1"/>
  <c r="AV69" i="1"/>
  <c r="AJ129" i="1"/>
  <c r="AJ69" i="1"/>
  <c r="X129" i="1"/>
  <c r="X69" i="1"/>
  <c r="L129" i="1"/>
  <c r="L69" i="1"/>
  <c r="AN128" i="1"/>
  <c r="AN68" i="1"/>
  <c r="AB128" i="1"/>
  <c r="AB68" i="1"/>
  <c r="P128" i="1"/>
  <c r="P68" i="1"/>
  <c r="D128" i="1"/>
  <c r="D68" i="1"/>
  <c r="AS67" i="1"/>
  <c r="AG67" i="1"/>
  <c r="U67" i="1"/>
  <c r="I67" i="1"/>
  <c r="AX66" i="1"/>
  <c r="AL66" i="1"/>
  <c r="Z66" i="1"/>
  <c r="M66" i="1"/>
  <c r="AP65" i="1"/>
  <c r="AD65" i="1"/>
  <c r="R65" i="1"/>
  <c r="F65" i="1"/>
  <c r="AU64" i="1"/>
  <c r="AI64" i="1"/>
  <c r="W64" i="1"/>
  <c r="K64" i="1"/>
  <c r="AN63" i="1"/>
  <c r="AB63" i="1"/>
  <c r="P63" i="1"/>
  <c r="D63" i="1"/>
  <c r="AS62" i="1"/>
  <c r="AG62" i="1"/>
  <c r="U62" i="1"/>
  <c r="I62" i="1"/>
  <c r="AX61" i="1"/>
  <c r="AL61" i="1"/>
  <c r="Z61" i="1"/>
  <c r="N61" i="1"/>
  <c r="AU129" i="1"/>
  <c r="AU69" i="1"/>
  <c r="AI129" i="1"/>
  <c r="AI69" i="1"/>
  <c r="W129" i="1"/>
  <c r="W69" i="1"/>
  <c r="K129" i="1"/>
  <c r="K69" i="1"/>
  <c r="AY128" i="1"/>
  <c r="AY68" i="1"/>
  <c r="AM128" i="1"/>
  <c r="AM68" i="1"/>
  <c r="AA128" i="1"/>
  <c r="AA68" i="1"/>
  <c r="O128" i="1"/>
  <c r="O68" i="1"/>
  <c r="C128" i="1"/>
  <c r="C68" i="1"/>
  <c r="AR67" i="1"/>
  <c r="AF67" i="1"/>
  <c r="T67" i="1"/>
  <c r="H67" i="1"/>
  <c r="AW66" i="1"/>
  <c r="AK66" i="1"/>
  <c r="Y66" i="1"/>
  <c r="L66" i="1"/>
  <c r="AO65" i="1"/>
  <c r="AC65" i="1"/>
  <c r="Q65" i="1"/>
  <c r="E65" i="1"/>
  <c r="AT64" i="1"/>
  <c r="AH64" i="1"/>
  <c r="V64" i="1"/>
  <c r="J64" i="1"/>
  <c r="AY63" i="1"/>
  <c r="AM63" i="1"/>
  <c r="AA63" i="1"/>
  <c r="O63" i="1"/>
  <c r="C63" i="1"/>
  <c r="AR62" i="1"/>
  <c r="AF62" i="1"/>
  <c r="T62" i="1"/>
  <c r="H62" i="1"/>
  <c r="AW61" i="1"/>
  <c r="AK61" i="1"/>
  <c r="Y61" i="1"/>
  <c r="M61" i="1"/>
  <c r="AP60" i="1"/>
  <c r="AD60" i="1"/>
  <c r="R60" i="1"/>
  <c r="F60" i="1"/>
  <c r="AU59" i="1"/>
  <c r="AI59" i="1"/>
  <c r="W59" i="1"/>
  <c r="K59" i="1"/>
  <c r="AY58" i="1"/>
  <c r="AM58" i="1"/>
  <c r="AA58" i="1"/>
  <c r="O58" i="1"/>
  <c r="C58" i="1"/>
  <c r="AQ132" i="1"/>
  <c r="AQ72" i="1"/>
  <c r="AE132" i="1"/>
  <c r="AE72" i="1"/>
  <c r="S132" i="1"/>
  <c r="S72" i="1"/>
  <c r="G132" i="1"/>
  <c r="G72" i="1"/>
  <c r="AV131" i="1"/>
  <c r="AV71" i="1"/>
  <c r="AJ131" i="1"/>
  <c r="AJ71" i="1"/>
  <c r="X131" i="1"/>
  <c r="X71" i="1"/>
  <c r="L131" i="1"/>
  <c r="L71" i="1"/>
  <c r="AO130" i="1"/>
  <c r="AO70" i="1"/>
  <c r="AC130" i="1"/>
  <c r="AC70" i="1"/>
  <c r="Q130" i="1"/>
  <c r="Q70" i="1"/>
  <c r="E130" i="1"/>
  <c r="E70" i="1"/>
  <c r="AT129" i="1"/>
  <c r="AT69" i="1"/>
  <c r="AH129" i="1"/>
  <c r="AH69" i="1"/>
  <c r="V129" i="1"/>
  <c r="V69" i="1"/>
  <c r="J129" i="1"/>
  <c r="J69" i="1"/>
  <c r="AX128" i="1"/>
  <c r="AX68" i="1"/>
  <c r="AL128" i="1"/>
  <c r="AL68" i="1"/>
  <c r="Z128" i="1"/>
  <c r="Z68" i="1"/>
  <c r="N128" i="1"/>
  <c r="N68" i="1"/>
  <c r="AQ67" i="1"/>
  <c r="AE67" i="1"/>
  <c r="S67" i="1"/>
  <c r="G67" i="1"/>
  <c r="AV66" i="1"/>
  <c r="AJ66" i="1"/>
  <c r="X66" i="1"/>
  <c r="K66" i="1"/>
  <c r="AN65" i="1"/>
  <c r="AB65" i="1"/>
  <c r="P65" i="1"/>
  <c r="D65" i="1"/>
  <c r="AS64" i="1"/>
  <c r="AG64" i="1"/>
  <c r="U64" i="1"/>
  <c r="I64" i="1"/>
  <c r="AX63" i="1"/>
  <c r="AL63" i="1"/>
  <c r="Z63" i="1"/>
  <c r="N63" i="1"/>
  <c r="AQ62" i="1"/>
  <c r="AE62" i="1"/>
  <c r="S62" i="1"/>
  <c r="G62" i="1"/>
  <c r="AV61" i="1"/>
  <c r="AJ61" i="1"/>
  <c r="X61" i="1"/>
  <c r="L61" i="1"/>
  <c r="AO60" i="1"/>
  <c r="AC60" i="1"/>
  <c r="Q60" i="1"/>
  <c r="E60" i="1"/>
  <c r="AT59" i="1"/>
  <c r="AH59" i="1"/>
  <c r="V59" i="1"/>
  <c r="J59" i="1"/>
  <c r="AX58" i="1"/>
  <c r="AL58" i="1"/>
  <c r="Z58" i="1"/>
  <c r="N58" i="1"/>
  <c r="AX140" i="1"/>
  <c r="AX80" i="1"/>
  <c r="AL140" i="1"/>
  <c r="AL80" i="1"/>
  <c r="Z140" i="1"/>
  <c r="Z80" i="1"/>
  <c r="N140" i="1"/>
  <c r="N80" i="1"/>
  <c r="AQ139" i="1"/>
  <c r="AQ79" i="1"/>
  <c r="AE139" i="1"/>
  <c r="AE79" i="1"/>
  <c r="S139" i="1"/>
  <c r="S79" i="1"/>
  <c r="G139" i="1"/>
  <c r="G79" i="1"/>
  <c r="AV138" i="1"/>
  <c r="AV78" i="1"/>
  <c r="AJ138" i="1"/>
  <c r="AJ78" i="1"/>
  <c r="X138" i="1"/>
  <c r="X78" i="1"/>
  <c r="L138" i="1"/>
  <c r="L78" i="1"/>
  <c r="AO137" i="1"/>
  <c r="AO77" i="1"/>
  <c r="AC137" i="1"/>
  <c r="AC77" i="1"/>
  <c r="Q137" i="1"/>
  <c r="Q77" i="1"/>
  <c r="E137" i="1"/>
  <c r="E77" i="1"/>
  <c r="AT136" i="1"/>
  <c r="AT76" i="1"/>
  <c r="AH136" i="1"/>
  <c r="AH76" i="1"/>
  <c r="V136" i="1"/>
  <c r="V76" i="1"/>
  <c r="J136" i="1"/>
  <c r="J76" i="1"/>
  <c r="AY135" i="1"/>
  <c r="AY75" i="1"/>
  <c r="AM135" i="1"/>
  <c r="AM75" i="1"/>
  <c r="AA135" i="1"/>
  <c r="AA75" i="1"/>
  <c r="O135" i="1"/>
  <c r="O75" i="1"/>
  <c r="C75" i="1"/>
  <c r="C135" i="1"/>
  <c r="AR134" i="1"/>
  <c r="AR74" i="1"/>
  <c r="AF134" i="1"/>
  <c r="AF74" i="1"/>
  <c r="T134" i="1"/>
  <c r="T74" i="1"/>
  <c r="H134" i="1"/>
  <c r="H74" i="1"/>
  <c r="AW133" i="1"/>
  <c r="AW73" i="1"/>
  <c r="AK133" i="1"/>
  <c r="AK73" i="1"/>
  <c r="Y133" i="1"/>
  <c r="Y73" i="1"/>
  <c r="M133" i="1"/>
  <c r="M73" i="1"/>
  <c r="AP132" i="1"/>
  <c r="AP72" i="1"/>
  <c r="AD132" i="1"/>
  <c r="AD72" i="1"/>
  <c r="R132" i="1"/>
  <c r="R72" i="1"/>
  <c r="F132" i="1"/>
  <c r="F72" i="1"/>
  <c r="AU131" i="1"/>
  <c r="AU71" i="1"/>
  <c r="AI131" i="1"/>
  <c r="AI71" i="1"/>
  <c r="W131" i="1"/>
  <c r="W71" i="1"/>
  <c r="K131" i="1"/>
  <c r="K71" i="1"/>
  <c r="AN130" i="1"/>
  <c r="AN70" i="1"/>
  <c r="AB130" i="1"/>
  <c r="AB70" i="1"/>
  <c r="P130" i="1"/>
  <c r="P70" i="1"/>
  <c r="D130" i="1"/>
  <c r="D70" i="1"/>
  <c r="AS129" i="1"/>
  <c r="AS69" i="1"/>
  <c r="AG129" i="1"/>
  <c r="AG69" i="1"/>
  <c r="U129" i="1"/>
  <c r="U69" i="1"/>
  <c r="I129" i="1"/>
  <c r="I69" i="1"/>
  <c r="AW128" i="1"/>
  <c r="AW68" i="1"/>
  <c r="AK128" i="1"/>
  <c r="AK68" i="1"/>
  <c r="Y128" i="1"/>
  <c r="Y68" i="1"/>
  <c r="M128" i="1"/>
  <c r="M68" i="1"/>
  <c r="AP67" i="1"/>
  <c r="AD67" i="1"/>
  <c r="R67" i="1"/>
  <c r="F67" i="1"/>
  <c r="AU66" i="1"/>
  <c r="AI66" i="1"/>
  <c r="W66" i="1"/>
  <c r="J66" i="1"/>
  <c r="AY65" i="1"/>
  <c r="AM65" i="1"/>
  <c r="AA65" i="1"/>
  <c r="O65" i="1"/>
  <c r="C65" i="1"/>
  <c r="AR64" i="1"/>
  <c r="AF64" i="1"/>
  <c r="T64" i="1"/>
  <c r="H64" i="1"/>
  <c r="AW63" i="1"/>
  <c r="AK63" i="1"/>
  <c r="Y63" i="1"/>
  <c r="M63" i="1"/>
  <c r="AP62" i="1"/>
  <c r="AD62" i="1"/>
  <c r="R62" i="1"/>
  <c r="F62" i="1"/>
  <c r="AU61" i="1"/>
  <c r="AI61" i="1"/>
  <c r="W61" i="1"/>
  <c r="K61" i="1"/>
  <c r="AN60" i="1"/>
  <c r="AB60" i="1"/>
  <c r="P60" i="1"/>
  <c r="D60" i="1"/>
  <c r="AY130" i="1"/>
  <c r="AY70" i="1"/>
  <c r="AM130" i="1"/>
  <c r="AM70" i="1"/>
  <c r="AA130" i="1"/>
  <c r="AA70" i="1"/>
  <c r="O130" i="1"/>
  <c r="O70" i="1"/>
  <c r="C130" i="1"/>
  <c r="C70" i="1"/>
  <c r="AR129" i="1"/>
  <c r="AR69" i="1"/>
  <c r="AF129" i="1"/>
  <c r="AF69" i="1"/>
  <c r="T129" i="1"/>
  <c r="T69" i="1"/>
  <c r="H129" i="1"/>
  <c r="H69" i="1"/>
  <c r="AV128" i="1"/>
  <c r="AV68" i="1"/>
  <c r="AJ128" i="1"/>
  <c r="AJ68" i="1"/>
  <c r="X128" i="1"/>
  <c r="X68" i="1"/>
  <c r="L128" i="1"/>
  <c r="L68" i="1"/>
  <c r="AO67" i="1"/>
  <c r="AC67" i="1"/>
  <c r="Q67" i="1"/>
  <c r="E67" i="1"/>
  <c r="AT66" i="1"/>
  <c r="AH66" i="1"/>
  <c r="V66" i="1"/>
  <c r="I66" i="1"/>
  <c r="AX65" i="1"/>
  <c r="AL65" i="1"/>
  <c r="Z65" i="1"/>
  <c r="N65" i="1"/>
  <c r="AQ64" i="1"/>
  <c r="AE64" i="1"/>
  <c r="S64" i="1"/>
  <c r="G64" i="1"/>
  <c r="AV63" i="1"/>
  <c r="AJ63" i="1"/>
  <c r="X63" i="1"/>
  <c r="L63" i="1"/>
  <c r="AO62" i="1"/>
  <c r="AC62" i="1"/>
  <c r="Q62" i="1"/>
  <c r="E62" i="1"/>
  <c r="AT61" i="1"/>
  <c r="AH61" i="1"/>
  <c r="V61" i="1"/>
  <c r="J61" i="1"/>
  <c r="AY60" i="1"/>
  <c r="AM60" i="1"/>
  <c r="AA60" i="1"/>
  <c r="O60" i="1"/>
  <c r="C60" i="1"/>
  <c r="AR59" i="1"/>
  <c r="AF59" i="1"/>
  <c r="T59" i="1"/>
  <c r="H59" i="1"/>
  <c r="AV58" i="1"/>
  <c r="AJ58" i="1"/>
  <c r="X58" i="1"/>
  <c r="L58" i="1"/>
  <c r="AU128" i="1"/>
  <c r="AU68" i="1"/>
  <c r="AI128" i="1"/>
  <c r="AI68" i="1"/>
  <c r="W128" i="1"/>
  <c r="W68" i="1"/>
  <c r="K128" i="1"/>
  <c r="K68" i="1"/>
  <c r="AN67" i="1"/>
  <c r="AB67" i="1"/>
  <c r="P67" i="1"/>
  <c r="D67" i="1"/>
  <c r="AS66" i="1"/>
  <c r="AG66" i="1"/>
  <c r="U66" i="1"/>
  <c r="H66" i="1"/>
  <c r="AW65" i="1"/>
  <c r="AK65" i="1"/>
  <c r="Y65" i="1"/>
  <c r="M65" i="1"/>
  <c r="AP64" i="1"/>
  <c r="AD64" i="1"/>
  <c r="R64" i="1"/>
  <c r="F64" i="1"/>
  <c r="AU63" i="1"/>
  <c r="AI63" i="1"/>
  <c r="W63" i="1"/>
  <c r="K63" i="1"/>
  <c r="AN62" i="1"/>
  <c r="AB62" i="1"/>
  <c r="P62" i="1"/>
  <c r="D62" i="1"/>
  <c r="AS61" i="1"/>
  <c r="AG61" i="1"/>
  <c r="U61" i="1"/>
  <c r="I61" i="1"/>
  <c r="AX60" i="1"/>
  <c r="AL60" i="1"/>
  <c r="Z60" i="1"/>
  <c r="N60" i="1"/>
  <c r="AQ59" i="1"/>
  <c r="AE59" i="1"/>
  <c r="S59" i="1"/>
  <c r="G59" i="1"/>
  <c r="AU58" i="1"/>
  <c r="AI58" i="1"/>
  <c r="W58" i="1"/>
  <c r="K58" i="1"/>
  <c r="AY132" i="1"/>
  <c r="AY72" i="1"/>
  <c r="AM132" i="1"/>
  <c r="AM72" i="1"/>
  <c r="AA132" i="1"/>
  <c r="AA72" i="1"/>
  <c r="O132" i="1"/>
  <c r="O72" i="1"/>
  <c r="C132" i="1"/>
  <c r="C72" i="1"/>
  <c r="AR131" i="1"/>
  <c r="AR71" i="1"/>
  <c r="AF131" i="1"/>
  <c r="AF71" i="1"/>
  <c r="T131" i="1"/>
  <c r="T71" i="1"/>
  <c r="H131" i="1"/>
  <c r="H71" i="1"/>
  <c r="AW130" i="1"/>
  <c r="AW70" i="1"/>
  <c r="AK130" i="1"/>
  <c r="AK70" i="1"/>
  <c r="Y130" i="1"/>
  <c r="Y70" i="1"/>
  <c r="M130" i="1"/>
  <c r="M70" i="1"/>
  <c r="AP129" i="1"/>
  <c r="AP69" i="1"/>
  <c r="AD129" i="1"/>
  <c r="AD69" i="1"/>
  <c r="R129" i="1"/>
  <c r="R69" i="1"/>
  <c r="F129" i="1"/>
  <c r="F69" i="1"/>
  <c r="AT128" i="1"/>
  <c r="AT68" i="1"/>
  <c r="AH128" i="1"/>
  <c r="AH68" i="1"/>
  <c r="V128" i="1"/>
  <c r="V68" i="1"/>
  <c r="J128" i="1"/>
  <c r="J68" i="1"/>
  <c r="AY67" i="1"/>
  <c r="AM67" i="1"/>
  <c r="AA67" i="1"/>
  <c r="O67" i="1"/>
  <c r="C67" i="1"/>
  <c r="AR66" i="1"/>
  <c r="AF66" i="1"/>
  <c r="T66" i="1"/>
  <c r="G66" i="1"/>
  <c r="AV65" i="1"/>
  <c r="AJ65" i="1"/>
  <c r="X65" i="1"/>
  <c r="L65" i="1"/>
  <c r="AO64" i="1"/>
  <c r="AC64" i="1"/>
  <c r="Q64" i="1"/>
  <c r="E64" i="1"/>
  <c r="AT63" i="1"/>
  <c r="AH63" i="1"/>
  <c r="V63" i="1"/>
  <c r="J63" i="1"/>
  <c r="AY62" i="1"/>
  <c r="AM62" i="1"/>
  <c r="AA62" i="1"/>
  <c r="O62" i="1"/>
  <c r="C62" i="1"/>
  <c r="AR61" i="1"/>
  <c r="AF61" i="1"/>
  <c r="T61" i="1"/>
  <c r="H61" i="1"/>
  <c r="AW60" i="1"/>
  <c r="AK60" i="1"/>
  <c r="Y60" i="1"/>
  <c r="M60" i="1"/>
  <c r="AP59" i="1"/>
  <c r="AD59" i="1"/>
  <c r="R59" i="1"/>
  <c r="F59" i="1"/>
  <c r="AT58" i="1"/>
  <c r="AH58" i="1"/>
  <c r="V58" i="1"/>
  <c r="J58" i="1"/>
  <c r="AO59" i="1"/>
  <c r="AC59" i="1"/>
  <c r="Q59" i="1"/>
  <c r="E59" i="1"/>
  <c r="AS58" i="1"/>
  <c r="AG58" i="1"/>
  <c r="U58" i="1"/>
  <c r="I58" i="1"/>
  <c r="AO58" i="1"/>
  <c r="AC58" i="1"/>
  <c r="Q58" i="1"/>
  <c r="E58" i="1"/>
  <c r="AQ60" i="1"/>
  <c r="AE60" i="1"/>
  <c r="S60" i="1"/>
  <c r="G60" i="1"/>
  <c r="AV59" i="1"/>
  <c r="AJ59" i="1"/>
  <c r="X59" i="1"/>
  <c r="L59" i="1"/>
  <c r="AN58" i="1"/>
  <c r="AB58" i="1"/>
  <c r="P58" i="1"/>
  <c r="D58" i="1"/>
  <c r="AS59" i="1"/>
  <c r="AG59" i="1"/>
  <c r="U59" i="1"/>
  <c r="I59" i="1"/>
  <c r="AW58" i="1"/>
  <c r="AK58" i="1"/>
  <c r="Y58" i="1"/>
  <c r="M58" i="1"/>
  <c r="R66" i="1"/>
  <c r="AY87" i="1"/>
  <c r="AQ87" i="1"/>
  <c r="AI87" i="1"/>
  <c r="AA87" i="1"/>
  <c r="S87" i="1"/>
  <c r="K87" i="1"/>
  <c r="C83" i="1"/>
  <c r="AY85" i="1"/>
  <c r="AQ85" i="1"/>
  <c r="AI85" i="1"/>
  <c r="AA85" i="1"/>
  <c r="S85" i="1"/>
  <c r="K85" i="1"/>
  <c r="AY88" i="1"/>
  <c r="AQ88" i="1"/>
  <c r="AI88" i="1"/>
  <c r="AA88" i="1"/>
  <c r="S88" i="1"/>
  <c r="K88" i="1"/>
  <c r="AR83" i="1"/>
  <c r="AJ83" i="1"/>
  <c r="AB83" i="1"/>
  <c r="T83" i="1"/>
  <c r="L83" i="1"/>
  <c r="D83" i="1"/>
  <c r="AY91" i="1"/>
  <c r="AQ91" i="1"/>
  <c r="AI91" i="1"/>
  <c r="AA91" i="1"/>
  <c r="S91" i="1"/>
  <c r="K91" i="1"/>
  <c r="AY83" i="1"/>
  <c r="AQ83" i="1"/>
  <c r="AI83" i="1"/>
  <c r="AA83" i="1"/>
  <c r="S83" i="1"/>
  <c r="K83" i="1"/>
  <c r="AY86" i="1"/>
  <c r="AQ86" i="1"/>
  <c r="AI86" i="1"/>
  <c r="AA86" i="1"/>
  <c r="S86" i="1"/>
  <c r="K86" i="1"/>
  <c r="AY89" i="1"/>
  <c r="AQ89" i="1"/>
  <c r="AI89" i="1"/>
  <c r="AA89" i="1"/>
  <c r="S89" i="1"/>
  <c r="K89" i="1"/>
  <c r="AY92" i="1"/>
  <c r="AQ92" i="1"/>
  <c r="AI92" i="1"/>
  <c r="AA92" i="1"/>
  <c r="S92" i="1"/>
  <c r="K92" i="1"/>
  <c r="AY84" i="1"/>
  <c r="AQ84" i="1"/>
  <c r="AI84" i="1"/>
  <c r="AA84" i="1"/>
  <c r="S84" i="1"/>
  <c r="K84" i="1"/>
  <c r="BG121" i="1" l="1"/>
  <c r="BB124" i="1"/>
  <c r="BG125" i="1"/>
  <c r="CC108" i="1"/>
  <c r="CC107" i="1"/>
  <c r="BB109" i="1"/>
  <c r="CC110" i="1"/>
  <c r="BG118" i="1"/>
  <c r="BB114" i="1"/>
  <c r="BB111" i="1"/>
  <c r="CC115" i="1"/>
  <c r="BB137" i="1"/>
  <c r="BG137" i="1"/>
  <c r="BG139" i="1"/>
  <c r="BB139" i="1"/>
  <c r="BB131" i="1"/>
  <c r="CC131" i="1"/>
  <c r="CC109" i="1"/>
  <c r="BG123" i="1"/>
  <c r="BB123" i="1"/>
  <c r="CC114" i="1"/>
  <c r="BB122" i="1"/>
  <c r="BG135" i="1"/>
  <c r="BB135" i="1"/>
  <c r="CC129" i="1"/>
  <c r="BB129" i="1"/>
  <c r="BG133" i="1"/>
  <c r="BB133" i="1"/>
  <c r="BB130" i="1"/>
  <c r="CC130" i="1"/>
  <c r="CA125" i="1"/>
  <c r="BB113" i="1"/>
  <c r="BB121" i="1"/>
  <c r="BB138" i="1"/>
  <c r="BG138" i="1"/>
  <c r="BG124" i="1"/>
  <c r="BH124" i="1" s="1"/>
  <c r="BL124" i="1" s="1"/>
  <c r="BB112" i="1"/>
  <c r="BB107" i="1"/>
  <c r="BB110" i="1"/>
  <c r="BG140" i="1"/>
  <c r="BB140" i="1"/>
  <c r="CA124" i="1"/>
  <c r="BG119" i="1"/>
  <c r="BB119" i="1"/>
  <c r="CC106" i="1"/>
  <c r="BG117" i="1"/>
  <c r="BB117" i="1"/>
  <c r="CC111" i="1"/>
  <c r="CC112" i="1"/>
  <c r="BB132" i="1"/>
  <c r="CC132" i="1"/>
  <c r="BG122" i="1"/>
  <c r="CC113" i="1"/>
  <c r="BB136" i="1"/>
  <c r="BG136" i="1"/>
  <c r="CC128" i="1"/>
  <c r="BB128" i="1"/>
  <c r="BB106" i="1"/>
  <c r="BB118" i="1"/>
  <c r="BG116" i="1"/>
  <c r="BB108" i="1"/>
  <c r="BB115" i="1"/>
  <c r="BB120" i="1"/>
  <c r="BB116" i="1"/>
  <c r="BG134" i="1"/>
  <c r="BB134" i="1"/>
  <c r="BG120" i="1"/>
  <c r="BB141" i="1"/>
  <c r="BG141" i="1"/>
  <c r="BB142" i="1"/>
  <c r="BG142" i="1"/>
  <c r="BB125" i="1"/>
  <c r="BG81" i="1"/>
  <c r="BB81" i="1"/>
  <c r="BG73" i="1"/>
  <c r="BB73" i="1"/>
  <c r="BB80" i="1"/>
  <c r="BG80" i="1"/>
  <c r="BG74" i="1"/>
  <c r="BB74" i="1"/>
  <c r="BB65" i="1"/>
  <c r="CC65" i="1"/>
  <c r="CC58" i="1"/>
  <c r="BB58" i="1"/>
  <c r="BG77" i="1"/>
  <c r="BB77" i="1"/>
  <c r="BG75" i="1"/>
  <c r="BB75" i="1"/>
  <c r="CC62" i="1"/>
  <c r="BB62" i="1"/>
  <c r="CC67" i="1"/>
  <c r="BB67" i="1"/>
  <c r="CC59" i="1"/>
  <c r="BB59" i="1"/>
  <c r="BG79" i="1"/>
  <c r="BB79" i="1"/>
  <c r="CC68" i="1"/>
  <c r="BB68" i="1"/>
  <c r="CC70" i="1"/>
  <c r="BB70" i="1"/>
  <c r="BG82" i="1"/>
  <c r="BB82" i="1"/>
  <c r="CC71" i="1"/>
  <c r="BB71" i="1"/>
  <c r="CC60" i="1"/>
  <c r="BB60" i="1"/>
  <c r="CC72" i="1"/>
  <c r="BB72" i="1"/>
  <c r="BB63" i="1"/>
  <c r="CC63" i="1"/>
  <c r="BB64" i="1"/>
  <c r="CC64" i="1"/>
  <c r="BG76" i="1"/>
  <c r="BB76" i="1"/>
  <c r="BB66" i="1"/>
  <c r="CC66" i="1"/>
  <c r="CC69" i="1"/>
  <c r="BB69" i="1"/>
  <c r="CC61" i="1"/>
  <c r="BB61" i="1"/>
  <c r="BG78" i="1"/>
  <c r="BB78" i="1"/>
  <c r="BH120" i="1" l="1"/>
  <c r="BL120" i="1" s="1"/>
  <c r="BC124" i="1"/>
  <c r="BH140" i="1"/>
  <c r="BL140" i="1" s="1"/>
  <c r="CA122" i="1"/>
  <c r="CA137" i="1"/>
  <c r="CA116" i="1"/>
  <c r="CA140" i="1"/>
  <c r="BH122" i="1"/>
  <c r="BL122" i="1" s="1"/>
  <c r="BH137" i="1"/>
  <c r="BL137" i="1" s="1"/>
  <c r="BC125" i="1"/>
  <c r="CA117" i="1"/>
  <c r="CA118" i="1"/>
  <c r="BH123" i="1"/>
  <c r="BL123" i="1" s="1"/>
  <c r="BH135" i="1"/>
  <c r="BL135" i="1" s="1"/>
  <c r="BH118" i="1"/>
  <c r="BL118" i="1" s="1"/>
  <c r="CA123" i="1"/>
  <c r="BK110" i="1"/>
  <c r="BO124" i="1" s="1"/>
  <c r="BS124" i="1" s="1"/>
  <c r="CA133" i="1"/>
  <c r="CA136" i="1"/>
  <c r="CA119" i="1"/>
  <c r="CA134" i="1"/>
  <c r="BC140" i="1"/>
  <c r="BC139" i="1"/>
  <c r="BC137" i="1"/>
  <c r="BC138" i="1"/>
  <c r="BH133" i="1"/>
  <c r="BL133" i="1" s="1"/>
  <c r="BC136" i="1"/>
  <c r="BC135" i="1"/>
  <c r="BC134" i="1"/>
  <c r="BC133" i="1"/>
  <c r="BH134" i="1"/>
  <c r="BL134" i="1" s="1"/>
  <c r="BK129" i="1"/>
  <c r="BO135" i="1" s="1"/>
  <c r="BS135" i="1" s="1"/>
  <c r="BH117" i="1"/>
  <c r="BL117" i="1" s="1"/>
  <c r="BH121" i="1"/>
  <c r="BL121" i="1" s="1"/>
  <c r="CA121" i="1"/>
  <c r="BC117" i="1"/>
  <c r="BC122" i="1"/>
  <c r="BC119" i="1"/>
  <c r="BH116" i="1"/>
  <c r="BL116" i="1" s="1"/>
  <c r="BC123" i="1"/>
  <c r="BC116" i="1"/>
  <c r="BC121" i="1"/>
  <c r="BC118" i="1"/>
  <c r="BC120" i="1"/>
  <c r="BH138" i="1"/>
  <c r="BL138" i="1" s="1"/>
  <c r="BH139" i="1"/>
  <c r="BL139" i="1" s="1"/>
  <c r="CA139" i="1"/>
  <c r="BH136" i="1"/>
  <c r="BL136" i="1" s="1"/>
  <c r="BH119" i="1"/>
  <c r="BL119" i="1" s="1"/>
  <c r="CA138" i="1"/>
  <c r="CA135" i="1"/>
  <c r="CA120" i="1"/>
  <c r="CA141" i="1"/>
  <c r="BH141" i="1"/>
  <c r="BL141" i="1" s="1"/>
  <c r="BC141" i="1"/>
  <c r="BC142" i="1"/>
  <c r="BH142" i="1"/>
  <c r="BL142" i="1" s="1"/>
  <c r="BH125" i="1"/>
  <c r="BL125" i="1" s="1"/>
  <c r="CA142" i="1"/>
  <c r="CA78" i="1"/>
  <c r="BH74" i="1"/>
  <c r="BL74" i="1" s="1"/>
  <c r="CA75" i="1"/>
  <c r="CA74" i="1"/>
  <c r="BH75" i="1"/>
  <c r="BL75" i="1" s="1"/>
  <c r="CA80" i="1"/>
  <c r="CA79" i="1"/>
  <c r="CA77" i="1"/>
  <c r="BH80" i="1"/>
  <c r="BL80" i="1" s="1"/>
  <c r="BH78" i="1"/>
  <c r="BL78" i="1" s="1"/>
  <c r="BH79" i="1"/>
  <c r="BL79" i="1" s="1"/>
  <c r="BH77" i="1"/>
  <c r="BL77" i="1" s="1"/>
  <c r="BC77" i="1"/>
  <c r="BC76" i="1"/>
  <c r="BC75" i="1"/>
  <c r="BC74" i="1"/>
  <c r="BC82" i="1"/>
  <c r="BC81" i="1"/>
  <c r="BC73" i="1"/>
  <c r="BC80" i="1"/>
  <c r="BC79" i="1"/>
  <c r="BH73" i="1"/>
  <c r="BL73" i="1" s="1"/>
  <c r="BC78" i="1"/>
  <c r="CA73" i="1"/>
  <c r="BK61" i="1"/>
  <c r="BO74" i="1" s="1"/>
  <c r="BS74" i="1" s="1"/>
  <c r="CA81" i="1"/>
  <c r="CA82" i="1"/>
  <c r="BH81" i="1"/>
  <c r="BL81" i="1" s="1"/>
  <c r="CA76" i="1"/>
  <c r="BH76" i="1"/>
  <c r="BL76" i="1" s="1"/>
  <c r="BH82" i="1"/>
  <c r="BL82" i="1" s="1"/>
  <c r="CI133" i="1" l="1"/>
  <c r="CI123" i="1"/>
  <c r="CI135" i="1"/>
  <c r="CI116" i="1"/>
  <c r="CI77" i="1"/>
  <c r="BO123" i="1"/>
  <c r="BS123" i="1" s="1"/>
  <c r="CI120" i="1"/>
  <c r="BO125" i="1"/>
  <c r="BS125" i="1" s="1"/>
  <c r="CI79" i="1"/>
  <c r="BO80" i="1"/>
  <c r="BS80" i="1" s="1"/>
  <c r="CI137" i="1"/>
  <c r="BO139" i="1"/>
  <c r="BS139" i="1" s="1"/>
  <c r="BO134" i="1"/>
  <c r="BS134" i="1" s="1"/>
  <c r="BO133" i="1"/>
  <c r="BS133" i="1" s="1"/>
  <c r="BO118" i="1"/>
  <c r="BS118" i="1" s="1"/>
  <c r="CI122" i="1"/>
  <c r="CI76" i="1"/>
  <c r="BO142" i="1"/>
  <c r="BS142" i="1" s="1"/>
  <c r="CI121" i="1"/>
  <c r="CI80" i="1"/>
  <c r="CI134" i="1"/>
  <c r="CI74" i="1"/>
  <c r="BO137" i="1"/>
  <c r="BS137" i="1" s="1"/>
  <c r="BO119" i="1"/>
  <c r="BS119" i="1" s="1"/>
  <c r="CI119" i="1"/>
  <c r="CI75" i="1"/>
  <c r="BO140" i="1"/>
  <c r="BS140" i="1" s="1"/>
  <c r="BO141" i="1"/>
  <c r="BS141" i="1" s="1"/>
  <c r="BO121" i="1"/>
  <c r="BS121" i="1" s="1"/>
  <c r="BO122" i="1"/>
  <c r="BS122" i="1" s="1"/>
  <c r="BO117" i="1"/>
  <c r="BS117" i="1" s="1"/>
  <c r="BO138" i="1"/>
  <c r="BS138" i="1" s="1"/>
  <c r="CI125" i="1"/>
  <c r="BO136" i="1"/>
  <c r="BS136" i="1" s="1"/>
  <c r="CI136" i="1"/>
  <c r="CI141" i="1"/>
  <c r="BO120" i="1"/>
  <c r="BS120" i="1" s="1"/>
  <c r="BO116" i="1"/>
  <c r="BS116" i="1" s="1"/>
  <c r="CI140" i="1"/>
  <c r="CI81" i="1"/>
  <c r="BO82" i="1"/>
  <c r="BS82" i="1" s="1"/>
  <c r="BO81" i="1"/>
  <c r="BS81" i="1" s="1"/>
  <c r="BO73" i="1"/>
  <c r="BS73" i="1" s="1"/>
  <c r="BO78" i="1"/>
  <c r="BS78" i="1" s="1"/>
  <c r="BO76" i="1"/>
  <c r="BS76" i="1" s="1"/>
  <c r="BO77" i="1"/>
  <c r="BS77" i="1" s="1"/>
  <c r="BO75" i="1"/>
  <c r="BS75" i="1" s="1"/>
  <c r="BO79" i="1"/>
  <c r="BS79" i="1" s="1"/>
  <c r="CI82" i="1"/>
  <c r="CI142" i="1"/>
  <c r="CI139" i="1"/>
  <c r="CI138" i="1"/>
  <c r="CI117" i="1"/>
  <c r="CI118" i="1"/>
  <c r="CI124" i="1"/>
  <c r="CI73" i="1"/>
  <c r="CI78" i="1"/>
</calcChain>
</file>

<file path=xl/sharedStrings.xml><?xml version="1.0" encoding="utf-8"?>
<sst xmlns="http://schemas.openxmlformats.org/spreadsheetml/2006/main" count="51" uniqueCount="14">
  <si>
    <t xml:space="preserve">Stopy zwrotu </t>
  </si>
  <si>
    <t xml:space="preserve">Akcje spółek </t>
  </si>
  <si>
    <t>AR - 10 DNI</t>
  </si>
  <si>
    <t>AR - 5 DNI</t>
  </si>
  <si>
    <t>CAR</t>
  </si>
  <si>
    <t>* (0,1)</t>
  </si>
  <si>
    <t>** (0,05)</t>
  </si>
  <si>
    <t>*** (0,01)</t>
  </si>
  <si>
    <t>Z1</t>
  </si>
  <si>
    <t>Z2</t>
  </si>
  <si>
    <t xml:space="preserve">AR - 15 DNI </t>
  </si>
  <si>
    <t>15 dni</t>
  </si>
  <si>
    <t>10 dni</t>
  </si>
  <si>
    <t>5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</si>
</sst>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2" fontId="0" fillId="5" borderId="0" xfId="0" applyNumberFormat="1" applyFill="1"/>
    <xf numFmtId="2" fontId="2" fillId="5" borderId="0" xfId="0" applyNumberFormat="1" applyFont="1" applyFill="1"/>
    <xf numFmtId="0" fontId="0" fillId="0" borderId="1" xfId="0" applyBorder="1"/>
    <xf numFmtId="1" fontId="0" fillId="6" borderId="2" xfId="0" applyNumberFormat="1" applyFill="1" applyBorder="1"/>
    <xf numFmtId="164" fontId="0" fillId="0" borderId="2" xfId="0" applyNumberFormat="1" applyBorder="1"/>
    <xf numFmtId="2" fontId="0" fillId="0" borderId="2" xfId="0" applyNumberFormat="1" applyBorder="1"/>
    <xf numFmtId="1" fontId="0" fillId="3" borderId="2" xfId="0" applyNumberFormat="1" applyFill="1" applyBorder="1"/>
    <xf numFmtId="1" fontId="0" fillId="7" borderId="2" xfId="0" applyNumberFormat="1" applyFill="1" applyBorder="1"/>
    <xf numFmtId="165" fontId="0" fillId="4" borderId="0" xfId="0" applyNumberFormat="1" applyFill="1"/>
    <xf numFmtId="165" fontId="0" fillId="0" borderId="3" xfId="0" applyNumberFormat="1" applyBorder="1"/>
    <xf numFmtId="165" fontId="0" fillId="0" borderId="0" xfId="0" applyNumberFormat="1"/>
    <xf numFmtId="165" fontId="0" fillId="0" borderId="2" xfId="0" applyNumberFormat="1" applyBorder="1"/>
    <xf numFmtId="2" fontId="0" fillId="8" borderId="0" xfId="0" applyNumberFormat="1" applyFill="1"/>
    <xf numFmtId="164" fontId="0" fillId="8" borderId="0" xfId="0" applyNumberFormat="1" applyFill="1"/>
    <xf numFmtId="2" fontId="1" fillId="8" borderId="0" xfId="0" applyNumberFormat="1" applyFont="1" applyFill="1"/>
    <xf numFmtId="2" fontId="0" fillId="8" borderId="2" xfId="0" applyNumberFormat="1" applyFill="1" applyBorder="1"/>
    <xf numFmtId="166" fontId="0" fillId="4" borderId="0" xfId="0" applyNumberFormat="1" applyFill="1"/>
    <xf numFmtId="164" fontId="0" fillId="10" borderId="0" xfId="0" applyNumberFormat="1" applyFill="1"/>
    <xf numFmtId="165" fontId="0" fillId="10" borderId="0" xfId="0" applyNumberFormat="1" applyFill="1"/>
    <xf numFmtId="2" fontId="0" fillId="9" borderId="0" xfId="0" applyNumberFormat="1" applyFill="1"/>
    <xf numFmtId="166" fontId="0" fillId="0" borderId="0" xfId="0" applyNumberFormat="1" applyFill="1"/>
    <xf numFmtId="2" fontId="0" fillId="0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badania!$BC$160</c:f>
              <c:strCache>
                <c:ptCount val="1"/>
                <c:pt idx="0">
                  <c:v>15 dni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badania!$BB$161:$BB$170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badania!$BC$161:$BC$170</c:f>
              <c:numCache>
                <c:formatCode>0.0000</c:formatCode>
                <c:ptCount val="10"/>
                <c:pt idx="0">
                  <c:v>2.0566811044335602E-3</c:v>
                </c:pt>
                <c:pt idx="1">
                  <c:v>1.0603376588761539E-3</c:v>
                </c:pt>
                <c:pt idx="2">
                  <c:v>1.0496744791192963E-4</c:v>
                </c:pt>
                <c:pt idx="3">
                  <c:v>1.0691166774227396E-3</c:v>
                </c:pt>
                <c:pt idx="4">
                  <c:v>2.4722182724215981E-4</c:v>
                </c:pt>
                <c:pt idx="5">
                  <c:v>-1.0614034122025193E-3</c:v>
                </c:pt>
                <c:pt idx="6">
                  <c:v>-1.3134071340324095E-3</c:v>
                </c:pt>
                <c:pt idx="7">
                  <c:v>-2.1011682040270418E-3</c:v>
                </c:pt>
                <c:pt idx="8">
                  <c:v>-3.9588975013318938E-3</c:v>
                </c:pt>
                <c:pt idx="9">
                  <c:v>-2.5531591588263455E-3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3FC-BFDB-A869D3171EB8}"/>
            </c:ext>
          </c:extLst>
        </c:ser>
        <c:ser>
          <c:idx val="1"/>
          <c:order val="1"/>
          <c:tx>
            <c:strRef>
              <c:f>badania!$BD$160</c:f>
              <c:strCache>
                <c:ptCount val="1"/>
                <c:pt idx="0">
                  <c:v>10 dni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badania!$BB$161:$BB$170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badania!$BD$161:$BD$170</c:f>
              <c:numCache>
                <c:formatCode>0.0000</c:formatCode>
                <c:ptCount val="10"/>
                <c:pt idx="0">
                  <c:v>2.5189072247566681E-3</c:v>
                </c:pt>
                <c:pt idx="1">
                  <c:v>1.9847898995223679E-3</c:v>
                </c:pt>
                <c:pt idx="2">
                  <c:v>1.4916458088812484E-3</c:v>
                </c:pt>
                <c:pt idx="3">
                  <c:v>2.9180211587151658E-3</c:v>
                </c:pt>
                <c:pt idx="4">
                  <c:v>2.5583524288576936E-3</c:v>
                </c:pt>
                <c:pt idx="5">
                  <c:v>1.7119533097361209E-3</c:v>
                </c:pt>
                <c:pt idx="6">
                  <c:v>1.9221757082293366E-3</c:v>
                </c:pt>
                <c:pt idx="7">
                  <c:v>1.59664075855781E-3</c:v>
                </c:pt>
                <c:pt idx="8">
                  <c:v>2.0113758157606345E-4</c:v>
                </c:pt>
                <c:pt idx="9">
                  <c:v>2.0691020444047175E-3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1-43FC-BFDB-A869D3171EB8}"/>
            </c:ext>
          </c:extLst>
        </c:ser>
        <c:ser>
          <c:idx val="2"/>
          <c:order val="2"/>
          <c:tx>
            <c:strRef>
              <c:f>badania!$BE$160</c:f>
              <c:strCache>
                <c:ptCount val="1"/>
                <c:pt idx="0">
                  <c:v>5 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badania!$BB$161:$BB$170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badania!$BE$161:$BE$170</c:f>
              <c:numCache>
                <c:formatCode>0.0000</c:formatCode>
                <c:ptCount val="10"/>
                <c:pt idx="0">
                  <c:v>2.8894390001955139E-3</c:v>
                </c:pt>
                <c:pt idx="1">
                  <c:v>2.7258534504000574E-3</c:v>
                </c:pt>
                <c:pt idx="2">
                  <c:v>2.6032411351977827E-3</c:v>
                </c:pt>
                <c:pt idx="3">
                  <c:v>4.4001482604705405E-3</c:v>
                </c:pt>
                <c:pt idx="4">
                  <c:v>4.4110113060519115E-3</c:v>
                </c:pt>
                <c:pt idx="5">
                  <c:v>3.9351439623691803E-3</c:v>
                </c:pt>
                <c:pt idx="6">
                  <c:v>4.515898136301242E-3</c:v>
                </c:pt>
                <c:pt idx="7">
                  <c:v>4.5608949620685579E-3</c:v>
                </c:pt>
                <c:pt idx="8">
                  <c:v>3.5359235605256552E-3</c:v>
                </c:pt>
                <c:pt idx="9">
                  <c:v>5.7744197987931517E-3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1-43FC-BFDB-A869D317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37144"/>
        <c:axId val="672437504"/>
      </c:lineChart>
      <c:catAx>
        <c:axId val="67243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okna zdarzenia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504"/>
        <c:crosses val="autoZero"/>
        <c:auto val="1"/>
        <c:lblAlgn val="ctr"/>
        <c:lblOffset val="100"/>
        <c:noMultiLvlLbl val="0"/>
      </c:catAx>
      <c:valAx>
        <c:axId val="672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313764</xdr:colOff>
      <xdr:row>51</xdr:row>
      <xdr:rowOff>112059</xdr:rowOff>
    </xdr:from>
    <xdr:to>
      <xdr:col>54</xdr:col>
      <xdr:colOff>300034</xdr:colOff>
      <xdr:row>54</xdr:row>
      <xdr:rowOff>96293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5379A525-D49F-4CCC-9DBC-3D28C6FF3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1866088" y="9637059"/>
          <a:ext cx="1207711" cy="555734"/>
        </a:xfrm>
        <a:prstGeom prst="rect">
          <a:avLst/>
        </a:prstGeom>
      </xdr:spPr>
    </xdr:pic>
    <xdr:clientData/>
  </xdr:twoCellAnchor>
  <xdr:twoCellAnchor editAs="oneCell">
    <xdr:from>
      <xdr:col>57</xdr:col>
      <xdr:colOff>85725</xdr:colOff>
      <xdr:row>67</xdr:row>
      <xdr:rowOff>142427</xdr:rowOff>
    </xdr:from>
    <xdr:to>
      <xdr:col>59</xdr:col>
      <xdr:colOff>114301</xdr:colOff>
      <xdr:row>70</xdr:row>
      <xdr:rowOff>85725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C8C119D1-41D5-4E7F-8617-67E0A951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812800" y="12715427"/>
          <a:ext cx="1209675" cy="514798"/>
        </a:xfrm>
        <a:prstGeom prst="rect">
          <a:avLst/>
        </a:prstGeom>
      </xdr:spPr>
    </xdr:pic>
    <xdr:clientData/>
  </xdr:twoCellAnchor>
  <xdr:twoCellAnchor editAs="oneCell">
    <xdr:from>
      <xdr:col>59</xdr:col>
      <xdr:colOff>95250</xdr:colOff>
      <xdr:row>68</xdr:row>
      <xdr:rowOff>87020</xdr:rowOff>
    </xdr:from>
    <xdr:to>
      <xdr:col>60</xdr:col>
      <xdr:colOff>428625</xdr:colOff>
      <xdr:row>70</xdr:row>
      <xdr:rowOff>142875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E9C80887-4B0E-4528-99A8-5D8DF0A9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7003425" y="12850520"/>
          <a:ext cx="923925" cy="436855"/>
        </a:xfrm>
        <a:prstGeom prst="rect">
          <a:avLst/>
        </a:prstGeom>
      </xdr:spPr>
    </xdr:pic>
    <xdr:clientData/>
  </xdr:twoCellAnchor>
  <xdr:twoCellAnchor editAs="oneCell">
    <xdr:from>
      <xdr:col>58</xdr:col>
      <xdr:colOff>514351</xdr:colOff>
      <xdr:row>59</xdr:row>
      <xdr:rowOff>85725</xdr:rowOff>
    </xdr:from>
    <xdr:to>
      <xdr:col>61</xdr:col>
      <xdr:colOff>438150</xdr:colOff>
      <xdr:row>63</xdr:row>
      <xdr:rowOff>4739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16F18A6A-8898-4051-BF86-B68D69A5B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6831976" y="11134725"/>
          <a:ext cx="1695450" cy="681014"/>
        </a:xfrm>
        <a:prstGeom prst="rect">
          <a:avLst/>
        </a:prstGeom>
      </xdr:spPr>
    </xdr:pic>
    <xdr:clientData/>
  </xdr:twoCellAnchor>
  <xdr:twoCellAnchor editAs="oneCell">
    <xdr:from>
      <xdr:col>66</xdr:col>
      <xdr:colOff>95250</xdr:colOff>
      <xdr:row>67</xdr:row>
      <xdr:rowOff>123825</xdr:rowOff>
    </xdr:from>
    <xdr:to>
      <xdr:col>67</xdr:col>
      <xdr:colOff>264458</xdr:colOff>
      <xdr:row>70</xdr:row>
      <xdr:rowOff>57150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EAD63DC6-BF16-4443-9A87-8EF8A3FF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1137275" y="12696825"/>
          <a:ext cx="759757" cy="504825"/>
        </a:xfrm>
        <a:prstGeom prst="rect">
          <a:avLst/>
        </a:prstGeom>
      </xdr:spPr>
    </xdr:pic>
    <xdr:clientData/>
  </xdr:twoCellAnchor>
  <xdr:twoCellAnchor>
    <xdr:from>
      <xdr:col>73</xdr:col>
      <xdr:colOff>247650</xdr:colOff>
      <xdr:row>66</xdr:row>
      <xdr:rowOff>85725</xdr:rowOff>
    </xdr:from>
    <xdr:to>
      <xdr:col>77</xdr:col>
      <xdr:colOff>74665</xdr:colOff>
      <xdr:row>70</xdr:row>
      <xdr:rowOff>42252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D0E40ADF-6EE5-4DAC-A07A-E44093D75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23525" y="12468225"/>
          <a:ext cx="21892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81</xdr:col>
      <xdr:colOff>409575</xdr:colOff>
      <xdr:row>59</xdr:row>
      <xdr:rowOff>142875</xdr:rowOff>
    </xdr:from>
    <xdr:to>
      <xdr:col>84</xdr:col>
      <xdr:colOff>1905</xdr:colOff>
      <xdr:row>62</xdr:row>
      <xdr:rowOff>151765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B3E982E1-5BE2-488F-8D1C-29DB8480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309850" y="11191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82</xdr:col>
      <xdr:colOff>104775</xdr:colOff>
      <xdr:row>66</xdr:row>
      <xdr:rowOff>180975</xdr:rowOff>
    </xdr:from>
    <xdr:to>
      <xdr:col>84</xdr:col>
      <xdr:colOff>478468</xdr:colOff>
      <xdr:row>69</xdr:row>
      <xdr:rowOff>90673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C878CB35-0867-4985-82FC-4197059D1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95600" y="12563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533400</xdr:colOff>
      <xdr:row>155</xdr:row>
      <xdr:rowOff>90487</xdr:rowOff>
    </xdr:from>
    <xdr:to>
      <xdr:col>66</xdr:col>
      <xdr:colOff>381000</xdr:colOff>
      <xdr:row>169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EA8E49-00F4-03EA-1307-0DC51177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70"/>
  <sheetViews>
    <sheetView tabSelected="1" topLeftCell="BB82" zoomScale="85" zoomScaleNormal="85" workbookViewId="0">
      <selection activeCell="BP122" sqref="BP122"/>
    </sheetView>
  </sheetViews>
  <sheetFormatPr defaultColWidth="8.85546875" defaultRowHeight="15" x14ac:dyDescent="0.25"/>
  <cols>
    <col min="1" max="1" width="8.85546875" style="1" customWidth="1"/>
    <col min="2" max="51" width="9.140625" style="1" bestFit="1" customWidth="1"/>
    <col min="52" max="52" width="8.85546875" style="26"/>
    <col min="53" max="53" width="8.85546875" style="1"/>
    <col min="54" max="55" width="9.42578125" style="1" bestFit="1" customWidth="1"/>
    <col min="56" max="74" width="8.85546875" style="1"/>
    <col min="75" max="75" width="19.7109375" style="1" bestFit="1" customWidth="1"/>
    <col min="76" max="16384" width="8.85546875" style="1"/>
  </cols>
  <sheetData>
    <row r="1" spans="1:52" x14ac:dyDescent="0.25">
      <c r="A1" s="10" t="s">
        <v>1</v>
      </c>
    </row>
    <row r="2" spans="1:52" s="4" customFormat="1" x14ac:dyDescent="0.25">
      <c r="A2">
        <v>-15</v>
      </c>
      <c r="B2">
        <v>14.1800003051757</v>
      </c>
      <c r="C2">
        <v>13.2100000381469</v>
      </c>
      <c r="D2">
        <v>22.040000915527301</v>
      </c>
      <c r="E2">
        <v>19.7199993133544</v>
      </c>
      <c r="F2">
        <v>19.940000534057599</v>
      </c>
      <c r="G2">
        <v>34.599998474121001</v>
      </c>
      <c r="H2">
        <v>45.630001068115199</v>
      </c>
      <c r="I2">
        <v>69.559997558593693</v>
      </c>
      <c r="J2">
        <v>60.880001068115199</v>
      </c>
      <c r="K2">
        <v>53.099998474121001</v>
      </c>
      <c r="L2">
        <v>112.25</v>
      </c>
      <c r="M2">
        <v>115.150001525878</v>
      </c>
      <c r="N2">
        <v>137</v>
      </c>
      <c r="O2">
        <v>114.300003051757</v>
      </c>
      <c r="P2">
        <v>100.800003051757</v>
      </c>
      <c r="Q2">
        <v>12520</v>
      </c>
      <c r="R2">
        <v>13270</v>
      </c>
      <c r="S2">
        <v>9955</v>
      </c>
      <c r="T2">
        <v>9175</v>
      </c>
      <c r="U2">
        <v>9500</v>
      </c>
      <c r="V2">
        <v>409</v>
      </c>
      <c r="W2">
        <v>400.600006103515</v>
      </c>
      <c r="X2">
        <v>267.20001220703102</v>
      </c>
      <c r="Y2">
        <v>241.19999694824199</v>
      </c>
      <c r="Z2">
        <v>228</v>
      </c>
      <c r="AA2">
        <v>105.5</v>
      </c>
      <c r="AB2">
        <v>103.84999847412099</v>
      </c>
      <c r="AC2">
        <v>92.199996948242202</v>
      </c>
      <c r="AD2">
        <v>82</v>
      </c>
      <c r="AE2">
        <v>67.300003051757798</v>
      </c>
      <c r="AF2">
        <v>9.1639995574951101</v>
      </c>
      <c r="AG2">
        <v>7.7680001258850098</v>
      </c>
      <c r="AH2">
        <v>9.8360004425048793</v>
      </c>
      <c r="AI2">
        <v>10.7150001525878</v>
      </c>
      <c r="AJ2">
        <v>8.2740001678466797</v>
      </c>
      <c r="AK2">
        <v>64.160003662109304</v>
      </c>
      <c r="AL2">
        <v>59.270000457763601</v>
      </c>
      <c r="AM2">
        <v>71.339996337890597</v>
      </c>
      <c r="AN2">
        <v>64.5</v>
      </c>
      <c r="AO2">
        <v>66</v>
      </c>
      <c r="AP2">
        <v>37.020000457763601</v>
      </c>
      <c r="AQ2">
        <v>35.630001068115199</v>
      </c>
      <c r="AR2">
        <v>31.819999694824201</v>
      </c>
      <c r="AS2">
        <v>27.889999389648398</v>
      </c>
      <c r="AT2">
        <v>23.4799995422363</v>
      </c>
      <c r="AU2">
        <v>39.4799995422363</v>
      </c>
      <c r="AV2">
        <v>41.169998168945298</v>
      </c>
      <c r="AW2">
        <v>32.159999847412102</v>
      </c>
      <c r="AX2">
        <v>29.280000686645501</v>
      </c>
      <c r="AY2">
        <v>29.879999160766602</v>
      </c>
      <c r="AZ2" s="27"/>
    </row>
    <row r="3" spans="1:52" s="4" customFormat="1" x14ac:dyDescent="0.25">
      <c r="A3">
        <v>-14</v>
      </c>
      <c r="B3">
        <v>14.045000076293899</v>
      </c>
      <c r="C3">
        <v>13.0050001144409</v>
      </c>
      <c r="D3">
        <v>22.059999465942301</v>
      </c>
      <c r="E3">
        <v>20.2199993133544</v>
      </c>
      <c r="F3">
        <v>20.139999389648398</v>
      </c>
      <c r="G3">
        <v>34.290000915527301</v>
      </c>
      <c r="H3">
        <v>44.5</v>
      </c>
      <c r="I3">
        <v>67.900001525878906</v>
      </c>
      <c r="J3">
        <v>60.4799995422363</v>
      </c>
      <c r="K3">
        <v>52.860000610351499</v>
      </c>
      <c r="L3">
        <v>109.84999847412099</v>
      </c>
      <c r="M3">
        <v>111.699996948242</v>
      </c>
      <c r="N3">
        <v>141.64999389648401</v>
      </c>
      <c r="O3">
        <v>117.300003051757</v>
      </c>
      <c r="P3">
        <v>102</v>
      </c>
      <c r="Q3">
        <v>13000</v>
      </c>
      <c r="R3">
        <v>13090</v>
      </c>
      <c r="S3">
        <v>10140</v>
      </c>
      <c r="T3">
        <v>8635</v>
      </c>
      <c r="U3">
        <v>9600</v>
      </c>
      <c r="V3">
        <v>412.100006103515</v>
      </c>
      <c r="W3">
        <v>396.29998779296801</v>
      </c>
      <c r="X3">
        <v>272.20001220703102</v>
      </c>
      <c r="Y3">
        <v>239.39999389648401</v>
      </c>
      <c r="Z3">
        <v>232</v>
      </c>
      <c r="AA3">
        <v>107.050003051757</v>
      </c>
      <c r="AB3">
        <v>101</v>
      </c>
      <c r="AC3">
        <v>93.5</v>
      </c>
      <c r="AD3">
        <v>84.160003662109304</v>
      </c>
      <c r="AE3">
        <v>69.5</v>
      </c>
      <c r="AF3">
        <v>8.9519996643066406</v>
      </c>
      <c r="AG3">
        <v>7.8439998626708798</v>
      </c>
      <c r="AH3">
        <v>10.270000457763601</v>
      </c>
      <c r="AI3">
        <v>10.9300003051757</v>
      </c>
      <c r="AJ3">
        <v>8.1719999313354492</v>
      </c>
      <c r="AK3">
        <v>63.659999847412102</v>
      </c>
      <c r="AL3">
        <v>59.599998474121001</v>
      </c>
      <c r="AM3">
        <v>71.599998474121094</v>
      </c>
      <c r="AN3">
        <v>64.699996948242102</v>
      </c>
      <c r="AO3">
        <v>64.819999694824205</v>
      </c>
      <c r="AP3">
        <v>37.400001525878899</v>
      </c>
      <c r="AQ3">
        <v>35.279998779296797</v>
      </c>
      <c r="AR3">
        <v>32.150001525878899</v>
      </c>
      <c r="AS3">
        <v>28.909999847412099</v>
      </c>
      <c r="AT3">
        <v>24.4799995422363</v>
      </c>
      <c r="AU3">
        <v>39.419998168945298</v>
      </c>
      <c r="AV3">
        <v>41.040000915527301</v>
      </c>
      <c r="AW3">
        <v>32.599998474121001</v>
      </c>
      <c r="AX3">
        <v>29.7000007629394</v>
      </c>
      <c r="AY3">
        <v>29.049999237060501</v>
      </c>
      <c r="AZ3" s="27"/>
    </row>
    <row r="4" spans="1:52" s="4" customFormat="1" x14ac:dyDescent="0.25">
      <c r="A4">
        <v>-13</v>
      </c>
      <c r="B4">
        <v>14.2550001144409</v>
      </c>
      <c r="C4">
        <v>12.939999580383301</v>
      </c>
      <c r="D4">
        <v>21.799999237060501</v>
      </c>
      <c r="E4">
        <v>20.679999669392799</v>
      </c>
      <c r="F4">
        <v>20.159999847412099</v>
      </c>
      <c r="G4">
        <v>34.720001220703097</v>
      </c>
      <c r="H4">
        <v>44.810001373291001</v>
      </c>
      <c r="I4">
        <v>68.5</v>
      </c>
      <c r="J4">
        <v>61.586666107177699</v>
      </c>
      <c r="K4">
        <v>51.639999389648402</v>
      </c>
      <c r="L4">
        <v>110.449996948242</v>
      </c>
      <c r="M4">
        <v>111.449996948242</v>
      </c>
      <c r="N4">
        <v>144.75</v>
      </c>
      <c r="O4">
        <v>119.183334350585</v>
      </c>
      <c r="P4">
        <v>102.949996948242</v>
      </c>
      <c r="Q4">
        <v>12670</v>
      </c>
      <c r="R4">
        <v>13790</v>
      </c>
      <c r="S4">
        <v>9945</v>
      </c>
      <c r="T4">
        <v>8693.3333333333303</v>
      </c>
      <c r="U4">
        <v>9595</v>
      </c>
      <c r="V4">
        <v>413.79998779296801</v>
      </c>
      <c r="W4">
        <v>390.20001220703102</v>
      </c>
      <c r="X4">
        <v>271</v>
      </c>
      <c r="Y4">
        <v>239.39999389648401</v>
      </c>
      <c r="Z4">
        <v>227</v>
      </c>
      <c r="AA4">
        <v>106.400001525878</v>
      </c>
      <c r="AB4">
        <v>99.160003662109304</v>
      </c>
      <c r="AC4">
        <v>90.819999694824205</v>
      </c>
      <c r="AD4">
        <v>83.940002441406193</v>
      </c>
      <c r="AE4">
        <v>67.139999389648395</v>
      </c>
      <c r="AF4">
        <v>8.8240003585815394</v>
      </c>
      <c r="AG4">
        <v>7.7140002250671298</v>
      </c>
      <c r="AH4">
        <v>10</v>
      </c>
      <c r="AI4">
        <v>10.961666742960499</v>
      </c>
      <c r="AJ4">
        <v>7.6479997634887598</v>
      </c>
      <c r="AK4">
        <v>62.560001373291001</v>
      </c>
      <c r="AL4">
        <v>60.799999237060497</v>
      </c>
      <c r="AM4">
        <v>70.400001525878906</v>
      </c>
      <c r="AN4">
        <v>65.613332112630104</v>
      </c>
      <c r="AO4">
        <v>62.5</v>
      </c>
      <c r="AP4">
        <v>37.130001068115199</v>
      </c>
      <c r="AQ4">
        <v>34.590000152587798</v>
      </c>
      <c r="AR4">
        <v>31.059999465942301</v>
      </c>
      <c r="AS4">
        <v>28.856666564941399</v>
      </c>
      <c r="AT4">
        <v>23.559999465942301</v>
      </c>
      <c r="AU4">
        <v>39.840000152587798</v>
      </c>
      <c r="AV4">
        <v>41.25</v>
      </c>
      <c r="AW4">
        <v>32.009998321533203</v>
      </c>
      <c r="AX4">
        <v>29.733333587646399</v>
      </c>
      <c r="AY4">
        <v>28.520000457763601</v>
      </c>
      <c r="AZ4" s="27"/>
    </row>
    <row r="5" spans="1:52" s="4" customFormat="1" x14ac:dyDescent="0.25">
      <c r="A5">
        <v>-12</v>
      </c>
      <c r="B5">
        <v>13.9233334859212</v>
      </c>
      <c r="C5">
        <v>12.8699995676676</v>
      </c>
      <c r="D5">
        <v>21.8866659800211</v>
      </c>
      <c r="E5">
        <v>21.140000025431199</v>
      </c>
      <c r="F5">
        <v>20.030000050862601</v>
      </c>
      <c r="G5">
        <v>35.846666971842303</v>
      </c>
      <c r="H5">
        <v>44.100001017252502</v>
      </c>
      <c r="I5">
        <v>68.1666666666666</v>
      </c>
      <c r="J5">
        <v>62.693332672119098</v>
      </c>
      <c r="K5">
        <v>52.193332672119098</v>
      </c>
      <c r="L5">
        <v>111.433331807454</v>
      </c>
      <c r="M5">
        <v>110.36666361490801</v>
      </c>
      <c r="N5">
        <v>145.350001017252</v>
      </c>
      <c r="O5">
        <v>121.066665649413</v>
      </c>
      <c r="P5">
        <v>100.713330586751</v>
      </c>
      <c r="Q5">
        <v>12826.666666666601</v>
      </c>
      <c r="R5">
        <v>13846.666666666601</v>
      </c>
      <c r="S5">
        <v>10086.666666666601</v>
      </c>
      <c r="T5">
        <v>8751.6666666666606</v>
      </c>
      <c r="U5">
        <v>9428.3333333333303</v>
      </c>
      <c r="V5">
        <v>418.16665649414</v>
      </c>
      <c r="W5">
        <v>387.16667683919201</v>
      </c>
      <c r="X5">
        <v>276.06667073567701</v>
      </c>
      <c r="Y5">
        <v>239.39999389648401</v>
      </c>
      <c r="Z5">
        <v>223.79999796549399</v>
      </c>
      <c r="AA5">
        <v>107.433334350585</v>
      </c>
      <c r="AB5">
        <v>98.620002746581903</v>
      </c>
      <c r="AC5">
        <v>91.986666361490805</v>
      </c>
      <c r="AD5">
        <v>83.720001220703097</v>
      </c>
      <c r="AE5">
        <v>66.773333231608007</v>
      </c>
      <c r="AF5">
        <v>8.8553336461385008</v>
      </c>
      <c r="AG5">
        <v>7.6626667976379297</v>
      </c>
      <c r="AH5">
        <v>10.123333295186301</v>
      </c>
      <c r="AI5">
        <v>10.993333180745299</v>
      </c>
      <c r="AJ5">
        <v>7.5933332443237198</v>
      </c>
      <c r="AK5">
        <v>63.040000915527301</v>
      </c>
      <c r="AL5">
        <v>60.523333231607999</v>
      </c>
      <c r="AM5">
        <v>71.233334859212206</v>
      </c>
      <c r="AN5">
        <v>66.526667277018106</v>
      </c>
      <c r="AO5">
        <v>63.040000915527301</v>
      </c>
      <c r="AP5">
        <v>37.3966674804687</v>
      </c>
      <c r="AQ5">
        <v>34.3566665649413</v>
      </c>
      <c r="AR5">
        <v>31.503332773844299</v>
      </c>
      <c r="AS5">
        <v>28.8033332824707</v>
      </c>
      <c r="AT5">
        <v>23.429999669392799</v>
      </c>
      <c r="AU5">
        <v>40.073333740234297</v>
      </c>
      <c r="AV5">
        <v>41.133333841959598</v>
      </c>
      <c r="AW5">
        <v>32.306666056315102</v>
      </c>
      <c r="AX5">
        <v>29.766666412353398</v>
      </c>
      <c r="AY5">
        <v>28.2200005849202</v>
      </c>
      <c r="AZ5" s="27"/>
    </row>
    <row r="6" spans="1:52" s="4" customFormat="1" x14ac:dyDescent="0.25">
      <c r="A6">
        <v>-11</v>
      </c>
      <c r="B6">
        <v>13.591666857401499</v>
      </c>
      <c r="C6">
        <v>12.799999554951899</v>
      </c>
      <c r="D6">
        <v>21.973332722981699</v>
      </c>
      <c r="E6">
        <v>21.600000381469702</v>
      </c>
      <c r="F6">
        <v>19.900000254313099</v>
      </c>
      <c r="G6">
        <v>36.973332722981702</v>
      </c>
      <c r="H6">
        <v>43.390000661214103</v>
      </c>
      <c r="I6">
        <v>67.8333333333333</v>
      </c>
      <c r="J6">
        <v>63.799999237060497</v>
      </c>
      <c r="K6">
        <v>52.746665954589801</v>
      </c>
      <c r="L6">
        <v>112.416666666666</v>
      </c>
      <c r="M6">
        <v>109.283330281575</v>
      </c>
      <c r="N6">
        <v>145.950002034504</v>
      </c>
      <c r="O6">
        <v>122.949996948242</v>
      </c>
      <c r="P6">
        <v>98.476664225260294</v>
      </c>
      <c r="Q6">
        <v>12983.333333333299</v>
      </c>
      <c r="R6">
        <v>13903.333333333299</v>
      </c>
      <c r="S6">
        <v>10228.333333333299</v>
      </c>
      <c r="T6">
        <v>8810</v>
      </c>
      <c r="U6">
        <v>9261.6666666666606</v>
      </c>
      <c r="V6">
        <v>422.53332519531199</v>
      </c>
      <c r="W6">
        <v>384.13334147135299</v>
      </c>
      <c r="X6">
        <v>281.13334147135402</v>
      </c>
      <c r="Y6">
        <v>239.39999389648401</v>
      </c>
      <c r="Z6">
        <v>220.599995930989</v>
      </c>
      <c r="AA6">
        <v>108.466667175292</v>
      </c>
      <c r="AB6">
        <v>98.080001831054602</v>
      </c>
      <c r="AC6">
        <v>93.153333028157505</v>
      </c>
      <c r="AD6">
        <v>83.5</v>
      </c>
      <c r="AE6">
        <v>66.406667073567604</v>
      </c>
      <c r="AF6">
        <v>8.8866669336954693</v>
      </c>
      <c r="AG6">
        <v>7.6113333702087296</v>
      </c>
      <c r="AH6">
        <v>10.2466665903726</v>
      </c>
      <c r="AI6">
        <v>11.024999618530201</v>
      </c>
      <c r="AJ6">
        <v>7.5386667251586799</v>
      </c>
      <c r="AK6">
        <v>63.520000457763601</v>
      </c>
      <c r="AL6">
        <v>60.246667226155502</v>
      </c>
      <c r="AM6">
        <v>72.066668192545507</v>
      </c>
      <c r="AN6">
        <v>67.440002441406193</v>
      </c>
      <c r="AO6">
        <v>63.580001831054602</v>
      </c>
      <c r="AP6">
        <v>37.663333892822202</v>
      </c>
      <c r="AQ6">
        <v>34.123332977294801</v>
      </c>
      <c r="AR6">
        <v>31.946666081746301</v>
      </c>
      <c r="AS6">
        <v>28.75</v>
      </c>
      <c r="AT6">
        <v>23.299999872843301</v>
      </c>
      <c r="AU6">
        <v>40.306667327880803</v>
      </c>
      <c r="AV6">
        <v>41.016667683919202</v>
      </c>
      <c r="AW6">
        <v>32.603333791097</v>
      </c>
      <c r="AX6">
        <v>29.799999237060501</v>
      </c>
      <c r="AY6">
        <v>27.920000712076799</v>
      </c>
      <c r="AZ6" s="27"/>
    </row>
    <row r="7" spans="1:52" s="4" customFormat="1" x14ac:dyDescent="0.25">
      <c r="A7">
        <v>-10</v>
      </c>
      <c r="B7">
        <v>13.2600002288818</v>
      </c>
      <c r="C7">
        <v>12.7299995422363</v>
      </c>
      <c r="D7">
        <v>22.059999465942301</v>
      </c>
      <c r="E7">
        <v>22</v>
      </c>
      <c r="F7">
        <v>19.770000457763601</v>
      </c>
      <c r="G7">
        <v>38.099998474121001</v>
      </c>
      <c r="H7">
        <v>42.680000305175703</v>
      </c>
      <c r="I7">
        <v>67.5</v>
      </c>
      <c r="J7">
        <v>64.360000610351506</v>
      </c>
      <c r="K7">
        <v>53.299999237060497</v>
      </c>
      <c r="L7">
        <v>113.400001525878</v>
      </c>
      <c r="M7">
        <v>108.199996948242</v>
      </c>
      <c r="N7">
        <v>146.55000305175699</v>
      </c>
      <c r="O7">
        <v>125.75</v>
      </c>
      <c r="P7">
        <v>96.239997863769503</v>
      </c>
      <c r="Q7">
        <v>13140</v>
      </c>
      <c r="R7">
        <v>13960</v>
      </c>
      <c r="S7">
        <v>10370</v>
      </c>
      <c r="T7">
        <v>8890</v>
      </c>
      <c r="U7">
        <v>9095</v>
      </c>
      <c r="V7">
        <v>426.89999389648398</v>
      </c>
      <c r="W7">
        <v>381.100006103515</v>
      </c>
      <c r="X7">
        <v>286.20001220703102</v>
      </c>
      <c r="Y7">
        <v>239.80000305175699</v>
      </c>
      <c r="Z7">
        <v>217.39999389648401</v>
      </c>
      <c r="AA7">
        <v>109.5</v>
      </c>
      <c r="AB7">
        <v>97.540000915527301</v>
      </c>
      <c r="AC7">
        <v>94.319999694824205</v>
      </c>
      <c r="AD7">
        <v>85.5</v>
      </c>
      <c r="AE7">
        <v>66.040000915527301</v>
      </c>
      <c r="AF7">
        <v>8.9180002212524396</v>
      </c>
      <c r="AG7">
        <v>7.5599999427795401</v>
      </c>
      <c r="AH7">
        <v>10.369999885559</v>
      </c>
      <c r="AI7">
        <v>10.810000419616699</v>
      </c>
      <c r="AJ7">
        <v>7.4840002059936497</v>
      </c>
      <c r="AK7">
        <v>64</v>
      </c>
      <c r="AL7">
        <v>59.970001220703097</v>
      </c>
      <c r="AM7">
        <v>72.900001525878906</v>
      </c>
      <c r="AN7">
        <v>68.760002136230398</v>
      </c>
      <c r="AO7">
        <v>64.120002746582003</v>
      </c>
      <c r="AP7">
        <v>37.930000305175703</v>
      </c>
      <c r="AQ7">
        <v>33.889999389648402</v>
      </c>
      <c r="AR7">
        <v>32.389999389648402</v>
      </c>
      <c r="AS7">
        <v>29.4500007629394</v>
      </c>
      <c r="AT7">
        <v>23.170000076293899</v>
      </c>
      <c r="AU7">
        <v>40.540000915527301</v>
      </c>
      <c r="AV7">
        <v>40.900001525878899</v>
      </c>
      <c r="AW7">
        <v>32.900001525878899</v>
      </c>
      <c r="AX7">
        <v>30.360000610351499</v>
      </c>
      <c r="AY7">
        <v>27.620000839233398</v>
      </c>
      <c r="AZ7" s="27"/>
    </row>
    <row r="8" spans="1:52" s="4" customFormat="1" x14ac:dyDescent="0.25">
      <c r="A8">
        <v>-9</v>
      </c>
      <c r="B8">
        <v>13.3500003814697</v>
      </c>
      <c r="C8">
        <v>12.395000457763601</v>
      </c>
      <c r="D8">
        <v>22.440000534057599</v>
      </c>
      <c r="E8">
        <v>21.579999923706001</v>
      </c>
      <c r="F8">
        <v>19.889999389648398</v>
      </c>
      <c r="G8">
        <v>37.689998626708899</v>
      </c>
      <c r="H8">
        <v>42.700000762939403</v>
      </c>
      <c r="I8">
        <v>66.400001525878906</v>
      </c>
      <c r="J8">
        <v>65.319999694824205</v>
      </c>
      <c r="K8">
        <v>49.520000457763601</v>
      </c>
      <c r="L8">
        <v>115.949996948242</v>
      </c>
      <c r="M8">
        <v>109.34999847412099</v>
      </c>
      <c r="N8">
        <v>145.55000305175699</v>
      </c>
      <c r="O8">
        <v>124.5</v>
      </c>
      <c r="P8">
        <v>93.760002136230398</v>
      </c>
      <c r="Q8">
        <v>13050</v>
      </c>
      <c r="R8">
        <v>13860</v>
      </c>
      <c r="S8">
        <v>10260</v>
      </c>
      <c r="T8">
        <v>9195</v>
      </c>
      <c r="U8">
        <v>8500</v>
      </c>
      <c r="V8">
        <v>432</v>
      </c>
      <c r="W8">
        <v>388.39999389648398</v>
      </c>
      <c r="X8">
        <v>278.39999389648398</v>
      </c>
      <c r="Y8">
        <v>235.19999694824199</v>
      </c>
      <c r="Z8">
        <v>213.19999694824199</v>
      </c>
      <c r="AA8">
        <v>108.84999847412099</v>
      </c>
      <c r="AB8">
        <v>99.660003662109304</v>
      </c>
      <c r="AC8">
        <v>93.239997863769503</v>
      </c>
      <c r="AD8">
        <v>84.040000915527301</v>
      </c>
      <c r="AE8">
        <v>65.459999084472599</v>
      </c>
      <c r="AF8">
        <v>8.6319999694824201</v>
      </c>
      <c r="AG8">
        <v>7.6519999504089302</v>
      </c>
      <c r="AH8">
        <v>10.1049995422363</v>
      </c>
      <c r="AI8">
        <v>10.7550001144409</v>
      </c>
      <c r="AJ8">
        <v>7.1999998092651296</v>
      </c>
      <c r="AK8">
        <v>63.520000457763601</v>
      </c>
      <c r="AL8">
        <v>59.270000457763601</v>
      </c>
      <c r="AM8">
        <v>73.900001525878906</v>
      </c>
      <c r="AN8">
        <v>69.300003051757798</v>
      </c>
      <c r="AO8">
        <v>61.139999389648402</v>
      </c>
      <c r="AP8">
        <v>37.880001068115199</v>
      </c>
      <c r="AQ8">
        <v>34.770000457763601</v>
      </c>
      <c r="AR8">
        <v>31.879999160766602</v>
      </c>
      <c r="AS8">
        <v>28.7199993133544</v>
      </c>
      <c r="AT8">
        <v>22.870000839233398</v>
      </c>
      <c r="AU8">
        <v>40.520000457763601</v>
      </c>
      <c r="AV8">
        <v>41.599998474121001</v>
      </c>
      <c r="AW8">
        <v>32.380001068115199</v>
      </c>
      <c r="AX8">
        <v>30.4300003051757</v>
      </c>
      <c r="AY8">
        <v>27.9799995422363</v>
      </c>
      <c r="AZ8" s="27"/>
    </row>
    <row r="9" spans="1:52" s="4" customFormat="1" x14ac:dyDescent="0.25">
      <c r="A9">
        <v>-8</v>
      </c>
      <c r="B9">
        <v>13.444999694824199</v>
      </c>
      <c r="C9">
        <v>12.3400001525878</v>
      </c>
      <c r="D9">
        <v>22.459999084472599</v>
      </c>
      <c r="E9">
        <v>21.2199993133544</v>
      </c>
      <c r="F9">
        <v>19.399999618530199</v>
      </c>
      <c r="G9">
        <v>37.369998931884702</v>
      </c>
      <c r="H9">
        <v>43.950000762939403</v>
      </c>
      <c r="I9">
        <v>64.699996948242102</v>
      </c>
      <c r="J9">
        <v>64.319999694824205</v>
      </c>
      <c r="K9">
        <v>47.560001373291001</v>
      </c>
      <c r="L9">
        <v>115.800003051757</v>
      </c>
      <c r="M9">
        <v>108.550003051757</v>
      </c>
      <c r="N9">
        <v>141.75</v>
      </c>
      <c r="O9">
        <v>118.900001525878</v>
      </c>
      <c r="P9">
        <v>88.5</v>
      </c>
      <c r="Q9">
        <v>13650</v>
      </c>
      <c r="R9">
        <v>13120</v>
      </c>
      <c r="S9">
        <v>10370</v>
      </c>
      <c r="T9">
        <v>8995</v>
      </c>
      <c r="U9">
        <v>8490</v>
      </c>
      <c r="V9">
        <v>438.39999389648398</v>
      </c>
      <c r="W9">
        <v>381.600006103515</v>
      </c>
      <c r="X9">
        <v>278.39999389648398</v>
      </c>
      <c r="Y9">
        <v>224.600006103515</v>
      </c>
      <c r="Z9">
        <v>217</v>
      </c>
      <c r="AA9">
        <v>109.699996948242</v>
      </c>
      <c r="AB9">
        <v>97.819999694824205</v>
      </c>
      <c r="AC9">
        <v>92.379997253417898</v>
      </c>
      <c r="AD9">
        <v>81.540000915527301</v>
      </c>
      <c r="AE9">
        <v>65.199996948242102</v>
      </c>
      <c r="AF9">
        <v>8.6160001754760707</v>
      </c>
      <c r="AG9">
        <v>7.59800004959106</v>
      </c>
      <c r="AH9">
        <v>10.164999961853001</v>
      </c>
      <c r="AI9">
        <v>10.654999732971101</v>
      </c>
      <c r="AJ9">
        <v>7.1719999313354403</v>
      </c>
      <c r="AK9">
        <v>63.580001831054602</v>
      </c>
      <c r="AL9">
        <v>58.279998779296797</v>
      </c>
      <c r="AM9">
        <v>72.180000305175696</v>
      </c>
      <c r="AN9">
        <v>68.519996643066406</v>
      </c>
      <c r="AO9">
        <v>60.9799995422363</v>
      </c>
      <c r="AP9">
        <v>38.060001373291001</v>
      </c>
      <c r="AQ9">
        <v>34.009998321533203</v>
      </c>
      <c r="AR9">
        <v>31.530000686645501</v>
      </c>
      <c r="AS9">
        <v>28</v>
      </c>
      <c r="AT9">
        <v>23.520000457763601</v>
      </c>
      <c r="AU9">
        <v>41.409999847412102</v>
      </c>
      <c r="AV9">
        <v>40.849998474121001</v>
      </c>
      <c r="AW9">
        <v>32.240001678466797</v>
      </c>
      <c r="AX9">
        <v>29.9799995422363</v>
      </c>
      <c r="AY9">
        <v>28.159999847412099</v>
      </c>
      <c r="AZ9" s="27"/>
    </row>
    <row r="10" spans="1:52" s="4" customFormat="1" x14ac:dyDescent="0.25">
      <c r="A10">
        <v>-7</v>
      </c>
      <c r="B10">
        <v>13.560000419616699</v>
      </c>
      <c r="C10">
        <v>11.779999732971101</v>
      </c>
      <c r="D10">
        <v>21.899999618530199</v>
      </c>
      <c r="E10">
        <v>21.7000007629394</v>
      </c>
      <c r="F10">
        <v>18.809999465942301</v>
      </c>
      <c r="G10">
        <v>36.209999084472599</v>
      </c>
      <c r="H10">
        <v>44.389999389648402</v>
      </c>
      <c r="I10">
        <v>67.339996337890597</v>
      </c>
      <c r="J10">
        <v>57.919998168945298</v>
      </c>
      <c r="K10">
        <v>44.279998779296797</v>
      </c>
      <c r="L10">
        <v>114.09999847412099</v>
      </c>
      <c r="M10">
        <v>111.400001525878</v>
      </c>
      <c r="N10">
        <v>146.89999389648401</v>
      </c>
      <c r="O10">
        <v>114.199996948242</v>
      </c>
      <c r="P10">
        <v>84.220001220703097</v>
      </c>
      <c r="Q10">
        <v>13880</v>
      </c>
      <c r="R10">
        <v>12780</v>
      </c>
      <c r="S10">
        <v>10510</v>
      </c>
      <c r="T10">
        <v>9150</v>
      </c>
      <c r="U10">
        <v>8215</v>
      </c>
      <c r="V10">
        <v>429</v>
      </c>
      <c r="W10">
        <v>382.600006103515</v>
      </c>
      <c r="X10">
        <v>278.20001220703102</v>
      </c>
      <c r="Y10">
        <v>233.80000305175699</v>
      </c>
      <c r="Z10">
        <v>206</v>
      </c>
      <c r="AA10">
        <v>107.900001525878</v>
      </c>
      <c r="AB10">
        <v>98.059997558593693</v>
      </c>
      <c r="AC10">
        <v>94.720001220703097</v>
      </c>
      <c r="AD10">
        <v>80.900001525878906</v>
      </c>
      <c r="AE10">
        <v>61.4799995422363</v>
      </c>
      <c r="AF10">
        <v>8.4860000610351491</v>
      </c>
      <c r="AG10">
        <v>7.3660001754760698</v>
      </c>
      <c r="AH10">
        <v>10.060000419616699</v>
      </c>
      <c r="AI10">
        <v>10.8800001144409</v>
      </c>
      <c r="AJ10">
        <v>7.0440001487731898</v>
      </c>
      <c r="AK10">
        <v>63.049999237060497</v>
      </c>
      <c r="AL10">
        <v>58.200000762939403</v>
      </c>
      <c r="AM10">
        <v>71.839996337890597</v>
      </c>
      <c r="AN10">
        <v>68.019996643066406</v>
      </c>
      <c r="AO10">
        <v>57.200000762939403</v>
      </c>
      <c r="AP10">
        <v>37.349998474121001</v>
      </c>
      <c r="AQ10">
        <v>33.959999084472599</v>
      </c>
      <c r="AR10">
        <v>31.459999084472599</v>
      </c>
      <c r="AS10">
        <v>27.5</v>
      </c>
      <c r="AT10">
        <v>22.090000152587798</v>
      </c>
      <c r="AU10">
        <v>41.330001831054602</v>
      </c>
      <c r="AV10">
        <v>40.700000762939403</v>
      </c>
      <c r="AW10">
        <v>31.709999084472599</v>
      </c>
      <c r="AX10">
        <v>29.9799995422363</v>
      </c>
      <c r="AY10">
        <v>27.100000381469702</v>
      </c>
      <c r="AZ10" s="27"/>
    </row>
    <row r="11" spans="1:52" s="4" customFormat="1" x14ac:dyDescent="0.25">
      <c r="A11">
        <v>-6</v>
      </c>
      <c r="B11">
        <v>13.795000076293899</v>
      </c>
      <c r="C11">
        <v>12.0850000381469</v>
      </c>
      <c r="D11">
        <v>21.2600002288818</v>
      </c>
      <c r="E11">
        <v>21.800000508626201</v>
      </c>
      <c r="F11">
        <v>19.5</v>
      </c>
      <c r="G11">
        <v>37.020000457763601</v>
      </c>
      <c r="H11">
        <v>44.020000457763601</v>
      </c>
      <c r="I11">
        <v>65.800003051757798</v>
      </c>
      <c r="J11">
        <v>58.246665954589801</v>
      </c>
      <c r="K11">
        <v>43.110000610351499</v>
      </c>
      <c r="L11">
        <v>117.900001525878</v>
      </c>
      <c r="M11">
        <v>111.949996948242</v>
      </c>
      <c r="N11">
        <v>145.55000305175699</v>
      </c>
      <c r="O11">
        <v>115.049997965494</v>
      </c>
      <c r="P11">
        <v>87.620002746582003</v>
      </c>
      <c r="Q11">
        <v>14110</v>
      </c>
      <c r="R11">
        <v>13000</v>
      </c>
      <c r="S11">
        <v>10250</v>
      </c>
      <c r="T11">
        <v>9226.6666666666606</v>
      </c>
      <c r="U11">
        <v>8380</v>
      </c>
      <c r="V11">
        <v>428</v>
      </c>
      <c r="W11">
        <v>395.29998779296801</v>
      </c>
      <c r="X11">
        <v>276.39999389648398</v>
      </c>
      <c r="Y11">
        <v>230.933334350585</v>
      </c>
      <c r="Z11">
        <v>215.600006103515</v>
      </c>
      <c r="AA11">
        <v>109.09999847412099</v>
      </c>
      <c r="AB11">
        <v>100.949996948242</v>
      </c>
      <c r="AC11">
        <v>90.739997863769503</v>
      </c>
      <c r="AD11">
        <v>79.999999999999901</v>
      </c>
      <c r="AE11">
        <v>62.5</v>
      </c>
      <c r="AF11">
        <v>8.4580001831054599</v>
      </c>
      <c r="AG11">
        <v>7.4980001449584899</v>
      </c>
      <c r="AH11">
        <v>10.569999694824199</v>
      </c>
      <c r="AI11">
        <v>10.7650000254313</v>
      </c>
      <c r="AJ11">
        <v>7.2119998931884703</v>
      </c>
      <c r="AK11">
        <v>63.560001373291001</v>
      </c>
      <c r="AL11">
        <v>58.700000762939403</v>
      </c>
      <c r="AM11">
        <v>73</v>
      </c>
      <c r="AN11">
        <v>69.093330383300696</v>
      </c>
      <c r="AO11">
        <v>59.560001373291001</v>
      </c>
      <c r="AP11">
        <v>37.860000610351499</v>
      </c>
      <c r="AQ11">
        <v>34.720001220703097</v>
      </c>
      <c r="AR11">
        <v>30.889999389648398</v>
      </c>
      <c r="AS11">
        <v>27.299999872843401</v>
      </c>
      <c r="AT11">
        <v>23.389999389648398</v>
      </c>
      <c r="AU11">
        <v>42.240001678466797</v>
      </c>
      <c r="AV11">
        <v>41.369998931884702</v>
      </c>
      <c r="AW11">
        <v>30.959999084472599</v>
      </c>
      <c r="AX11">
        <v>29.993333180745399</v>
      </c>
      <c r="AY11">
        <v>27.569999694824201</v>
      </c>
      <c r="AZ11" s="27"/>
    </row>
    <row r="12" spans="1:52" s="4" customFormat="1" x14ac:dyDescent="0.25">
      <c r="A12">
        <v>-5</v>
      </c>
      <c r="B12">
        <v>13.7866668701171</v>
      </c>
      <c r="C12">
        <v>11.9399998982746</v>
      </c>
      <c r="D12">
        <v>21.120000203450399</v>
      </c>
      <c r="E12">
        <v>21.900000254313099</v>
      </c>
      <c r="F12">
        <v>19.433333079020102</v>
      </c>
      <c r="G12">
        <v>37.080000559488802</v>
      </c>
      <c r="H12">
        <v>43.623334248860601</v>
      </c>
      <c r="I12">
        <v>66.433334350585895</v>
      </c>
      <c r="J12">
        <v>58.573333740234297</v>
      </c>
      <c r="K12">
        <v>42.900000254313099</v>
      </c>
      <c r="L12">
        <v>117.433334350585</v>
      </c>
      <c r="M12">
        <v>110.89999898274699</v>
      </c>
      <c r="N12">
        <v>146.23333740234199</v>
      </c>
      <c r="O12">
        <v>115.89999898274699</v>
      </c>
      <c r="P12">
        <v>87.966669718424399</v>
      </c>
      <c r="Q12">
        <v>13966.666666666601</v>
      </c>
      <c r="R12">
        <v>12833.333333333299</v>
      </c>
      <c r="S12">
        <v>10276.666666666601</v>
      </c>
      <c r="T12">
        <v>9303.3333333333303</v>
      </c>
      <c r="U12">
        <v>8363.3333333333303</v>
      </c>
      <c r="V12">
        <v>424.76666259765602</v>
      </c>
      <c r="W12">
        <v>391.89999389648301</v>
      </c>
      <c r="X12">
        <v>277.53332519531199</v>
      </c>
      <c r="Y12">
        <v>228.06666564941301</v>
      </c>
      <c r="Z12">
        <v>216.06667073567601</v>
      </c>
      <c r="AA12">
        <v>108.366666158039</v>
      </c>
      <c r="AB12">
        <v>100.27999877929599</v>
      </c>
      <c r="AC12">
        <v>91.759999593098897</v>
      </c>
      <c r="AD12">
        <v>79.099998474120994</v>
      </c>
      <c r="AE12">
        <v>62.4799995422363</v>
      </c>
      <c r="AF12">
        <v>8.3753334681192904</v>
      </c>
      <c r="AG12">
        <v>7.4720001220703001</v>
      </c>
      <c r="AH12">
        <v>10.5466664632161</v>
      </c>
      <c r="AI12">
        <v>10.6499999364217</v>
      </c>
      <c r="AJ12">
        <v>7.1639998753865504</v>
      </c>
      <c r="AK12">
        <v>63.216667175292898</v>
      </c>
      <c r="AL12">
        <v>58.380001068115199</v>
      </c>
      <c r="AM12">
        <v>73.1666666666666</v>
      </c>
      <c r="AN12">
        <v>70.166664123535099</v>
      </c>
      <c r="AO12">
        <v>59.580000559488902</v>
      </c>
      <c r="AP12">
        <v>37.743333180745402</v>
      </c>
      <c r="AQ12">
        <v>34.400000254313099</v>
      </c>
      <c r="AR12">
        <v>31.370000203450399</v>
      </c>
      <c r="AS12">
        <v>27.099999745686699</v>
      </c>
      <c r="AT12">
        <v>23.206666310628101</v>
      </c>
      <c r="AU12">
        <v>42.020001729329401</v>
      </c>
      <c r="AV12">
        <v>40.9399998982746</v>
      </c>
      <c r="AW12">
        <v>31.339998881022002</v>
      </c>
      <c r="AX12">
        <v>30.006666819254502</v>
      </c>
      <c r="AY12">
        <v>27.5633328755696</v>
      </c>
      <c r="AZ12" s="27"/>
    </row>
    <row r="13" spans="1:52" s="4" customFormat="1" x14ac:dyDescent="0.25">
      <c r="A13">
        <v>-4</v>
      </c>
      <c r="B13">
        <v>13.7783336639403</v>
      </c>
      <c r="C13">
        <v>11.794999758402399</v>
      </c>
      <c r="D13">
        <v>20.9800001780191</v>
      </c>
      <c r="E13">
        <v>22</v>
      </c>
      <c r="F13">
        <v>19.366666158040299</v>
      </c>
      <c r="G13">
        <v>37.140000661214103</v>
      </c>
      <c r="H13">
        <v>43.226668039957602</v>
      </c>
      <c r="I13">
        <v>67.066665649414006</v>
      </c>
      <c r="J13">
        <v>58.900001525878899</v>
      </c>
      <c r="K13">
        <v>42.689999898274699</v>
      </c>
      <c r="L13">
        <v>116.966667175292</v>
      </c>
      <c r="M13">
        <v>109.850001017252</v>
      </c>
      <c r="N13">
        <v>146.91667175292901</v>
      </c>
      <c r="O13">
        <v>116.75</v>
      </c>
      <c r="P13">
        <v>88.313336690266794</v>
      </c>
      <c r="Q13">
        <v>13823.333333333299</v>
      </c>
      <c r="R13">
        <v>12666.666666666601</v>
      </c>
      <c r="S13">
        <v>10303.333333333299</v>
      </c>
      <c r="T13">
        <v>9380</v>
      </c>
      <c r="U13">
        <v>8346.6666666666606</v>
      </c>
      <c r="V13">
        <v>421.53332519531199</v>
      </c>
      <c r="W13">
        <v>388.49999999999898</v>
      </c>
      <c r="X13">
        <v>278.66665649414</v>
      </c>
      <c r="Y13">
        <v>225.19999694824199</v>
      </c>
      <c r="Z13">
        <v>216.53333536783799</v>
      </c>
      <c r="AA13">
        <v>107.633333841959</v>
      </c>
      <c r="AB13">
        <v>99.610000610351406</v>
      </c>
      <c r="AC13">
        <v>92.780001322428305</v>
      </c>
      <c r="AD13">
        <v>78.199996948242102</v>
      </c>
      <c r="AE13">
        <v>62.459999084472599</v>
      </c>
      <c r="AF13">
        <v>8.2926667531331297</v>
      </c>
      <c r="AG13">
        <v>7.44600009918212</v>
      </c>
      <c r="AH13">
        <v>10.523333231607999</v>
      </c>
      <c r="AI13">
        <v>10.5349998474121</v>
      </c>
      <c r="AJ13">
        <v>7.1159998575846304</v>
      </c>
      <c r="AK13">
        <v>62.873332977294801</v>
      </c>
      <c r="AL13">
        <v>58.060001373291001</v>
      </c>
      <c r="AM13">
        <v>73.3333333333333</v>
      </c>
      <c r="AN13">
        <v>71.239997863769503</v>
      </c>
      <c r="AO13">
        <v>59.599999745686802</v>
      </c>
      <c r="AP13">
        <v>37.626665751139299</v>
      </c>
      <c r="AQ13">
        <v>34.079999287923101</v>
      </c>
      <c r="AR13">
        <v>31.850001017252499</v>
      </c>
      <c r="AS13">
        <v>26.899999618530199</v>
      </c>
      <c r="AT13">
        <v>23.023333231607999</v>
      </c>
      <c r="AU13">
        <v>41.800001780191998</v>
      </c>
      <c r="AV13">
        <v>40.510000864664597</v>
      </c>
      <c r="AW13">
        <v>31.7199986775715</v>
      </c>
      <c r="AX13">
        <v>30.020000457763601</v>
      </c>
      <c r="AY13">
        <v>27.556666056314999</v>
      </c>
      <c r="AZ13" s="27"/>
    </row>
    <row r="14" spans="1:52" s="4" customFormat="1" x14ac:dyDescent="0.25">
      <c r="A14">
        <v>-3</v>
      </c>
      <c r="B14">
        <v>13.770000457763601</v>
      </c>
      <c r="C14">
        <v>11.649999618530201</v>
      </c>
      <c r="D14">
        <v>20.840000152587798</v>
      </c>
      <c r="E14">
        <v>21.040000915527301</v>
      </c>
      <c r="F14">
        <v>19.299999237060501</v>
      </c>
      <c r="G14">
        <v>37.200000762939403</v>
      </c>
      <c r="H14">
        <v>42.830001831054602</v>
      </c>
      <c r="I14">
        <v>67.699996948242102</v>
      </c>
      <c r="J14">
        <v>50.9799995422363</v>
      </c>
      <c r="K14">
        <v>42.4799995422363</v>
      </c>
      <c r="L14">
        <v>116.5</v>
      </c>
      <c r="M14">
        <v>108.800003051757</v>
      </c>
      <c r="N14">
        <v>147.600006103515</v>
      </c>
      <c r="O14">
        <v>103</v>
      </c>
      <c r="P14">
        <v>88.660003662109304</v>
      </c>
      <c r="Q14">
        <v>13680</v>
      </c>
      <c r="R14">
        <v>12500</v>
      </c>
      <c r="S14">
        <v>10330</v>
      </c>
      <c r="T14">
        <v>9490</v>
      </c>
      <c r="U14">
        <v>8330</v>
      </c>
      <c r="V14">
        <v>418.29998779296801</v>
      </c>
      <c r="W14">
        <v>385.100006103515</v>
      </c>
      <c r="X14">
        <v>279.79998779296801</v>
      </c>
      <c r="Y14">
        <v>215</v>
      </c>
      <c r="Z14">
        <v>217</v>
      </c>
      <c r="AA14">
        <v>106.900001525878</v>
      </c>
      <c r="AB14">
        <v>98.940002441406193</v>
      </c>
      <c r="AC14">
        <v>93.800003051757798</v>
      </c>
      <c r="AD14">
        <v>76.959999084472599</v>
      </c>
      <c r="AE14">
        <v>62.439998626708899</v>
      </c>
      <c r="AF14">
        <v>8.2100000381469709</v>
      </c>
      <c r="AG14">
        <v>7.42000007629394</v>
      </c>
      <c r="AH14">
        <v>10.5</v>
      </c>
      <c r="AI14">
        <v>10.5</v>
      </c>
      <c r="AJ14">
        <v>7.0679998397827104</v>
      </c>
      <c r="AK14">
        <v>62.529998779296797</v>
      </c>
      <c r="AL14">
        <v>57.740001678466797</v>
      </c>
      <c r="AM14">
        <v>73.5</v>
      </c>
      <c r="AN14">
        <v>69.599998474121094</v>
      </c>
      <c r="AO14">
        <v>59.619998931884702</v>
      </c>
      <c r="AP14">
        <v>37.509998321533203</v>
      </c>
      <c r="AQ14">
        <v>33.759998321533203</v>
      </c>
      <c r="AR14">
        <v>32.330001831054602</v>
      </c>
      <c r="AS14">
        <v>26.170000076293899</v>
      </c>
      <c r="AT14">
        <v>22.840000152587798</v>
      </c>
      <c r="AU14">
        <v>41.580001831054602</v>
      </c>
      <c r="AV14">
        <v>40.080001831054602</v>
      </c>
      <c r="AW14">
        <v>32.099998474121001</v>
      </c>
      <c r="AX14">
        <v>29.040000915527301</v>
      </c>
      <c r="AY14">
        <v>27.549999237060501</v>
      </c>
      <c r="AZ14" s="27"/>
    </row>
    <row r="15" spans="1:52" s="4" customFormat="1" x14ac:dyDescent="0.25">
      <c r="A15">
        <v>-2</v>
      </c>
      <c r="B15">
        <v>13.4799995422363</v>
      </c>
      <c r="C15">
        <v>11.420000076293899</v>
      </c>
      <c r="D15">
        <v>20.459999084472599</v>
      </c>
      <c r="E15">
        <v>21.620000839233398</v>
      </c>
      <c r="F15">
        <v>18.370000839233398</v>
      </c>
      <c r="G15">
        <v>36.4799995422363</v>
      </c>
      <c r="H15">
        <v>42.400001525878899</v>
      </c>
      <c r="I15">
        <v>70.199996948242102</v>
      </c>
      <c r="J15">
        <v>48</v>
      </c>
      <c r="K15">
        <v>39.319999694824197</v>
      </c>
      <c r="L15">
        <v>114.75</v>
      </c>
      <c r="M15">
        <v>107.25</v>
      </c>
      <c r="N15">
        <v>149.69999694824199</v>
      </c>
      <c r="O15">
        <v>100.75</v>
      </c>
      <c r="P15">
        <v>86</v>
      </c>
      <c r="Q15">
        <v>14000</v>
      </c>
      <c r="R15">
        <v>12420</v>
      </c>
      <c r="S15">
        <v>10330</v>
      </c>
      <c r="T15">
        <v>9805</v>
      </c>
      <c r="U15">
        <v>7860</v>
      </c>
      <c r="V15">
        <v>422.79998779296801</v>
      </c>
      <c r="W15">
        <v>378.20001220703102</v>
      </c>
      <c r="X15">
        <v>270.20001220703102</v>
      </c>
      <c r="Y15">
        <v>219.19999694824199</v>
      </c>
      <c r="Z15">
        <v>215</v>
      </c>
      <c r="AA15">
        <v>105.150001525878</v>
      </c>
      <c r="AB15">
        <v>98.199996948242202</v>
      </c>
      <c r="AC15">
        <v>92.019996643066406</v>
      </c>
      <c r="AD15">
        <v>78.080001831054602</v>
      </c>
      <c r="AE15">
        <v>62.080001831054602</v>
      </c>
      <c r="AF15">
        <v>7.8899998664855904</v>
      </c>
      <c r="AG15">
        <v>7.0040001869201598</v>
      </c>
      <c r="AH15">
        <v>10.319999694824199</v>
      </c>
      <c r="AI15">
        <v>9.8780002593994105</v>
      </c>
      <c r="AJ15">
        <v>6.7179999351501403</v>
      </c>
      <c r="AK15">
        <v>61.790000915527301</v>
      </c>
      <c r="AL15">
        <v>57.840000152587798</v>
      </c>
      <c r="AM15">
        <v>74.040000915527301</v>
      </c>
      <c r="AN15">
        <v>67.739997863769503</v>
      </c>
      <c r="AO15">
        <v>56.919998168945298</v>
      </c>
      <c r="AP15">
        <v>37.169998168945298</v>
      </c>
      <c r="AQ15">
        <v>33.880001068115199</v>
      </c>
      <c r="AR15">
        <v>31.4799995422363</v>
      </c>
      <c r="AS15">
        <v>26.370000839233398</v>
      </c>
      <c r="AT15">
        <v>22.770000457763601</v>
      </c>
      <c r="AU15">
        <v>41.380001068115199</v>
      </c>
      <c r="AV15">
        <v>40.279998779296797</v>
      </c>
      <c r="AW15">
        <v>31.190000534057599</v>
      </c>
      <c r="AX15">
        <v>29.090000152587798</v>
      </c>
      <c r="AY15">
        <v>26.7600002288818</v>
      </c>
      <c r="AZ15" s="27"/>
    </row>
    <row r="16" spans="1:52" s="4" customFormat="1" x14ac:dyDescent="0.25">
      <c r="A16">
        <v>-1</v>
      </c>
      <c r="B16">
        <v>14.5900001525878</v>
      </c>
      <c r="C16">
        <v>11.8400001525878</v>
      </c>
      <c r="D16">
        <v>20.139999389648398</v>
      </c>
      <c r="E16">
        <v>21.620000839233398</v>
      </c>
      <c r="F16">
        <v>18.2600002288818</v>
      </c>
      <c r="G16">
        <v>35.990001678466797</v>
      </c>
      <c r="H16">
        <v>43.849998474121001</v>
      </c>
      <c r="I16">
        <v>69.980003356933594</v>
      </c>
      <c r="J16">
        <v>52</v>
      </c>
      <c r="K16">
        <v>38.389999389648402</v>
      </c>
      <c r="L16">
        <v>113</v>
      </c>
      <c r="M16">
        <v>106.75</v>
      </c>
      <c r="N16">
        <v>146.69999694824199</v>
      </c>
      <c r="O16">
        <v>111.800003051757</v>
      </c>
      <c r="P16">
        <v>84.5</v>
      </c>
      <c r="Q16">
        <v>14000</v>
      </c>
      <c r="R16">
        <v>12270</v>
      </c>
      <c r="S16">
        <v>10310</v>
      </c>
      <c r="T16">
        <v>10030</v>
      </c>
      <c r="U16">
        <v>8500</v>
      </c>
      <c r="V16">
        <v>408.5</v>
      </c>
      <c r="W16">
        <v>395.70001220703102</v>
      </c>
      <c r="X16">
        <v>259</v>
      </c>
      <c r="Y16">
        <v>231</v>
      </c>
      <c r="Z16">
        <v>212</v>
      </c>
      <c r="AA16">
        <v>100.09999847412099</v>
      </c>
      <c r="AB16">
        <v>101</v>
      </c>
      <c r="AC16">
        <v>90.5</v>
      </c>
      <c r="AD16">
        <v>79.120002746582003</v>
      </c>
      <c r="AE16">
        <v>62.799999237060497</v>
      </c>
      <c r="AF16">
        <v>7.5359997749328604</v>
      </c>
      <c r="AG16">
        <v>6.8959999084472603</v>
      </c>
      <c r="AH16">
        <v>10.1599998474121</v>
      </c>
      <c r="AI16">
        <v>10.3050003051757</v>
      </c>
      <c r="AJ16">
        <v>7.2239999771118102</v>
      </c>
      <c r="AK16">
        <v>60.5</v>
      </c>
      <c r="AL16">
        <v>57.25</v>
      </c>
      <c r="AM16">
        <v>73.339996337890597</v>
      </c>
      <c r="AN16">
        <v>70.5</v>
      </c>
      <c r="AO16">
        <v>58.080001831054602</v>
      </c>
      <c r="AP16">
        <v>35.340000152587798</v>
      </c>
      <c r="AQ16">
        <v>34.569999694824197</v>
      </c>
      <c r="AR16">
        <v>30.4899997711181</v>
      </c>
      <c r="AS16">
        <v>26.399999618530199</v>
      </c>
      <c r="AT16">
        <v>22.5100002288818</v>
      </c>
      <c r="AU16">
        <v>38.189998626708899</v>
      </c>
      <c r="AV16">
        <v>40.560001373291001</v>
      </c>
      <c r="AW16">
        <v>30.049999237060501</v>
      </c>
      <c r="AX16">
        <v>29.879999160766602</v>
      </c>
      <c r="AY16">
        <v>26.799999237060501</v>
      </c>
      <c r="AZ16" s="27"/>
    </row>
    <row r="17" spans="1:52" s="8" customFormat="1" x14ac:dyDescent="0.25">
      <c r="A17">
        <v>0</v>
      </c>
      <c r="B17">
        <v>13.920000076293899</v>
      </c>
      <c r="C17">
        <v>11.6000003814697</v>
      </c>
      <c r="D17">
        <v>19.420000076293899</v>
      </c>
      <c r="E17">
        <v>21.920000076293899</v>
      </c>
      <c r="F17">
        <v>18.850000381469702</v>
      </c>
      <c r="G17">
        <v>35.680000305175703</v>
      </c>
      <c r="H17">
        <v>43.990001678466797</v>
      </c>
      <c r="I17">
        <v>70.400001525878906</v>
      </c>
      <c r="J17">
        <v>52.159999847412102</v>
      </c>
      <c r="K17">
        <v>38.020000457763601</v>
      </c>
      <c r="L17">
        <v>109.25</v>
      </c>
      <c r="M17">
        <v>105</v>
      </c>
      <c r="N17">
        <v>146.64999389648401</v>
      </c>
      <c r="O17">
        <v>111.650001525878</v>
      </c>
      <c r="P17">
        <v>85.800003051757798</v>
      </c>
      <c r="Q17">
        <v>13400</v>
      </c>
      <c r="R17">
        <v>12000</v>
      </c>
      <c r="S17">
        <v>10280</v>
      </c>
      <c r="T17">
        <v>10320</v>
      </c>
      <c r="U17">
        <v>8505</v>
      </c>
      <c r="V17">
        <v>401.39999389648398</v>
      </c>
      <c r="W17">
        <v>396.5</v>
      </c>
      <c r="X17">
        <v>256.20001220703102</v>
      </c>
      <c r="Y17">
        <v>235.39999389648401</v>
      </c>
      <c r="Z17">
        <v>227.80000305175699</v>
      </c>
      <c r="AA17">
        <v>99.019996643066406</v>
      </c>
      <c r="AB17">
        <v>102.59999847412099</v>
      </c>
      <c r="AC17">
        <v>87.480003356933594</v>
      </c>
      <c r="AD17">
        <v>81.680000305175696</v>
      </c>
      <c r="AE17">
        <v>64.440002441406193</v>
      </c>
      <c r="AF17">
        <v>7.4580001831054599</v>
      </c>
      <c r="AG17">
        <v>6.7399997711181596</v>
      </c>
      <c r="AH17">
        <v>10.265000343322701</v>
      </c>
      <c r="AI17">
        <v>10.3450002670288</v>
      </c>
      <c r="AJ17">
        <v>7.1859998703002903</v>
      </c>
      <c r="AK17">
        <v>58.459999084472599</v>
      </c>
      <c r="AL17">
        <v>56.069999694824197</v>
      </c>
      <c r="AM17">
        <v>73.220001220703097</v>
      </c>
      <c r="AN17">
        <v>73.360000610351506</v>
      </c>
      <c r="AO17">
        <v>55.419998168945298</v>
      </c>
      <c r="AP17">
        <v>35.259998321533203</v>
      </c>
      <c r="AQ17">
        <v>34.790000915527301</v>
      </c>
      <c r="AR17">
        <v>29.7299995422363</v>
      </c>
      <c r="AS17">
        <v>27.7000007629394</v>
      </c>
      <c r="AT17">
        <v>23.129999160766602</v>
      </c>
      <c r="AU17">
        <v>38.200000762939403</v>
      </c>
      <c r="AV17">
        <v>40.599998474121001</v>
      </c>
      <c r="AW17">
        <v>30.209999084472599</v>
      </c>
      <c r="AX17">
        <v>30.350000381469702</v>
      </c>
      <c r="AY17">
        <v>26.610000610351499</v>
      </c>
      <c r="AZ17" s="27"/>
    </row>
    <row r="18" spans="1:52" s="4" customFormat="1" x14ac:dyDescent="0.25">
      <c r="A18">
        <v>1</v>
      </c>
      <c r="B18">
        <v>13.414999961853001</v>
      </c>
      <c r="C18">
        <v>11.4300003051757</v>
      </c>
      <c r="D18">
        <v>19.159999847412099</v>
      </c>
      <c r="E18">
        <v>21.7933336893717</v>
      </c>
      <c r="F18">
        <v>19.25</v>
      </c>
      <c r="G18">
        <v>37.259998321533203</v>
      </c>
      <c r="H18">
        <v>40.580001831054602</v>
      </c>
      <c r="I18">
        <v>68.400001525878906</v>
      </c>
      <c r="J18">
        <v>51.786666870117102</v>
      </c>
      <c r="K18">
        <v>39.740001678466797</v>
      </c>
      <c r="L18">
        <v>110.300003051757</v>
      </c>
      <c r="M18">
        <v>107.400001525878</v>
      </c>
      <c r="N18">
        <v>140.100006103515</v>
      </c>
      <c r="O18">
        <v>110.016667683918</v>
      </c>
      <c r="P18">
        <v>92.940002441406193</v>
      </c>
      <c r="Q18">
        <v>13450</v>
      </c>
      <c r="R18">
        <v>12200</v>
      </c>
      <c r="S18">
        <v>9950</v>
      </c>
      <c r="T18">
        <v>10280</v>
      </c>
      <c r="U18">
        <v>8675</v>
      </c>
      <c r="V18">
        <v>398.70001220703102</v>
      </c>
      <c r="W18">
        <v>418</v>
      </c>
      <c r="X18">
        <v>250.19999694824199</v>
      </c>
      <c r="Y18">
        <v>232.933329264322</v>
      </c>
      <c r="Z18">
        <v>245.80000305175699</v>
      </c>
      <c r="AA18">
        <v>99.940002441406193</v>
      </c>
      <c r="AB18">
        <v>105.84999847412099</v>
      </c>
      <c r="AC18">
        <v>83.440002441406193</v>
      </c>
      <c r="AD18">
        <v>81.186665852864493</v>
      </c>
      <c r="AE18">
        <v>68.580001831054602</v>
      </c>
      <c r="AF18">
        <v>7.56599998474121</v>
      </c>
      <c r="AG18">
        <v>6.4359998703002903</v>
      </c>
      <c r="AH18">
        <v>10.270000457763601</v>
      </c>
      <c r="AI18">
        <v>10.160666783650701</v>
      </c>
      <c r="AJ18">
        <v>7.6279997825622496</v>
      </c>
      <c r="AK18">
        <v>58.630001068115199</v>
      </c>
      <c r="AL18">
        <v>54.599998474121001</v>
      </c>
      <c r="AM18">
        <v>70.760002136230398</v>
      </c>
      <c r="AN18">
        <v>72.439999898274706</v>
      </c>
      <c r="AO18">
        <v>57.319999694824197</v>
      </c>
      <c r="AP18">
        <v>35.169998168945298</v>
      </c>
      <c r="AQ18">
        <v>36.299999237060497</v>
      </c>
      <c r="AR18">
        <v>28.9699993133544</v>
      </c>
      <c r="AS18">
        <v>27.516667048136298</v>
      </c>
      <c r="AT18">
        <v>24.290000915527301</v>
      </c>
      <c r="AU18">
        <v>39.150001525878899</v>
      </c>
      <c r="AV18">
        <v>41.150001525878899</v>
      </c>
      <c r="AW18">
        <v>29.389999389648398</v>
      </c>
      <c r="AX18">
        <v>30.5100002288818</v>
      </c>
      <c r="AY18">
        <v>27.7299995422363</v>
      </c>
      <c r="AZ18" s="27"/>
    </row>
    <row r="19" spans="1:52" s="4" customFormat="1" x14ac:dyDescent="0.25">
      <c r="A19">
        <v>2</v>
      </c>
      <c r="B19">
        <v>13.3033332824706</v>
      </c>
      <c r="C19">
        <v>11.4550002415974</v>
      </c>
      <c r="D19">
        <v>19.026666641235298</v>
      </c>
      <c r="E19">
        <v>21.6666673024495</v>
      </c>
      <c r="F19">
        <v>19.3033332824707</v>
      </c>
      <c r="G19">
        <v>37.503332773844399</v>
      </c>
      <c r="H19">
        <v>41.1066678365071</v>
      </c>
      <c r="I19">
        <v>67.020001729329394</v>
      </c>
      <c r="J19">
        <v>51.413333892822202</v>
      </c>
      <c r="K19">
        <v>39.393334706624302</v>
      </c>
      <c r="L19">
        <v>110.83333587646401</v>
      </c>
      <c r="M19">
        <v>107.566668192544</v>
      </c>
      <c r="N19">
        <v>139.00000508626201</v>
      </c>
      <c r="O19">
        <v>108.383333841959</v>
      </c>
      <c r="P19">
        <v>93.840001424153598</v>
      </c>
      <c r="Q19">
        <v>13446.666666666601</v>
      </c>
      <c r="R19">
        <v>12316.666666666601</v>
      </c>
      <c r="S19">
        <v>9873.3333333333303</v>
      </c>
      <c r="T19">
        <v>10240</v>
      </c>
      <c r="U19">
        <v>8631.6666666666606</v>
      </c>
      <c r="V19">
        <v>399.033345540364</v>
      </c>
      <c r="W19">
        <v>423.46666463216098</v>
      </c>
      <c r="X19">
        <v>244.79999796549399</v>
      </c>
      <c r="Y19">
        <v>230.46666463216101</v>
      </c>
      <c r="Z19">
        <v>249.200002034504</v>
      </c>
      <c r="AA19">
        <v>99.866668701171804</v>
      </c>
      <c r="AB19">
        <v>106.799997965494</v>
      </c>
      <c r="AC19">
        <v>82.313334147135294</v>
      </c>
      <c r="AD19">
        <v>80.693331400553305</v>
      </c>
      <c r="AE19">
        <v>69.840001424153499</v>
      </c>
      <c r="AF19">
        <v>7.5853333473205504</v>
      </c>
      <c r="AG19">
        <v>6.4673333168029696</v>
      </c>
      <c r="AH19">
        <v>10.250000317891301</v>
      </c>
      <c r="AI19">
        <v>9.9763333002726196</v>
      </c>
      <c r="AJ19">
        <v>7.4953331947326598</v>
      </c>
      <c r="AK19">
        <v>58.580000559488902</v>
      </c>
      <c r="AL19">
        <v>55.766665140787602</v>
      </c>
      <c r="AM19">
        <v>70.666669209798101</v>
      </c>
      <c r="AN19">
        <v>71.519999186197893</v>
      </c>
      <c r="AO19">
        <v>57.673333485921198</v>
      </c>
      <c r="AP19">
        <v>35.159998575846302</v>
      </c>
      <c r="AQ19">
        <v>36.433333079020102</v>
      </c>
      <c r="AR19">
        <v>28.443332672118999</v>
      </c>
      <c r="AS19">
        <v>27.333333333333201</v>
      </c>
      <c r="AT19">
        <v>24.630000432332299</v>
      </c>
      <c r="AU19">
        <v>38.930001576741503</v>
      </c>
      <c r="AV19">
        <v>41.233334859212199</v>
      </c>
      <c r="AW19">
        <v>29.213333129882699</v>
      </c>
      <c r="AX19">
        <v>30.670000076293899</v>
      </c>
      <c r="AY19">
        <v>28.013333002726199</v>
      </c>
      <c r="AZ19" s="27"/>
    </row>
    <row r="20" spans="1:52" s="4" customFormat="1" x14ac:dyDescent="0.25">
      <c r="A20">
        <v>3</v>
      </c>
      <c r="B20">
        <v>13.191666603088301</v>
      </c>
      <c r="C20">
        <v>11.4800001780191</v>
      </c>
      <c r="D20">
        <v>18.893333435058501</v>
      </c>
      <c r="E20">
        <v>21.540000915527301</v>
      </c>
      <c r="F20">
        <v>19.356666564941399</v>
      </c>
      <c r="G20">
        <v>37.746667226155601</v>
      </c>
      <c r="H20">
        <v>41.633333841959598</v>
      </c>
      <c r="I20">
        <v>65.640001932779896</v>
      </c>
      <c r="J20">
        <v>51.040000915527301</v>
      </c>
      <c r="K20">
        <v>39.046667734781799</v>
      </c>
      <c r="L20">
        <v>111.36666870117099</v>
      </c>
      <c r="M20">
        <v>107.733334859211</v>
      </c>
      <c r="N20">
        <v>137.90000406900899</v>
      </c>
      <c r="O20">
        <v>106.75</v>
      </c>
      <c r="P20">
        <v>94.740000406900904</v>
      </c>
      <c r="Q20">
        <v>13443.333333333299</v>
      </c>
      <c r="R20">
        <v>12433.333333333299</v>
      </c>
      <c r="S20">
        <v>9796.6666666666606</v>
      </c>
      <c r="T20">
        <v>10200</v>
      </c>
      <c r="U20">
        <v>8588.3333333333303</v>
      </c>
      <c r="V20">
        <v>399.36667887369703</v>
      </c>
      <c r="W20">
        <v>428.93332926432203</v>
      </c>
      <c r="X20">
        <v>239.39999898274701</v>
      </c>
      <c r="Y20">
        <v>228</v>
      </c>
      <c r="Z20">
        <v>252.600001017252</v>
      </c>
      <c r="AA20">
        <v>99.793334960937401</v>
      </c>
      <c r="AB20">
        <v>107.749997456868</v>
      </c>
      <c r="AC20">
        <v>81.186665852864493</v>
      </c>
      <c r="AD20">
        <v>80.199996948242102</v>
      </c>
      <c r="AE20">
        <v>71.100001017252495</v>
      </c>
      <c r="AF20">
        <v>7.6046667098998899</v>
      </c>
      <c r="AG20">
        <v>6.4986667633056596</v>
      </c>
      <c r="AH20">
        <v>10.2300001780191</v>
      </c>
      <c r="AI20">
        <v>9.7919998168945295</v>
      </c>
      <c r="AJ20">
        <v>7.36266660690307</v>
      </c>
      <c r="AK20">
        <v>58.530000050862597</v>
      </c>
      <c r="AL20">
        <v>56.933331807454302</v>
      </c>
      <c r="AM20">
        <v>70.573336283365805</v>
      </c>
      <c r="AN20">
        <v>70.599998474121094</v>
      </c>
      <c r="AO20">
        <v>58.026667277018198</v>
      </c>
      <c r="AP20">
        <v>35.149998982747299</v>
      </c>
      <c r="AQ20">
        <v>36.566666920979699</v>
      </c>
      <c r="AR20">
        <v>27.9166660308837</v>
      </c>
      <c r="AS20">
        <v>27.149999618530199</v>
      </c>
      <c r="AT20">
        <v>24.9699999491373</v>
      </c>
      <c r="AU20">
        <v>38.7100016276041</v>
      </c>
      <c r="AV20">
        <v>41.316668192545499</v>
      </c>
      <c r="AW20">
        <v>29.036666870117099</v>
      </c>
      <c r="AX20">
        <v>30.829999923706001</v>
      </c>
      <c r="AY20">
        <v>28.296666463216098</v>
      </c>
      <c r="AZ20" s="27"/>
    </row>
    <row r="21" spans="1:52" s="4" customFormat="1" x14ac:dyDescent="0.25">
      <c r="A21">
        <v>4</v>
      </c>
      <c r="B21">
        <v>13.079999923706</v>
      </c>
      <c r="C21">
        <v>11.5050001144409</v>
      </c>
      <c r="D21">
        <v>18.7600002288818</v>
      </c>
      <c r="E21">
        <v>21.020000457763601</v>
      </c>
      <c r="F21">
        <v>19.409999847412099</v>
      </c>
      <c r="G21">
        <v>37.990001678466797</v>
      </c>
      <c r="H21">
        <v>42.159999847412102</v>
      </c>
      <c r="I21">
        <v>64.260002136230398</v>
      </c>
      <c r="J21">
        <v>52.360000610351499</v>
      </c>
      <c r="K21">
        <v>38.700000762939403</v>
      </c>
      <c r="L21">
        <v>111.900001525878</v>
      </c>
      <c r="M21">
        <v>107.900001525878</v>
      </c>
      <c r="N21">
        <v>136.80000305175699</v>
      </c>
      <c r="O21">
        <v>103.75</v>
      </c>
      <c r="P21">
        <v>95.639999389648395</v>
      </c>
      <c r="Q21">
        <v>13440</v>
      </c>
      <c r="R21">
        <v>12550</v>
      </c>
      <c r="S21">
        <v>9720</v>
      </c>
      <c r="T21">
        <v>9945</v>
      </c>
      <c r="U21">
        <v>8545</v>
      </c>
      <c r="V21">
        <v>399.70001220703102</v>
      </c>
      <c r="W21">
        <v>434.39999389648398</v>
      </c>
      <c r="X21">
        <v>234</v>
      </c>
      <c r="Y21">
        <v>217</v>
      </c>
      <c r="Z21">
        <v>256</v>
      </c>
      <c r="AA21">
        <v>99.720001220703097</v>
      </c>
      <c r="AB21">
        <v>108.699996948242</v>
      </c>
      <c r="AC21">
        <v>80.059997558593693</v>
      </c>
      <c r="AD21">
        <v>75.839996337890597</v>
      </c>
      <c r="AE21">
        <v>72.360000610351506</v>
      </c>
      <c r="AF21">
        <v>7.6240000724792401</v>
      </c>
      <c r="AG21">
        <v>6.5300002098083496</v>
      </c>
      <c r="AH21">
        <v>10.2100000381469</v>
      </c>
      <c r="AI21">
        <v>9.9560003280639595</v>
      </c>
      <c r="AJ21">
        <v>7.2300000190734801</v>
      </c>
      <c r="AK21">
        <v>58.4799995422363</v>
      </c>
      <c r="AL21">
        <v>58.099998474121001</v>
      </c>
      <c r="AM21">
        <v>70.480003356933594</v>
      </c>
      <c r="AN21">
        <v>69.519996643066406</v>
      </c>
      <c r="AO21">
        <v>58.380001068115199</v>
      </c>
      <c r="AP21">
        <v>35.139999389648402</v>
      </c>
      <c r="AQ21">
        <v>36.700000762939403</v>
      </c>
      <c r="AR21">
        <v>27.389999389648398</v>
      </c>
      <c r="AS21">
        <v>26.329999923706001</v>
      </c>
      <c r="AT21">
        <v>25.309999465942301</v>
      </c>
      <c r="AU21">
        <v>38.490001678466797</v>
      </c>
      <c r="AV21">
        <v>41.400001525878899</v>
      </c>
      <c r="AW21">
        <v>28.860000610351499</v>
      </c>
      <c r="AX21">
        <v>29.690000534057599</v>
      </c>
      <c r="AY21">
        <v>28.579999923706001</v>
      </c>
      <c r="AZ21" s="27"/>
    </row>
    <row r="22" spans="1:52" s="4" customFormat="1" x14ac:dyDescent="0.25">
      <c r="A22">
        <v>5</v>
      </c>
      <c r="B22">
        <v>12.675000190734799</v>
      </c>
      <c r="C22">
        <v>12.1800003051757</v>
      </c>
      <c r="D22">
        <v>18.709999084472599</v>
      </c>
      <c r="E22">
        <v>21.020000457763601</v>
      </c>
      <c r="F22">
        <v>18.389999389648398</v>
      </c>
      <c r="G22">
        <v>38.009998321533203</v>
      </c>
      <c r="H22">
        <v>43.950000762939403</v>
      </c>
      <c r="I22">
        <v>67.360000610351506</v>
      </c>
      <c r="J22">
        <v>49.580001831054602</v>
      </c>
      <c r="K22">
        <v>37.400001525878899</v>
      </c>
      <c r="L22">
        <v>112.59999847412099</v>
      </c>
      <c r="M22">
        <v>110.050003051757</v>
      </c>
      <c r="N22">
        <v>137.55000305175699</v>
      </c>
      <c r="O22">
        <v>101.75</v>
      </c>
      <c r="P22">
        <v>92.059997558593693</v>
      </c>
      <c r="Q22">
        <v>13250</v>
      </c>
      <c r="R22">
        <v>12810</v>
      </c>
      <c r="S22">
        <v>9645</v>
      </c>
      <c r="T22">
        <v>9840</v>
      </c>
      <c r="U22">
        <v>8210</v>
      </c>
      <c r="V22">
        <v>400.89999389648398</v>
      </c>
      <c r="W22">
        <v>440</v>
      </c>
      <c r="X22">
        <v>233.39999389648401</v>
      </c>
      <c r="Y22">
        <v>208</v>
      </c>
      <c r="Z22">
        <v>254.19999694824199</v>
      </c>
      <c r="AA22">
        <v>100.34999847412099</v>
      </c>
      <c r="AB22">
        <v>110.949996948242</v>
      </c>
      <c r="AC22">
        <v>83.480003356933594</v>
      </c>
      <c r="AD22">
        <v>75.599998474121094</v>
      </c>
      <c r="AE22">
        <v>70</v>
      </c>
      <c r="AF22">
        <v>7.7300000190734801</v>
      </c>
      <c r="AG22">
        <v>6.8860001564025799</v>
      </c>
      <c r="AH22">
        <v>10.3500003814697</v>
      </c>
      <c r="AI22">
        <v>9.8380002975463796</v>
      </c>
      <c r="AJ22">
        <v>6.9320001602172798</v>
      </c>
      <c r="AK22">
        <v>59.209999084472599</v>
      </c>
      <c r="AL22">
        <v>60.680000305175703</v>
      </c>
      <c r="AM22">
        <v>70.819999694824205</v>
      </c>
      <c r="AN22">
        <v>70.620002746582003</v>
      </c>
      <c r="AO22">
        <v>56.419998168945298</v>
      </c>
      <c r="AP22">
        <v>35.259998321533203</v>
      </c>
      <c r="AQ22">
        <v>38.400001525878899</v>
      </c>
      <c r="AR22">
        <v>28.159999847412099</v>
      </c>
      <c r="AS22">
        <v>26.299999237060501</v>
      </c>
      <c r="AT22">
        <v>24.5100002288818</v>
      </c>
      <c r="AU22">
        <v>39.560001373291001</v>
      </c>
      <c r="AV22">
        <v>41.860000610351499</v>
      </c>
      <c r="AW22">
        <v>29.069999694824201</v>
      </c>
      <c r="AX22">
        <v>29.899999618530199</v>
      </c>
      <c r="AY22">
        <v>28.25</v>
      </c>
      <c r="AZ22" s="27"/>
    </row>
    <row r="23" spans="1:52" s="4" customFormat="1" x14ac:dyDescent="0.25">
      <c r="A23">
        <v>6</v>
      </c>
      <c r="B23">
        <v>13.1000003814697</v>
      </c>
      <c r="C23">
        <v>12.439999580383301</v>
      </c>
      <c r="D23">
        <v>18.1800003051757</v>
      </c>
      <c r="E23">
        <v>20.5</v>
      </c>
      <c r="F23">
        <v>19.360000610351499</v>
      </c>
      <c r="G23">
        <v>39.299999237060497</v>
      </c>
      <c r="H23">
        <v>43.610000610351499</v>
      </c>
      <c r="I23">
        <v>68.199996948242102</v>
      </c>
      <c r="J23">
        <v>49.860000610351499</v>
      </c>
      <c r="K23">
        <v>38.209999084472599</v>
      </c>
      <c r="L23">
        <v>111.34999847412099</v>
      </c>
      <c r="M23">
        <v>110.800003051757</v>
      </c>
      <c r="N23">
        <v>139.5</v>
      </c>
      <c r="O23">
        <v>98.099998474121094</v>
      </c>
      <c r="P23">
        <v>89.599998474121094</v>
      </c>
      <c r="Q23">
        <v>13030</v>
      </c>
      <c r="R23">
        <v>12630</v>
      </c>
      <c r="S23">
        <v>9170</v>
      </c>
      <c r="T23">
        <v>9620</v>
      </c>
      <c r="U23">
        <v>8355</v>
      </c>
      <c r="V23">
        <v>407.100006103515</v>
      </c>
      <c r="W23">
        <v>447.29998779296801</v>
      </c>
      <c r="X23">
        <v>240</v>
      </c>
      <c r="Y23">
        <v>192</v>
      </c>
      <c r="Z23">
        <v>263.39999389648398</v>
      </c>
      <c r="AA23">
        <v>100.34999847412099</v>
      </c>
      <c r="AB23">
        <v>112.150001525878</v>
      </c>
      <c r="AC23">
        <v>84.379997253417898</v>
      </c>
      <c r="AD23">
        <v>73.480003356933594</v>
      </c>
      <c r="AE23">
        <v>70.279998779296804</v>
      </c>
      <c r="AF23">
        <v>7.8299999237060502</v>
      </c>
      <c r="AG23">
        <v>6.9120001792907697</v>
      </c>
      <c r="AH23">
        <v>10.550000190734799</v>
      </c>
      <c r="AI23">
        <v>10.050000190734799</v>
      </c>
      <c r="AJ23">
        <v>6.9060001373290998</v>
      </c>
      <c r="AK23">
        <v>59.110000610351499</v>
      </c>
      <c r="AL23">
        <v>60.650001525878899</v>
      </c>
      <c r="AM23">
        <v>70.739997863769503</v>
      </c>
      <c r="AN23">
        <v>67.220001220703097</v>
      </c>
      <c r="AO23">
        <v>57.060001373291001</v>
      </c>
      <c r="AP23">
        <v>35.330001831054602</v>
      </c>
      <c r="AQ23">
        <v>39.290000915527301</v>
      </c>
      <c r="AR23">
        <v>28.940000534057599</v>
      </c>
      <c r="AS23">
        <v>25.399999618530199</v>
      </c>
      <c r="AT23">
        <v>24.389999389648398</v>
      </c>
      <c r="AU23">
        <v>40.549999237060497</v>
      </c>
      <c r="AV23">
        <v>42.849998474121001</v>
      </c>
      <c r="AW23">
        <v>28.909999847412099</v>
      </c>
      <c r="AX23">
        <v>29.649999618530199</v>
      </c>
      <c r="AY23">
        <v>28.090000152587798</v>
      </c>
      <c r="AZ23" s="27"/>
    </row>
    <row r="24" spans="1:52" s="4" customFormat="1" x14ac:dyDescent="0.25">
      <c r="A24">
        <v>7</v>
      </c>
      <c r="B24">
        <v>13.1000003814697</v>
      </c>
      <c r="C24">
        <v>12.289999961853001</v>
      </c>
      <c r="D24">
        <v>18.170000076293899</v>
      </c>
      <c r="E24">
        <v>19.9699993133544</v>
      </c>
      <c r="F24">
        <v>19.4899997711181</v>
      </c>
      <c r="G24">
        <v>42.119998931884702</v>
      </c>
      <c r="H24">
        <v>43.700000762939403</v>
      </c>
      <c r="I24">
        <v>67.090000152587805</v>
      </c>
      <c r="J24">
        <v>50</v>
      </c>
      <c r="K24">
        <v>37.700000762939403</v>
      </c>
      <c r="L24">
        <v>116.300003051757</v>
      </c>
      <c r="M24">
        <v>109.699996948242</v>
      </c>
      <c r="N24">
        <v>135.150001525878</v>
      </c>
      <c r="O24">
        <v>97.800003051757798</v>
      </c>
      <c r="P24">
        <v>91.040000915527301</v>
      </c>
      <c r="Q24">
        <v>13020</v>
      </c>
      <c r="R24">
        <v>12610</v>
      </c>
      <c r="S24">
        <v>9107.5</v>
      </c>
      <c r="T24">
        <v>9580</v>
      </c>
      <c r="U24">
        <v>8440</v>
      </c>
      <c r="V24">
        <v>404.600006103515</v>
      </c>
      <c r="W24">
        <v>445.600006103515</v>
      </c>
      <c r="X24">
        <v>239.30000305175699</v>
      </c>
      <c r="Y24">
        <v>193.80000305175699</v>
      </c>
      <c r="Z24">
        <v>259.20001220703102</v>
      </c>
      <c r="AA24">
        <v>102.150001525878</v>
      </c>
      <c r="AB24">
        <v>112.75</v>
      </c>
      <c r="AC24">
        <v>82.939998626708899</v>
      </c>
      <c r="AD24">
        <v>74</v>
      </c>
      <c r="AE24">
        <v>71</v>
      </c>
      <c r="AF24">
        <v>7.7680001258850098</v>
      </c>
      <c r="AG24">
        <v>6.88000011444091</v>
      </c>
      <c r="AH24">
        <v>10.7100000381469</v>
      </c>
      <c r="AI24">
        <v>9.9420003890991193</v>
      </c>
      <c r="AJ24">
        <v>6.8179998397827104</v>
      </c>
      <c r="AK24">
        <v>59.819999694824197</v>
      </c>
      <c r="AL24">
        <v>60.540000915527301</v>
      </c>
      <c r="AM24">
        <v>69.169998168945298</v>
      </c>
      <c r="AN24">
        <v>68.699996948242102</v>
      </c>
      <c r="AO24">
        <v>56.819999694824197</v>
      </c>
      <c r="AP24">
        <v>35.509998321533203</v>
      </c>
      <c r="AQ24">
        <v>38.869998931884702</v>
      </c>
      <c r="AR24">
        <v>28.515000343322601</v>
      </c>
      <c r="AS24">
        <v>25.659999847412099</v>
      </c>
      <c r="AT24">
        <v>24.600000381469702</v>
      </c>
      <c r="AU24">
        <v>41.459999084472599</v>
      </c>
      <c r="AV24">
        <v>42.529998779296797</v>
      </c>
      <c r="AW24">
        <v>29.335000038146902</v>
      </c>
      <c r="AX24">
        <v>29.420000076293899</v>
      </c>
      <c r="AY24">
        <v>28.350000381469702</v>
      </c>
      <c r="AZ24" s="27"/>
    </row>
    <row r="25" spans="1:52" s="4" customFormat="1" x14ac:dyDescent="0.25">
      <c r="A25">
        <v>8</v>
      </c>
      <c r="B25">
        <v>13.524999618530201</v>
      </c>
      <c r="C25">
        <v>12.6300001144409</v>
      </c>
      <c r="D25">
        <v>18.159999847412099</v>
      </c>
      <c r="E25">
        <v>19.963333129882699</v>
      </c>
      <c r="F25">
        <v>18.770000457763601</v>
      </c>
      <c r="G25">
        <v>43.25</v>
      </c>
      <c r="H25">
        <v>44.080001831054602</v>
      </c>
      <c r="I25">
        <v>65.980003356933594</v>
      </c>
      <c r="J25">
        <v>50.8333333333333</v>
      </c>
      <c r="K25">
        <v>36.630001068115199</v>
      </c>
      <c r="L25">
        <v>116.800003051757</v>
      </c>
      <c r="M25">
        <v>109.150001525878</v>
      </c>
      <c r="N25">
        <v>130.80000305175699</v>
      </c>
      <c r="O25">
        <v>99.583335876464503</v>
      </c>
      <c r="P25">
        <v>88.919998168945298</v>
      </c>
      <c r="Q25">
        <v>13000</v>
      </c>
      <c r="R25">
        <v>12080</v>
      </c>
      <c r="S25">
        <v>9045</v>
      </c>
      <c r="T25">
        <v>9700</v>
      </c>
      <c r="U25">
        <v>8225</v>
      </c>
      <c r="V25">
        <v>407.79998779296801</v>
      </c>
      <c r="W25">
        <v>451.39999389648398</v>
      </c>
      <c r="X25">
        <v>238.600006103515</v>
      </c>
      <c r="Y25">
        <v>195.933334350585</v>
      </c>
      <c r="Z25">
        <v>251.600006103515</v>
      </c>
      <c r="AA25">
        <v>101.699996948242</v>
      </c>
      <c r="AB25">
        <v>111.800003051757</v>
      </c>
      <c r="AC25">
        <v>81.5</v>
      </c>
      <c r="AD25">
        <v>74.800000508626297</v>
      </c>
      <c r="AE25">
        <v>68.199996948242102</v>
      </c>
      <c r="AF25">
        <v>7.8340001106262198</v>
      </c>
      <c r="AG25">
        <v>7.1220002174377397</v>
      </c>
      <c r="AH25">
        <v>10.869999885559</v>
      </c>
      <c r="AI25">
        <v>10.046333630879699</v>
      </c>
      <c r="AJ25">
        <v>6.6599998474120996</v>
      </c>
      <c r="AK25">
        <v>60.380001068115199</v>
      </c>
      <c r="AL25">
        <v>62.159999847412102</v>
      </c>
      <c r="AM25">
        <v>67.599998474121094</v>
      </c>
      <c r="AN25">
        <v>70.053332010904796</v>
      </c>
      <c r="AO25">
        <v>56.580001831054602</v>
      </c>
      <c r="AP25">
        <v>35.540000915527301</v>
      </c>
      <c r="AQ25">
        <v>38.650001525878899</v>
      </c>
      <c r="AR25">
        <v>28.090000152587798</v>
      </c>
      <c r="AS25">
        <v>25.8133335113525</v>
      </c>
      <c r="AT25">
        <v>23.659999847412099</v>
      </c>
      <c r="AU25">
        <v>41.439998626708899</v>
      </c>
      <c r="AV25">
        <v>42.439998626708899</v>
      </c>
      <c r="AW25">
        <v>29.7600002288818</v>
      </c>
      <c r="AX25">
        <v>29.766666412353398</v>
      </c>
      <c r="AY25">
        <v>27.569999694824201</v>
      </c>
      <c r="AZ25" s="27"/>
    </row>
    <row r="26" spans="1:52" s="4" customFormat="1" x14ac:dyDescent="0.25">
      <c r="A26">
        <v>9</v>
      </c>
      <c r="B26">
        <v>13.4283329645792</v>
      </c>
      <c r="C26">
        <v>12.550000190734799</v>
      </c>
      <c r="D26">
        <v>18.633333206176701</v>
      </c>
      <c r="E26">
        <v>19.956666946411001</v>
      </c>
      <c r="F26">
        <v>18.240000406900901</v>
      </c>
      <c r="G26">
        <v>43.283332824707003</v>
      </c>
      <c r="H26">
        <v>44.270001729329302</v>
      </c>
      <c r="I26">
        <v>64.993335723876896</v>
      </c>
      <c r="J26">
        <v>51.6666666666666</v>
      </c>
      <c r="K26">
        <v>37.0866673787434</v>
      </c>
      <c r="L26">
        <v>115.36666870117099</v>
      </c>
      <c r="M26">
        <v>110.266667683918</v>
      </c>
      <c r="N26">
        <v>128.650001525878</v>
      </c>
      <c r="O26">
        <v>101.36666870117099</v>
      </c>
      <c r="P26">
        <v>89.213333129882798</v>
      </c>
      <c r="Q26">
        <v>12986.666666666601</v>
      </c>
      <c r="R26">
        <v>12170</v>
      </c>
      <c r="S26">
        <v>9033.3333333333303</v>
      </c>
      <c r="T26">
        <v>9820</v>
      </c>
      <c r="U26">
        <v>8326.6666666666606</v>
      </c>
      <c r="V26">
        <v>404.39999389648301</v>
      </c>
      <c r="W26">
        <v>464.266662597655</v>
      </c>
      <c r="X26">
        <v>241.73333740234301</v>
      </c>
      <c r="Y26">
        <v>198.06666564941301</v>
      </c>
      <c r="Z26">
        <v>250.73333740234301</v>
      </c>
      <c r="AA26">
        <v>100.73333231607999</v>
      </c>
      <c r="AB26">
        <v>116.75000254312999</v>
      </c>
      <c r="AC26">
        <v>81.6666666666666</v>
      </c>
      <c r="AD26">
        <v>75.600001017252595</v>
      </c>
      <c r="AE26">
        <v>68.719998677571496</v>
      </c>
      <c r="AF26">
        <v>7.7826666831970197</v>
      </c>
      <c r="AG26">
        <v>7.0753334363301503</v>
      </c>
      <c r="AH26">
        <v>10.8549998601277</v>
      </c>
      <c r="AI26">
        <v>10.150666872660301</v>
      </c>
      <c r="AJ26">
        <v>6.7899999618530096</v>
      </c>
      <c r="AK26">
        <v>60.156667073567597</v>
      </c>
      <c r="AL26">
        <v>63.926666259765597</v>
      </c>
      <c r="AM26">
        <v>67.279998779296804</v>
      </c>
      <c r="AN26">
        <v>71.406667073567604</v>
      </c>
      <c r="AO26">
        <v>57.020001729329302</v>
      </c>
      <c r="AP26">
        <v>35.256666819254498</v>
      </c>
      <c r="AQ26">
        <v>40.100001017252602</v>
      </c>
      <c r="AR26">
        <v>28.223333358764499</v>
      </c>
      <c r="AS26">
        <v>25.966667175292901</v>
      </c>
      <c r="AT26">
        <v>23.8766663869221</v>
      </c>
      <c r="AU26">
        <v>41.179999033609903</v>
      </c>
      <c r="AV26">
        <v>43.2933324178059</v>
      </c>
      <c r="AW26">
        <v>29.8233337402343</v>
      </c>
      <c r="AX26">
        <v>30.113332748413001</v>
      </c>
      <c r="AY26">
        <v>27.766666412353501</v>
      </c>
      <c r="AZ26" s="27"/>
    </row>
    <row r="27" spans="1:52" s="4" customFormat="1" x14ac:dyDescent="0.25">
      <c r="A27" s="5">
        <v>10</v>
      </c>
      <c r="B27">
        <v>13.331666310628201</v>
      </c>
      <c r="C27">
        <v>12.4700002670287</v>
      </c>
      <c r="D27">
        <v>19.1066665649413</v>
      </c>
      <c r="E27">
        <v>19.9500007629394</v>
      </c>
      <c r="F27">
        <v>17.7100003560383</v>
      </c>
      <c r="G27">
        <v>43.316665649413999</v>
      </c>
      <c r="H27">
        <v>44.4600016276041</v>
      </c>
      <c r="I27">
        <v>64.006668090820199</v>
      </c>
      <c r="J27">
        <v>52.5</v>
      </c>
      <c r="K27">
        <v>37.5433336893717</v>
      </c>
      <c r="L27">
        <v>113.933334350585</v>
      </c>
      <c r="M27">
        <v>111.383333841959</v>
      </c>
      <c r="N27">
        <v>126.49999999999901</v>
      </c>
      <c r="O27">
        <v>103.150001525878</v>
      </c>
      <c r="P27">
        <v>89.506668090820298</v>
      </c>
      <c r="Q27">
        <v>12973.333333333299</v>
      </c>
      <c r="R27">
        <v>12260</v>
      </c>
      <c r="S27">
        <v>9021.6666666666606</v>
      </c>
      <c r="T27">
        <v>9940</v>
      </c>
      <c r="U27">
        <v>8428.3333333333303</v>
      </c>
      <c r="V27">
        <v>400.99999999999898</v>
      </c>
      <c r="W27">
        <v>477.13333129882801</v>
      </c>
      <c r="X27">
        <v>244.86666870117099</v>
      </c>
      <c r="Y27">
        <v>200.19999694824199</v>
      </c>
      <c r="Z27">
        <v>249.86666870117099</v>
      </c>
      <c r="AA27">
        <v>99.766667683919195</v>
      </c>
      <c r="AB27">
        <v>121.700002034504</v>
      </c>
      <c r="AC27">
        <v>81.8333333333333</v>
      </c>
      <c r="AD27">
        <v>76.400001525878906</v>
      </c>
      <c r="AE27">
        <v>69.240000406900904</v>
      </c>
      <c r="AF27">
        <v>7.7313332557678196</v>
      </c>
      <c r="AG27">
        <v>7.0286666552225698</v>
      </c>
      <c r="AH27">
        <v>10.8399998346964</v>
      </c>
      <c r="AI27">
        <v>10.2550001144409</v>
      </c>
      <c r="AJ27">
        <v>6.92000007629394</v>
      </c>
      <c r="AK27">
        <v>59.933333079020102</v>
      </c>
      <c r="AL27">
        <v>65.693332672119098</v>
      </c>
      <c r="AM27">
        <v>66.959999084472599</v>
      </c>
      <c r="AN27">
        <v>72.760002136230398</v>
      </c>
      <c r="AO27">
        <v>57.4600016276041</v>
      </c>
      <c r="AP27">
        <v>34.973332722981702</v>
      </c>
      <c r="AQ27">
        <v>41.550000508626297</v>
      </c>
      <c r="AR27">
        <v>28.3566665649413</v>
      </c>
      <c r="AS27">
        <v>26.120000839233398</v>
      </c>
      <c r="AT27">
        <v>24.0933329264322</v>
      </c>
      <c r="AU27">
        <v>40.919999440510999</v>
      </c>
      <c r="AV27">
        <v>44.1466662089029</v>
      </c>
      <c r="AW27">
        <v>29.8866672515868</v>
      </c>
      <c r="AX27">
        <v>30.459999084472599</v>
      </c>
      <c r="AY27">
        <v>27.963333129882798</v>
      </c>
      <c r="AZ27" s="27"/>
    </row>
    <row r="28" spans="1:52" s="2" customFormat="1" x14ac:dyDescent="0.25"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  <c r="AA28" s="3">
        <v>26</v>
      </c>
      <c r="AB28" s="3">
        <v>27</v>
      </c>
      <c r="AC28" s="3">
        <v>28</v>
      </c>
      <c r="AD28" s="3">
        <v>29</v>
      </c>
      <c r="AE28" s="3">
        <v>30</v>
      </c>
      <c r="AF28" s="3">
        <v>31</v>
      </c>
      <c r="AG28" s="3">
        <v>32</v>
      </c>
      <c r="AH28" s="3">
        <v>33</v>
      </c>
      <c r="AI28" s="3">
        <v>34</v>
      </c>
      <c r="AJ28" s="3">
        <v>35</v>
      </c>
      <c r="AK28" s="3">
        <v>36</v>
      </c>
      <c r="AL28" s="3">
        <v>37</v>
      </c>
      <c r="AM28" s="3">
        <v>38</v>
      </c>
      <c r="AN28" s="3">
        <v>39</v>
      </c>
      <c r="AO28" s="3">
        <v>40</v>
      </c>
      <c r="AP28" s="3">
        <v>41</v>
      </c>
      <c r="AQ28" s="3">
        <v>42</v>
      </c>
      <c r="AR28" s="3">
        <v>43</v>
      </c>
      <c r="AS28" s="3">
        <v>44</v>
      </c>
      <c r="AT28" s="3">
        <v>45</v>
      </c>
      <c r="AU28" s="3">
        <v>46</v>
      </c>
      <c r="AV28" s="3">
        <v>47</v>
      </c>
      <c r="AW28" s="3">
        <v>48</v>
      </c>
      <c r="AX28" s="3">
        <v>49</v>
      </c>
      <c r="AY28" s="3">
        <v>50</v>
      </c>
      <c r="AZ28" s="28"/>
    </row>
    <row r="30" spans="1:52" x14ac:dyDescent="0.25">
      <c r="A30" s="10" t="s">
        <v>0</v>
      </c>
    </row>
    <row r="31" spans="1:52" x14ac:dyDescent="0.25">
      <c r="A31" s="11">
        <v>-15</v>
      </c>
      <c r="B31" s="4">
        <f>LN(B3/B2)</f>
        <v>-9.5660766372288979E-3</v>
      </c>
      <c r="C31" s="4">
        <f t="shared" ref="C31:AY31" si="0">LN(C3/C2)</f>
        <v>-1.5640213721586475E-2</v>
      </c>
      <c r="D31" s="4">
        <f t="shared" si="0"/>
        <v>9.0696379196739064E-4</v>
      </c>
      <c r="E31" s="4">
        <f t="shared" si="0"/>
        <v>2.5038865278858784E-2</v>
      </c>
      <c r="F31" s="4">
        <f t="shared" si="0"/>
        <v>9.9800656680521325E-3</v>
      </c>
      <c r="G31" s="4">
        <f t="shared" si="0"/>
        <v>-8.9998447887576598E-3</v>
      </c>
      <c r="H31" s="4">
        <f t="shared" si="0"/>
        <v>-2.5076229175295141E-2</v>
      </c>
      <c r="I31" s="4">
        <f t="shared" si="0"/>
        <v>-2.4153597351140119E-2</v>
      </c>
      <c r="J31" s="4">
        <f t="shared" si="0"/>
        <v>-6.592006795596155E-3</v>
      </c>
      <c r="K31" s="4">
        <f t="shared" si="0"/>
        <v>-4.5299787892323154E-3</v>
      </c>
      <c r="L31" s="4">
        <f t="shared" si="0"/>
        <v>-2.1612741682313585E-2</v>
      </c>
      <c r="M31" s="4">
        <f t="shared" si="0"/>
        <v>-3.0418960763780152E-2</v>
      </c>
      <c r="N31" s="4">
        <f t="shared" si="0"/>
        <v>3.3378257359688079E-2</v>
      </c>
      <c r="O31" s="4">
        <f t="shared" si="0"/>
        <v>2.5908184175812258E-2</v>
      </c>
      <c r="P31" s="4">
        <f t="shared" si="0"/>
        <v>1.1834427371636126E-2</v>
      </c>
      <c r="Q31" s="4">
        <f t="shared" si="0"/>
        <v>3.7621991789584322E-2</v>
      </c>
      <c r="R31" s="4">
        <f t="shared" si="0"/>
        <v>-1.3657268422307583E-2</v>
      </c>
      <c r="S31" s="4">
        <f t="shared" si="0"/>
        <v>1.8413060646877456E-2</v>
      </c>
      <c r="T31" s="4">
        <f t="shared" si="0"/>
        <v>-6.0658682341992023E-2</v>
      </c>
      <c r="U31" s="4">
        <f t="shared" si="0"/>
        <v>1.0471299867295437E-2</v>
      </c>
      <c r="V31" s="4">
        <f t="shared" si="0"/>
        <v>7.5508971127316521E-3</v>
      </c>
      <c r="W31" s="4">
        <f t="shared" si="0"/>
        <v>-1.0791969073765686E-2</v>
      </c>
      <c r="X31" s="4">
        <f t="shared" si="0"/>
        <v>1.8539647715694347E-2</v>
      </c>
      <c r="Y31" s="4">
        <f t="shared" si="0"/>
        <v>-7.4906845718157077E-3</v>
      </c>
      <c r="Z31" s="4">
        <f t="shared" si="0"/>
        <v>1.7391742711869239E-2</v>
      </c>
      <c r="AA31" s="4">
        <f t="shared" si="0"/>
        <v>1.4585090627342404E-2</v>
      </c>
      <c r="AB31" s="4">
        <f t="shared" si="0"/>
        <v>-2.7827018787756255E-2</v>
      </c>
      <c r="AC31" s="4">
        <f t="shared" si="0"/>
        <v>1.4001338831419014E-2</v>
      </c>
      <c r="AD31" s="4">
        <f t="shared" si="0"/>
        <v>2.6000545238801891E-2</v>
      </c>
      <c r="AE31" s="4">
        <f t="shared" si="0"/>
        <v>3.2166470574481326E-2</v>
      </c>
      <c r="AF31" s="4">
        <f t="shared" si="0"/>
        <v>-2.3405782793574744E-2</v>
      </c>
      <c r="AG31" s="4">
        <f t="shared" si="0"/>
        <v>9.7361436319508624E-3</v>
      </c>
      <c r="AH31" s="4">
        <f t="shared" si="0"/>
        <v>4.3177899171116731E-2</v>
      </c>
      <c r="AI31" s="4">
        <f t="shared" si="0"/>
        <v>1.986668694325185E-2</v>
      </c>
      <c r="AJ31" s="4">
        <f t="shared" si="0"/>
        <v>-1.2404419772298954E-2</v>
      </c>
      <c r="AK31" s="4">
        <f t="shared" si="0"/>
        <v>-7.8236011789936215E-3</v>
      </c>
      <c r="AL31" s="4">
        <f t="shared" si="0"/>
        <v>5.5522649461995661E-3</v>
      </c>
      <c r="AM31" s="4">
        <f t="shared" si="0"/>
        <v>3.6379240578824708E-3</v>
      </c>
      <c r="AN31" s="4">
        <f t="shared" si="0"/>
        <v>3.0959305373079145E-3</v>
      </c>
      <c r="AO31" s="4">
        <f t="shared" si="0"/>
        <v>-1.8040549021074135E-2</v>
      </c>
      <c r="AP31" s="4">
        <f t="shared" si="0"/>
        <v>1.0212425708729878E-2</v>
      </c>
      <c r="AQ31" s="4">
        <f t="shared" si="0"/>
        <v>-9.8718130575588276E-3</v>
      </c>
      <c r="AR31" s="4">
        <f t="shared" si="0"/>
        <v>1.0317484825918844E-2</v>
      </c>
      <c r="AS31" s="4">
        <f t="shared" si="0"/>
        <v>3.5919370995070844E-2</v>
      </c>
      <c r="AT31" s="4">
        <f t="shared" si="0"/>
        <v>4.1707463480630654E-2</v>
      </c>
      <c r="AU31" s="4">
        <f t="shared" si="0"/>
        <v>-1.5209476957734364E-3</v>
      </c>
      <c r="AV31" s="4">
        <f t="shared" si="0"/>
        <v>-3.1625681356680672E-3</v>
      </c>
      <c r="AW31" s="4">
        <f t="shared" si="0"/>
        <v>1.3588802000439607E-2</v>
      </c>
      <c r="AX31" s="4">
        <f t="shared" si="0"/>
        <v>1.4242358952730899E-2</v>
      </c>
      <c r="AY31" s="4">
        <f t="shared" si="0"/>
        <v>-2.8170875142880039E-2</v>
      </c>
    </row>
    <row r="32" spans="1:52" x14ac:dyDescent="0.25">
      <c r="A32" s="11">
        <v>-14</v>
      </c>
      <c r="B32" s="4">
        <f t="shared" ref="B32:AY32" si="1">LN(B4/B3)</f>
        <v>1.4841264404447909E-2</v>
      </c>
      <c r="C32" s="4">
        <f t="shared" si="1"/>
        <v>-5.010651055497287E-3</v>
      </c>
      <c r="D32" s="4">
        <f t="shared" si="1"/>
        <v>-1.1856054818213595E-2</v>
      </c>
      <c r="E32" s="4">
        <f t="shared" si="1"/>
        <v>2.2494854019828821E-2</v>
      </c>
      <c r="F32" s="4">
        <f t="shared" si="1"/>
        <v>9.925786493498233E-4</v>
      </c>
      <c r="G32" s="4">
        <f t="shared" si="1"/>
        <v>1.2462131776277335E-2</v>
      </c>
      <c r="H32" s="4">
        <f t="shared" si="1"/>
        <v>6.9421702728328302E-3</v>
      </c>
      <c r="I32" s="4">
        <f t="shared" si="1"/>
        <v>8.7976882310861048E-3</v>
      </c>
      <c r="J32" s="4">
        <f t="shared" si="1"/>
        <v>1.8132663507282192E-2</v>
      </c>
      <c r="K32" s="4">
        <f t="shared" si="1"/>
        <v>-2.3350366563624866E-2</v>
      </c>
      <c r="L32" s="4">
        <f t="shared" si="1"/>
        <v>5.4471172958538046E-3</v>
      </c>
      <c r="M32" s="4">
        <f t="shared" si="1"/>
        <v>-2.2406463045624983E-3</v>
      </c>
      <c r="N32" s="4">
        <f t="shared" si="1"/>
        <v>2.1648933265291548E-2</v>
      </c>
      <c r="O32" s="4">
        <f t="shared" si="1"/>
        <v>1.5928150685366037E-2</v>
      </c>
      <c r="P32" s="4">
        <f t="shared" si="1"/>
        <v>9.2705905464186642E-3</v>
      </c>
      <c r="Q32" s="4">
        <f t="shared" si="1"/>
        <v>-2.5712363128489006E-2</v>
      </c>
      <c r="R32" s="4">
        <f t="shared" si="1"/>
        <v>5.2095111883401872E-2</v>
      </c>
      <c r="S32" s="4">
        <f t="shared" si="1"/>
        <v>-1.9418085857101627E-2</v>
      </c>
      <c r="T32" s="4">
        <f t="shared" si="1"/>
        <v>6.7327367917002058E-3</v>
      </c>
      <c r="U32" s="4">
        <f t="shared" si="1"/>
        <v>-5.2096901412729138E-4</v>
      </c>
      <c r="V32" s="4">
        <f t="shared" si="1"/>
        <v>4.1166826560730821E-3</v>
      </c>
      <c r="W32" s="4">
        <f t="shared" si="1"/>
        <v>-1.551200992083893E-2</v>
      </c>
      <c r="X32" s="4">
        <f t="shared" si="1"/>
        <v>-4.4183141834794664E-3</v>
      </c>
      <c r="Y32" s="4">
        <f t="shared" si="1"/>
        <v>0</v>
      </c>
      <c r="Z32" s="4">
        <f t="shared" si="1"/>
        <v>-2.1787354184907296E-2</v>
      </c>
      <c r="AA32" s="4">
        <f t="shared" si="1"/>
        <v>-6.0904522949609442E-3</v>
      </c>
      <c r="AB32" s="4">
        <f t="shared" si="1"/>
        <v>-1.8385772742954287E-2</v>
      </c>
      <c r="AC32" s="4">
        <f t="shared" si="1"/>
        <v>-2.9081913985063046E-2</v>
      </c>
      <c r="AD32" s="4">
        <f t="shared" si="1"/>
        <v>-2.6175055124760091E-3</v>
      </c>
      <c r="AE32" s="4">
        <f t="shared" si="1"/>
        <v>-3.4546770109587559E-2</v>
      </c>
      <c r="AF32" s="4">
        <f t="shared" si="1"/>
        <v>-1.4401610922090883E-2</v>
      </c>
      <c r="AG32" s="4">
        <f t="shared" si="1"/>
        <v>-1.671200186407773E-2</v>
      </c>
      <c r="AH32" s="4">
        <f t="shared" si="1"/>
        <v>-2.664197551931214E-2</v>
      </c>
      <c r="AI32" s="4">
        <f t="shared" si="1"/>
        <v>2.8930149358915003E-3</v>
      </c>
      <c r="AJ32" s="4">
        <f t="shared" si="1"/>
        <v>-6.6269523728445925E-2</v>
      </c>
      <c r="AK32" s="4">
        <f t="shared" si="1"/>
        <v>-1.7430301268389299E-2</v>
      </c>
      <c r="AL32" s="4">
        <f t="shared" si="1"/>
        <v>1.9934227954467112E-2</v>
      </c>
      <c r="AM32" s="4">
        <f t="shared" si="1"/>
        <v>-1.690176781702905E-2</v>
      </c>
      <c r="AN32" s="4">
        <f t="shared" si="1"/>
        <v>1.4017754386133384E-2</v>
      </c>
      <c r="AO32" s="4">
        <f t="shared" si="1"/>
        <v>-3.6447636262995561E-2</v>
      </c>
      <c r="AP32" s="4">
        <f t="shared" si="1"/>
        <v>-7.2454482634926954E-3</v>
      </c>
      <c r="AQ32" s="4">
        <f t="shared" si="1"/>
        <v>-1.9751569177754724E-2</v>
      </c>
      <c r="AR32" s="4">
        <f t="shared" si="1"/>
        <v>-3.4491697618715692E-2</v>
      </c>
      <c r="AS32" s="4">
        <f t="shared" si="1"/>
        <v>-1.8465077158412572E-3</v>
      </c>
      <c r="AT32" s="4">
        <f t="shared" si="1"/>
        <v>-3.8306102829225773E-2</v>
      </c>
      <c r="AU32" s="4">
        <f t="shared" si="1"/>
        <v>1.0598181271730284E-2</v>
      </c>
      <c r="AV32" s="4">
        <f t="shared" si="1"/>
        <v>5.1038896100060053E-3</v>
      </c>
      <c r="AW32" s="4">
        <f t="shared" si="1"/>
        <v>-1.8263940020487597E-2</v>
      </c>
      <c r="AX32" s="4">
        <f t="shared" si="1"/>
        <v>1.1216879741350948E-3</v>
      </c>
      <c r="AY32" s="4">
        <f t="shared" si="1"/>
        <v>-1.8412845438230081E-2</v>
      </c>
    </row>
    <row r="33" spans="1:52" x14ac:dyDescent="0.25">
      <c r="A33" s="11">
        <v>-13</v>
      </c>
      <c r="B33" s="4">
        <f t="shared" ref="B33:AY33" si="2">LN(B5/B4)</f>
        <v>-2.3541629592636899E-2</v>
      </c>
      <c r="C33" s="4">
        <f t="shared" si="2"/>
        <v>-5.4242686291056229E-3</v>
      </c>
      <c r="D33" s="4">
        <f t="shared" si="2"/>
        <v>3.9676572347389083E-3</v>
      </c>
      <c r="E33" s="4">
        <f t="shared" si="2"/>
        <v>2.1999947991661477E-2</v>
      </c>
      <c r="F33" s="4">
        <f t="shared" si="2"/>
        <v>-6.46928341727561E-3</v>
      </c>
      <c r="G33" s="4">
        <f t="shared" si="2"/>
        <v>3.1934666276135837E-2</v>
      </c>
      <c r="H33" s="4">
        <f t="shared" si="2"/>
        <v>-1.5971553925277122E-2</v>
      </c>
      <c r="I33" s="4">
        <f t="shared" si="2"/>
        <v>-4.8780584534338593E-3</v>
      </c>
      <c r="J33" s="4">
        <f t="shared" si="2"/>
        <v>1.7809717207185924E-2</v>
      </c>
      <c r="K33" s="4">
        <f t="shared" si="2"/>
        <v>1.0658205984016435E-2</v>
      </c>
      <c r="L33" s="4">
        <f t="shared" si="2"/>
        <v>8.8635888288354069E-3</v>
      </c>
      <c r="M33" s="4">
        <f t="shared" si="2"/>
        <v>-9.7679042155712995E-3</v>
      </c>
      <c r="N33" s="4">
        <f t="shared" si="2"/>
        <v>4.1365175504179293E-3</v>
      </c>
      <c r="O33" s="4">
        <f t="shared" si="2"/>
        <v>1.5678417295123679E-2</v>
      </c>
      <c r="P33" s="4">
        <f t="shared" si="2"/>
        <v>-2.1965233654509125E-2</v>
      </c>
      <c r="Q33" s="4">
        <f t="shared" si="2"/>
        <v>1.2289342796343306E-2</v>
      </c>
      <c r="R33" s="4">
        <f t="shared" si="2"/>
        <v>4.1008379746413593E-3</v>
      </c>
      <c r="S33" s="4">
        <f t="shared" si="2"/>
        <v>1.4144507386158175E-2</v>
      </c>
      <c r="T33" s="4">
        <f t="shared" si="2"/>
        <v>6.6877100313701074E-3</v>
      </c>
      <c r="U33" s="4">
        <f t="shared" si="2"/>
        <v>-1.7522789332654266E-2</v>
      </c>
      <c r="V33" s="4">
        <f t="shared" si="2"/>
        <v>1.049731700027187E-2</v>
      </c>
      <c r="W33" s="4">
        <f t="shared" si="2"/>
        <v>-7.8041696564131197E-3</v>
      </c>
      <c r="X33" s="4">
        <f t="shared" si="2"/>
        <v>1.8523576302887028E-2</v>
      </c>
      <c r="Y33" s="4">
        <f t="shared" si="2"/>
        <v>0</v>
      </c>
      <c r="Z33" s="4">
        <f t="shared" si="2"/>
        <v>-1.4197230694310701E-2</v>
      </c>
      <c r="AA33" s="4">
        <f t="shared" si="2"/>
        <v>9.6649183734581322E-3</v>
      </c>
      <c r="AB33" s="4">
        <f t="shared" si="2"/>
        <v>-5.4606354521743797E-3</v>
      </c>
      <c r="AC33" s="4">
        <f t="shared" si="2"/>
        <v>1.2764113382610201E-2</v>
      </c>
      <c r="AD33" s="4">
        <f t="shared" si="2"/>
        <v>-2.6243748319977364E-3</v>
      </c>
      <c r="AE33" s="4">
        <f t="shared" si="2"/>
        <v>-5.476184740977272E-3</v>
      </c>
      <c r="AF33" s="4">
        <f t="shared" si="2"/>
        <v>3.5446267778560373E-3</v>
      </c>
      <c r="AG33" s="4">
        <f t="shared" si="2"/>
        <v>-6.6768198929737519E-3</v>
      </c>
      <c r="AH33" s="4">
        <f t="shared" si="2"/>
        <v>1.2257893627273588E-2</v>
      </c>
      <c r="AI33" s="4">
        <f t="shared" si="2"/>
        <v>2.8846695380290777E-3</v>
      </c>
      <c r="AJ33" s="4">
        <f t="shared" si="2"/>
        <v>-7.1734871956602312E-3</v>
      </c>
      <c r="AK33" s="4">
        <f t="shared" si="2"/>
        <v>7.6433418839441407E-3</v>
      </c>
      <c r="AL33" s="4">
        <f t="shared" si="2"/>
        <v>-4.5608124900705432E-3</v>
      </c>
      <c r="AM33" s="4">
        <f t="shared" si="2"/>
        <v>1.1767610239433866E-2</v>
      </c>
      <c r="AN33" s="4">
        <f t="shared" si="2"/>
        <v>1.3823970237426807E-2</v>
      </c>
      <c r="AO33" s="4">
        <f t="shared" si="2"/>
        <v>8.6029033302262928E-3</v>
      </c>
      <c r="AP33" s="4">
        <f t="shared" si="2"/>
        <v>7.1562986942217879E-3</v>
      </c>
      <c r="AQ33" s="4">
        <f t="shared" si="2"/>
        <v>-6.7685499406750799E-3</v>
      </c>
      <c r="AR33" s="4">
        <f t="shared" si="2"/>
        <v>1.4172542053025023E-2</v>
      </c>
      <c r="AS33" s="4">
        <f t="shared" si="2"/>
        <v>-1.8499236150425979E-3</v>
      </c>
      <c r="AT33" s="4">
        <f t="shared" si="2"/>
        <v>-5.5330977061202671E-3</v>
      </c>
      <c r="AU33" s="4">
        <f t="shared" si="2"/>
        <v>5.839682550402449E-3</v>
      </c>
      <c r="AV33" s="4">
        <f t="shared" si="2"/>
        <v>-2.8322776122061116E-3</v>
      </c>
      <c r="AW33" s="4">
        <f t="shared" si="2"/>
        <v>9.2252868417120899E-3</v>
      </c>
      <c r="AX33" s="4">
        <f t="shared" si="2"/>
        <v>1.1204311998008736E-3</v>
      </c>
      <c r="AY33" s="4">
        <f t="shared" si="2"/>
        <v>-1.0574644444893467E-2</v>
      </c>
    </row>
    <row r="34" spans="1:52" x14ac:dyDescent="0.25">
      <c r="A34" s="11">
        <v>-12</v>
      </c>
      <c r="B34" s="4">
        <f t="shared" ref="B34:AY34" si="3">LN(B6/B5)</f>
        <v>-2.4109226927935334E-2</v>
      </c>
      <c r="C34" s="4">
        <f t="shared" si="3"/>
        <v>-5.4538518595857082E-3</v>
      </c>
      <c r="D34" s="4">
        <f t="shared" si="3"/>
        <v>3.9519771236242217E-3</v>
      </c>
      <c r="E34" s="4">
        <f t="shared" si="3"/>
        <v>2.1526350705672406E-2</v>
      </c>
      <c r="F34" s="4">
        <f t="shared" si="3"/>
        <v>-6.5114077070485485E-3</v>
      </c>
      <c r="G34" s="4">
        <f t="shared" si="3"/>
        <v>3.0946324344795852E-2</v>
      </c>
      <c r="H34" s="4">
        <f t="shared" si="3"/>
        <v>-1.6230790470631775E-2</v>
      </c>
      <c r="I34" s="4">
        <f t="shared" si="3"/>
        <v>-4.9019706002062218E-3</v>
      </c>
      <c r="J34" s="4">
        <f t="shared" si="3"/>
        <v>1.7498073375543415E-2</v>
      </c>
      <c r="K34" s="4">
        <f t="shared" si="3"/>
        <v>1.0545805563250526E-2</v>
      </c>
      <c r="L34" s="4">
        <f t="shared" si="3"/>
        <v>8.7857153550103852E-3</v>
      </c>
      <c r="M34" s="4">
        <f t="shared" si="3"/>
        <v>-9.8642581176763451E-3</v>
      </c>
      <c r="N34" s="4">
        <f t="shared" si="3"/>
        <v>4.1194772363338369E-3</v>
      </c>
      <c r="O34" s="4">
        <f t="shared" si="3"/>
        <v>1.5436394184467829E-2</v>
      </c>
      <c r="P34" s="4">
        <f t="shared" si="3"/>
        <v>-2.2458561484757979E-2</v>
      </c>
      <c r="Q34" s="4">
        <f t="shared" si="3"/>
        <v>1.2140146519254061E-2</v>
      </c>
      <c r="R34" s="4">
        <f t="shared" si="3"/>
        <v>4.0840897608899569E-3</v>
      </c>
      <c r="S34" s="4">
        <f t="shared" si="3"/>
        <v>1.3947227480853617E-2</v>
      </c>
      <c r="T34" s="4">
        <f t="shared" si="3"/>
        <v>6.6432815263758344E-3</v>
      </c>
      <c r="U34" s="4">
        <f t="shared" si="3"/>
        <v>-1.7835322063234762E-2</v>
      </c>
      <c r="V34" s="4">
        <f t="shared" si="3"/>
        <v>1.038826707670791E-2</v>
      </c>
      <c r="W34" s="4">
        <f t="shared" si="3"/>
        <v>-7.8655540889666017E-3</v>
      </c>
      <c r="X34" s="4">
        <f t="shared" si="3"/>
        <v>1.8186684408953695E-2</v>
      </c>
      <c r="Y34" s="4">
        <f t="shared" si="3"/>
        <v>0</v>
      </c>
      <c r="Z34" s="4">
        <f t="shared" si="3"/>
        <v>-1.4401698412889486E-2</v>
      </c>
      <c r="AA34" s="4">
        <f t="shared" si="3"/>
        <v>9.5724011840987479E-3</v>
      </c>
      <c r="AB34" s="4">
        <f t="shared" si="3"/>
        <v>-5.4906177892390358E-3</v>
      </c>
      <c r="AC34" s="4">
        <f t="shared" si="3"/>
        <v>1.260324201594447E-2</v>
      </c>
      <c r="AD34" s="4">
        <f t="shared" si="3"/>
        <v>-2.631280301771414E-3</v>
      </c>
      <c r="AE34" s="4">
        <f t="shared" si="3"/>
        <v>-5.506338543860732E-3</v>
      </c>
      <c r="AF34" s="4">
        <f t="shared" si="3"/>
        <v>3.5321067645744473E-3</v>
      </c>
      <c r="AG34" s="4">
        <f t="shared" si="3"/>
        <v>-6.7216996386842082E-3</v>
      </c>
      <c r="AH34" s="4">
        <f t="shared" si="3"/>
        <v>1.2109455375275774E-2</v>
      </c>
      <c r="AI34" s="4">
        <f t="shared" si="3"/>
        <v>2.8763721491824111E-3</v>
      </c>
      <c r="AJ34" s="4">
        <f t="shared" si="3"/>
        <v>-7.2253181467395932E-3</v>
      </c>
      <c r="AK34" s="4">
        <f t="shared" si="3"/>
        <v>7.5853640729040654E-3</v>
      </c>
      <c r="AL34" s="4">
        <f t="shared" si="3"/>
        <v>-4.581708841368084E-3</v>
      </c>
      <c r="AM34" s="4">
        <f t="shared" si="3"/>
        <v>1.1630742632308282E-2</v>
      </c>
      <c r="AN34" s="4">
        <f t="shared" si="3"/>
        <v>1.3635470932164053E-2</v>
      </c>
      <c r="AO34" s="4">
        <f t="shared" si="3"/>
        <v>8.5295242092973053E-3</v>
      </c>
      <c r="AP34" s="4">
        <f t="shared" si="3"/>
        <v>7.1054497579308836E-3</v>
      </c>
      <c r="AQ34" s="4">
        <f t="shared" si="3"/>
        <v>-6.814675590032588E-3</v>
      </c>
      <c r="AR34" s="4">
        <f t="shared" si="3"/>
        <v>1.3974484810574898E-2</v>
      </c>
      <c r="AS34" s="4">
        <f t="shared" si="3"/>
        <v>-1.8533521759795356E-3</v>
      </c>
      <c r="AT34" s="4">
        <f t="shared" si="3"/>
        <v>-5.5638832949958484E-3</v>
      </c>
      <c r="AU34" s="4">
        <f t="shared" si="3"/>
        <v>5.8057785509174889E-3</v>
      </c>
      <c r="AV34" s="4">
        <f t="shared" si="3"/>
        <v>-2.8403221985732743E-3</v>
      </c>
      <c r="AW34" s="4">
        <f t="shared" si="3"/>
        <v>9.1409582869052906E-3</v>
      </c>
      <c r="AX34" s="4">
        <f t="shared" si="3"/>
        <v>1.1191772385770102E-3</v>
      </c>
      <c r="AY34" s="4">
        <f t="shared" si="3"/>
        <v>-1.0687663753463889E-2</v>
      </c>
    </row>
    <row r="35" spans="1:52" x14ac:dyDescent="0.25">
      <c r="A35" s="11">
        <v>-11</v>
      </c>
      <c r="B35" s="4">
        <f t="shared" ref="B35:AY35" si="4">LN(B7/B6)</f>
        <v>-2.4704871853399354E-2</v>
      </c>
      <c r="C35" s="4">
        <f t="shared" si="4"/>
        <v>-5.4837595463157474E-3</v>
      </c>
      <c r="D35" s="4">
        <f t="shared" si="4"/>
        <v>3.9364204598505955E-3</v>
      </c>
      <c r="E35" s="4">
        <f t="shared" si="4"/>
        <v>1.8349121007562343E-2</v>
      </c>
      <c r="F35" s="4">
        <f t="shared" si="4"/>
        <v>-6.5540841730178266E-3</v>
      </c>
      <c r="G35" s="4">
        <f t="shared" si="4"/>
        <v>3.0017326511756984E-2</v>
      </c>
      <c r="H35" s="4">
        <f t="shared" si="4"/>
        <v>-1.6498581465244848E-2</v>
      </c>
      <c r="I35" s="4">
        <f t="shared" si="4"/>
        <v>-4.9261183360553313E-3</v>
      </c>
      <c r="J35" s="4">
        <f t="shared" si="4"/>
        <v>8.7391532151357611E-3</v>
      </c>
      <c r="K35" s="4">
        <f t="shared" si="4"/>
        <v>1.0435751151385252E-2</v>
      </c>
      <c r="L35" s="4">
        <f t="shared" si="4"/>
        <v>8.7091983296161118E-3</v>
      </c>
      <c r="M35" s="4">
        <f t="shared" si="4"/>
        <v>-9.9625319087305476E-3</v>
      </c>
      <c r="N35" s="4">
        <f t="shared" si="4"/>
        <v>4.1025767410434281E-3</v>
      </c>
      <c r="O35" s="4">
        <f t="shared" si="4"/>
        <v>2.251806513877784E-2</v>
      </c>
      <c r="P35" s="4">
        <f t="shared" si="4"/>
        <v>-2.2974559221908192E-2</v>
      </c>
      <c r="Q35" s="4">
        <f t="shared" si="4"/>
        <v>1.1994529407819587E-2</v>
      </c>
      <c r="R35" s="4">
        <f t="shared" si="4"/>
        <v>4.0674777934846355E-3</v>
      </c>
      <c r="S35" s="4">
        <f t="shared" si="4"/>
        <v>1.3755375068488703E-2</v>
      </c>
      <c r="T35" s="4">
        <f t="shared" si="4"/>
        <v>9.0396095777250697E-3</v>
      </c>
      <c r="U35" s="4">
        <f t="shared" si="4"/>
        <v>-1.8159206093688644E-2</v>
      </c>
      <c r="V35" s="4">
        <f t="shared" si="4"/>
        <v>1.0281459578033074E-2</v>
      </c>
      <c r="W35" s="4">
        <f t="shared" si="4"/>
        <v>-7.9279118323317584E-3</v>
      </c>
      <c r="X35" s="4">
        <f t="shared" si="4"/>
        <v>1.7861828182907973E-2</v>
      </c>
      <c r="Y35" s="4">
        <f t="shared" si="4"/>
        <v>1.669487690854994E-3</v>
      </c>
      <c r="Z35" s="4">
        <f t="shared" si="4"/>
        <v>-1.4612141762144379E-2</v>
      </c>
      <c r="AA35" s="4">
        <f t="shared" si="4"/>
        <v>9.481638450496075E-3</v>
      </c>
      <c r="AB35" s="4">
        <f t="shared" si="4"/>
        <v>-5.5209311888123769E-3</v>
      </c>
      <c r="AC35" s="4">
        <f t="shared" si="4"/>
        <v>1.2446375285446088E-2</v>
      </c>
      <c r="AD35" s="4">
        <f t="shared" si="4"/>
        <v>2.3669744085904703E-2</v>
      </c>
      <c r="AE35" s="4">
        <f t="shared" si="4"/>
        <v>-5.5368262611698539E-3</v>
      </c>
      <c r="AF35" s="4">
        <f t="shared" si="4"/>
        <v>3.5196748842276707E-3</v>
      </c>
      <c r="AG35" s="4">
        <f t="shared" si="4"/>
        <v>-6.7671868082290918E-3</v>
      </c>
      <c r="AH35" s="4">
        <f t="shared" si="4"/>
        <v>1.1964569209064472E-2</v>
      </c>
      <c r="AI35" s="4">
        <f t="shared" si="4"/>
        <v>-1.9693716263901682E-2</v>
      </c>
      <c r="AJ35" s="4">
        <f t="shared" si="4"/>
        <v>-7.2779035457311535E-3</v>
      </c>
      <c r="AK35" s="4">
        <f t="shared" si="4"/>
        <v>7.5282592141857905E-3</v>
      </c>
      <c r="AL35" s="4">
        <f t="shared" si="4"/>
        <v>-4.6027975566880841E-3</v>
      </c>
      <c r="AM35" s="4">
        <f t="shared" si="4"/>
        <v>1.14970222355808E-2</v>
      </c>
      <c r="AN35" s="4">
        <f t="shared" si="4"/>
        <v>1.9383861687812372E-2</v>
      </c>
      <c r="AO35" s="4">
        <f t="shared" si="4"/>
        <v>8.4573862945000657E-3</v>
      </c>
      <c r="AP35" s="4">
        <f t="shared" si="4"/>
        <v>7.0553183385217806E-3</v>
      </c>
      <c r="AQ35" s="4">
        <f t="shared" si="4"/>
        <v>-6.8614342205212129E-3</v>
      </c>
      <c r="AR35" s="4">
        <f t="shared" si="4"/>
        <v>1.3781886949656978E-2</v>
      </c>
      <c r="AS35" s="4">
        <f t="shared" si="4"/>
        <v>2.4056168760497355E-2</v>
      </c>
      <c r="AT35" s="4">
        <f t="shared" si="4"/>
        <v>-5.5950133772129911E-3</v>
      </c>
      <c r="AU35" s="4">
        <f t="shared" si="4"/>
        <v>5.7722659594291337E-3</v>
      </c>
      <c r="AV35" s="4">
        <f t="shared" si="4"/>
        <v>-2.848412613602721E-3</v>
      </c>
      <c r="AW35" s="4">
        <f t="shared" si="4"/>
        <v>9.0581574759364923E-3</v>
      </c>
      <c r="AX35" s="4">
        <f t="shared" si="4"/>
        <v>1.8617604721871475E-2</v>
      </c>
      <c r="AY35" s="4">
        <f t="shared" si="4"/>
        <v>-1.0803125032220034E-2</v>
      </c>
    </row>
    <row r="36" spans="1:52" x14ac:dyDescent="0.25">
      <c r="A36" s="11">
        <v>-10</v>
      </c>
      <c r="B36" s="4">
        <f t="shared" ref="B36:AY36" si="5">LN(B8/B7)</f>
        <v>6.7644114019802743E-3</v>
      </c>
      <c r="C36" s="4">
        <f t="shared" si="5"/>
        <v>-2.6668174191408017E-2</v>
      </c>
      <c r="D36" s="4">
        <f t="shared" si="5"/>
        <v>1.7079114837822009E-2</v>
      </c>
      <c r="E36" s="4">
        <f t="shared" si="5"/>
        <v>-1.9275497063730346E-2</v>
      </c>
      <c r="F36" s="4">
        <f t="shared" si="5"/>
        <v>6.0514018425438659E-3</v>
      </c>
      <c r="G36" s="4">
        <f t="shared" si="5"/>
        <v>-1.0819471240778009E-2</v>
      </c>
      <c r="H36" s="4">
        <f t="shared" si="5"/>
        <v>4.6850451813834783E-4</v>
      </c>
      <c r="I36" s="4">
        <f t="shared" si="5"/>
        <v>-1.6430518415992228E-2</v>
      </c>
      <c r="J36" s="4">
        <f t="shared" si="5"/>
        <v>1.4805931822672255E-2</v>
      </c>
      <c r="K36" s="4">
        <f t="shared" si="5"/>
        <v>-7.3559679237381576E-2</v>
      </c>
      <c r="L36" s="4">
        <f t="shared" si="5"/>
        <v>2.2237632632571166E-2</v>
      </c>
      <c r="M36" s="4">
        <f t="shared" si="5"/>
        <v>1.057239496110012E-2</v>
      </c>
      <c r="N36" s="4">
        <f t="shared" si="5"/>
        <v>-6.8469968221980728E-3</v>
      </c>
      <c r="O36" s="4">
        <f t="shared" si="5"/>
        <v>-9.9900930750862985E-3</v>
      </c>
      <c r="P36" s="4">
        <f t="shared" si="5"/>
        <v>-2.6106700856784945E-2</v>
      </c>
      <c r="Q36" s="4">
        <f t="shared" si="5"/>
        <v>-6.8728792877620643E-3</v>
      </c>
      <c r="R36" s="4">
        <f t="shared" si="5"/>
        <v>-7.1891035724692262E-3</v>
      </c>
      <c r="S36" s="4">
        <f t="shared" si="5"/>
        <v>-1.0664182498812484E-2</v>
      </c>
      <c r="T36" s="4">
        <f t="shared" si="5"/>
        <v>3.3732808530471177E-2</v>
      </c>
      <c r="U36" s="4">
        <f t="shared" si="5"/>
        <v>-6.7658648473814809E-2</v>
      </c>
      <c r="V36" s="4">
        <f t="shared" si="5"/>
        <v>1.187580877749092E-2</v>
      </c>
      <c r="W36" s="4">
        <f t="shared" si="5"/>
        <v>1.8973896807323663E-2</v>
      </c>
      <c r="X36" s="4">
        <f t="shared" si="5"/>
        <v>-2.7632003237734185E-2</v>
      </c>
      <c r="Y36" s="4">
        <f t="shared" si="5"/>
        <v>-1.936905227036299E-2</v>
      </c>
      <c r="Z36" s="4">
        <f t="shared" si="5"/>
        <v>-1.9508268634430753E-2</v>
      </c>
      <c r="AA36" s="4">
        <f t="shared" si="5"/>
        <v>-5.9537755941801726E-3</v>
      </c>
      <c r="AB36" s="4">
        <f t="shared" si="5"/>
        <v>2.1501869931208069E-2</v>
      </c>
      <c r="AC36" s="4">
        <f t="shared" si="5"/>
        <v>-1.1516461737117982E-2</v>
      </c>
      <c r="AD36" s="4">
        <f t="shared" si="5"/>
        <v>-1.7223489071968016E-2</v>
      </c>
      <c r="AE36" s="4">
        <f t="shared" si="5"/>
        <v>-8.821377828175327E-3</v>
      </c>
      <c r="AF36" s="4">
        <f t="shared" si="5"/>
        <v>-3.259550659449973E-2</v>
      </c>
      <c r="AG36" s="4">
        <f t="shared" si="5"/>
        <v>1.2095862474610324E-2</v>
      </c>
      <c r="AH36" s="4">
        <f t="shared" si="5"/>
        <v>-2.5886705650788933E-2</v>
      </c>
      <c r="AI36" s="4">
        <f t="shared" si="5"/>
        <v>-5.1008971081628555E-3</v>
      </c>
      <c r="AJ36" s="4">
        <f t="shared" si="5"/>
        <v>-3.8686436405326693E-2</v>
      </c>
      <c r="AK36" s="4">
        <f t="shared" si="5"/>
        <v>-7.5282592141857931E-3</v>
      </c>
      <c r="AL36" s="4">
        <f t="shared" si="5"/>
        <v>-1.1741174012539784E-2</v>
      </c>
      <c r="AM36" s="4">
        <f t="shared" si="5"/>
        <v>1.3624188656307908E-2</v>
      </c>
      <c r="AN36" s="4">
        <f t="shared" si="5"/>
        <v>7.822738650194512E-3</v>
      </c>
      <c r="AO36" s="4">
        <f t="shared" si="5"/>
        <v>-4.7590064096543393E-2</v>
      </c>
      <c r="AP36" s="4">
        <f t="shared" si="5"/>
        <v>-1.3190672313522225E-3</v>
      </c>
      <c r="AQ36" s="4">
        <f t="shared" si="5"/>
        <v>2.5634991576070645E-2</v>
      </c>
      <c r="AR36" s="4">
        <f t="shared" si="5"/>
        <v>-1.5870886742157034E-2</v>
      </c>
      <c r="AS36" s="4">
        <f t="shared" si="5"/>
        <v>-2.5100215732106714E-2</v>
      </c>
      <c r="AT36" s="4">
        <f t="shared" si="5"/>
        <v>-1.3032297006563994E-2</v>
      </c>
      <c r="AU36" s="4">
        <f t="shared" si="5"/>
        <v>-4.9347292945292262E-4</v>
      </c>
      <c r="AV36" s="4">
        <f t="shared" si="5"/>
        <v>1.6970030231125477E-2</v>
      </c>
      <c r="AW36" s="4">
        <f t="shared" si="5"/>
        <v>-1.593172291425372E-2</v>
      </c>
      <c r="AX36" s="4">
        <f t="shared" si="5"/>
        <v>2.3030013064238388E-3</v>
      </c>
      <c r="AY36" s="4">
        <f t="shared" si="5"/>
        <v>1.294977451081062E-2</v>
      </c>
    </row>
    <row r="37" spans="1:52" x14ac:dyDescent="0.25">
      <c r="A37" s="11">
        <v>-9</v>
      </c>
      <c r="B37" s="4">
        <f t="shared" ref="B37:AY37" si="6">LN(B9/B8)</f>
        <v>7.0908536019717106E-3</v>
      </c>
      <c r="C37" s="4">
        <f t="shared" si="6"/>
        <v>-4.4471715759227155E-3</v>
      </c>
      <c r="D37" s="4">
        <f t="shared" si="6"/>
        <v>8.9080409386915868E-4</v>
      </c>
      <c r="E37" s="4">
        <f t="shared" si="6"/>
        <v>-1.6822855467165509E-2</v>
      </c>
      <c r="F37" s="4">
        <f t="shared" si="6"/>
        <v>-2.4944015773634871E-2</v>
      </c>
      <c r="G37" s="4">
        <f t="shared" si="6"/>
        <v>-8.5265559273262365E-3</v>
      </c>
      <c r="H37" s="4">
        <f t="shared" si="6"/>
        <v>2.8853703388432211E-2</v>
      </c>
      <c r="I37" s="4">
        <f t="shared" si="6"/>
        <v>-2.5935925123457309E-2</v>
      </c>
      <c r="J37" s="4">
        <f t="shared" si="6"/>
        <v>-1.5427643304190468E-2</v>
      </c>
      <c r="K37" s="4">
        <f t="shared" si="6"/>
        <v>-4.038453692285858E-2</v>
      </c>
      <c r="L37" s="4">
        <f t="shared" si="6"/>
        <v>-1.2944458893551286E-3</v>
      </c>
      <c r="M37" s="4">
        <f t="shared" si="6"/>
        <v>-7.3428087305561027E-3</v>
      </c>
      <c r="N37" s="4">
        <f t="shared" si="6"/>
        <v>-2.6454748550840252E-2</v>
      </c>
      <c r="O37" s="4">
        <f t="shared" si="6"/>
        <v>-4.6022899374737761E-2</v>
      </c>
      <c r="P37" s="4">
        <f t="shared" si="6"/>
        <v>-5.7735796598845639E-2</v>
      </c>
      <c r="Q37" s="4">
        <f t="shared" si="6"/>
        <v>4.4951387862266268E-2</v>
      </c>
      <c r="R37" s="4">
        <f t="shared" si="6"/>
        <v>-5.4869210245814239E-2</v>
      </c>
      <c r="S37" s="4">
        <f t="shared" si="6"/>
        <v>1.0664182498812567E-2</v>
      </c>
      <c r="T37" s="4">
        <f t="shared" si="6"/>
        <v>-2.1990990653787956E-2</v>
      </c>
      <c r="U37" s="4">
        <f t="shared" si="6"/>
        <v>-1.177163173014863E-3</v>
      </c>
      <c r="V37" s="4">
        <f t="shared" si="6"/>
        <v>1.4706133467441748E-2</v>
      </c>
      <c r="W37" s="4">
        <f t="shared" si="6"/>
        <v>-1.7662765133991377E-2</v>
      </c>
      <c r="X37" s="4">
        <f t="shared" si="6"/>
        <v>0</v>
      </c>
      <c r="Y37" s="4">
        <f t="shared" si="6"/>
        <v>-4.6115133569923167E-2</v>
      </c>
      <c r="Z37" s="4">
        <f t="shared" si="6"/>
        <v>1.7666675562832197E-2</v>
      </c>
      <c r="AA37" s="4">
        <f t="shared" si="6"/>
        <v>7.778565799683921E-3</v>
      </c>
      <c r="AB37" s="4">
        <f t="shared" si="6"/>
        <v>-1.8635377607845113E-2</v>
      </c>
      <c r="AC37" s="4">
        <f t="shared" si="6"/>
        <v>-9.2663159853521165E-3</v>
      </c>
      <c r="AD37" s="4">
        <f t="shared" si="6"/>
        <v>-3.0199178251686064E-2</v>
      </c>
      <c r="AE37" s="4">
        <f t="shared" si="6"/>
        <v>-3.9798329604722052E-3</v>
      </c>
      <c r="AF37" s="4">
        <f t="shared" si="6"/>
        <v>-1.8552642000419972E-3</v>
      </c>
      <c r="AG37" s="4">
        <f t="shared" si="6"/>
        <v>-7.0819838049171217E-3</v>
      </c>
      <c r="AH37" s="4">
        <f t="shared" si="6"/>
        <v>5.9201377726600338E-3</v>
      </c>
      <c r="AI37" s="4">
        <f t="shared" si="6"/>
        <v>-9.3415328711993519E-3</v>
      </c>
      <c r="AJ37" s="4">
        <f t="shared" si="6"/>
        <v>-3.8964533621451305E-3</v>
      </c>
      <c r="AK37" s="4">
        <f t="shared" si="6"/>
        <v>9.4416013639318449E-4</v>
      </c>
      <c r="AL37" s="4">
        <f t="shared" si="6"/>
        <v>-1.6844323141594598E-2</v>
      </c>
      <c r="AM37" s="4">
        <f t="shared" si="6"/>
        <v>-2.3549845159419752E-2</v>
      </c>
      <c r="AN37" s="4">
        <f t="shared" si="6"/>
        <v>-1.1319325768873321E-2</v>
      </c>
      <c r="AO37" s="4">
        <f t="shared" si="6"/>
        <v>-2.6203724265114864E-3</v>
      </c>
      <c r="AP37" s="4">
        <f t="shared" si="6"/>
        <v>4.7406014350515925E-3</v>
      </c>
      <c r="AQ37" s="4">
        <f t="shared" si="6"/>
        <v>-2.2100409518298222E-2</v>
      </c>
      <c r="AR37" s="4">
        <f t="shared" si="6"/>
        <v>-1.1039332262753767E-2</v>
      </c>
      <c r="AS37" s="4">
        <f t="shared" si="6"/>
        <v>-2.5389210096546294E-2</v>
      </c>
      <c r="AT37" s="4">
        <f t="shared" si="6"/>
        <v>2.8025097762655195E-2</v>
      </c>
      <c r="AU37" s="4">
        <f t="shared" si="6"/>
        <v>2.1726703194959167E-2</v>
      </c>
      <c r="AV37" s="4">
        <f t="shared" si="6"/>
        <v>-1.8193346634641207E-2</v>
      </c>
      <c r="AW37" s="4">
        <f t="shared" si="6"/>
        <v>-4.3330115363179348E-3</v>
      </c>
      <c r="AX37" s="4">
        <f t="shared" si="6"/>
        <v>-1.4898496532174933E-2</v>
      </c>
      <c r="AY37" s="4">
        <f t="shared" si="6"/>
        <v>6.4125729942917081E-3</v>
      </c>
    </row>
    <row r="38" spans="1:52" x14ac:dyDescent="0.25">
      <c r="A38" s="11">
        <v>-8</v>
      </c>
      <c r="B38" s="4">
        <f t="shared" ref="B38:AY38" si="7">LN(B10/B9)</f>
        <v>8.5170464346941178E-3</v>
      </c>
      <c r="C38" s="4">
        <f t="shared" si="7"/>
        <v>-4.644287528708916E-2</v>
      </c>
      <c r="D38" s="4">
        <f t="shared" si="7"/>
        <v>-2.52492891439802E-2</v>
      </c>
      <c r="E38" s="4">
        <f t="shared" si="7"/>
        <v>2.2368194877491077E-2</v>
      </c>
      <c r="F38" s="4">
        <f t="shared" si="7"/>
        <v>-3.0884431485174023E-2</v>
      </c>
      <c r="G38" s="4">
        <f t="shared" si="7"/>
        <v>-3.1532916421510827E-2</v>
      </c>
      <c r="H38" s="4">
        <f t="shared" si="7"/>
        <v>9.9615636057451273E-3</v>
      </c>
      <c r="I38" s="4">
        <f t="shared" si="7"/>
        <v>3.9993205011513211E-2</v>
      </c>
      <c r="J38" s="4">
        <f t="shared" si="7"/>
        <v>-0.10480790366211544</v>
      </c>
      <c r="K38" s="4">
        <f t="shared" si="7"/>
        <v>-7.1459020424883835E-2</v>
      </c>
      <c r="L38" s="4">
        <f t="shared" si="7"/>
        <v>-1.4789347997724763E-2</v>
      </c>
      <c r="M38" s="4">
        <f t="shared" si="7"/>
        <v>2.5916416752335168E-2</v>
      </c>
      <c r="N38" s="4">
        <f t="shared" si="7"/>
        <v>3.5687099023187868E-2</v>
      </c>
      <c r="O38" s="4">
        <f t="shared" si="7"/>
        <v>-4.0331546031039743E-2</v>
      </c>
      <c r="P38" s="4">
        <f t="shared" si="7"/>
        <v>-4.9570114785883503E-2</v>
      </c>
      <c r="Q38" s="4">
        <f t="shared" si="7"/>
        <v>1.6709433447689645E-2</v>
      </c>
      <c r="R38" s="4">
        <f t="shared" si="7"/>
        <v>-2.6256334566554206E-2</v>
      </c>
      <c r="S38" s="4">
        <f t="shared" si="7"/>
        <v>1.3410162647423696E-2</v>
      </c>
      <c r="T38" s="4">
        <f t="shared" si="7"/>
        <v>1.708501188493346E-2</v>
      </c>
      <c r="U38" s="4">
        <f t="shared" si="7"/>
        <v>-3.2927248834024557E-2</v>
      </c>
      <c r="V38" s="4">
        <f t="shared" si="7"/>
        <v>-2.1674802783535018E-2</v>
      </c>
      <c r="W38" s="4">
        <f t="shared" si="7"/>
        <v>2.6171173902162482E-3</v>
      </c>
      <c r="X38" s="4">
        <f t="shared" si="7"/>
        <v>-7.1858316875765636E-4</v>
      </c>
      <c r="Y38" s="4">
        <f t="shared" si="7"/>
        <v>4.0144992611433832E-2</v>
      </c>
      <c r="Z38" s="4">
        <f t="shared" si="7"/>
        <v>-5.2021184750878476E-2</v>
      </c>
      <c r="AA38" s="4">
        <f t="shared" si="7"/>
        <v>-1.6544453056376401E-2</v>
      </c>
      <c r="AB38" s="4">
        <f t="shared" si="7"/>
        <v>2.4504593345784265E-3</v>
      </c>
      <c r="AC38" s="4">
        <f t="shared" si="7"/>
        <v>2.5014708752076904E-2</v>
      </c>
      <c r="AD38" s="4">
        <f t="shared" si="7"/>
        <v>-7.8798656933178387E-3</v>
      </c>
      <c r="AE38" s="4">
        <f t="shared" si="7"/>
        <v>-5.8747510901841944E-2</v>
      </c>
      <c r="AF38" s="4">
        <f t="shared" si="7"/>
        <v>-1.5203206247805408E-2</v>
      </c>
      <c r="AG38" s="4">
        <f t="shared" si="7"/>
        <v>-3.1010219446980757E-2</v>
      </c>
      <c r="AH38" s="4">
        <f t="shared" si="7"/>
        <v>-1.0383236944537093E-2</v>
      </c>
      <c r="AI38" s="4">
        <f t="shared" si="7"/>
        <v>2.0897011457051601E-2</v>
      </c>
      <c r="AJ38" s="4">
        <f t="shared" si="7"/>
        <v>-1.800833441439538E-2</v>
      </c>
      <c r="AK38" s="4">
        <f t="shared" si="7"/>
        <v>-8.3709339714980839E-3</v>
      </c>
      <c r="AL38" s="4">
        <f t="shared" si="7"/>
        <v>-1.3735925351966072E-3</v>
      </c>
      <c r="AM38" s="4">
        <f t="shared" si="7"/>
        <v>-4.7216304245913804E-3</v>
      </c>
      <c r="AN38" s="4">
        <f t="shared" si="7"/>
        <v>-7.3238942369993412E-3</v>
      </c>
      <c r="AO38" s="4">
        <f t="shared" si="7"/>
        <v>-6.3992022329470946E-2</v>
      </c>
      <c r="AP38" s="4">
        <f t="shared" si="7"/>
        <v>-1.8831027224962927E-2</v>
      </c>
      <c r="AQ38" s="4">
        <f t="shared" si="7"/>
        <v>-1.4712151827944416E-3</v>
      </c>
      <c r="AR38" s="4">
        <f t="shared" si="7"/>
        <v>-2.2226268056832477E-3</v>
      </c>
      <c r="AS38" s="4">
        <f t="shared" si="7"/>
        <v>-1.8018505502678365E-2</v>
      </c>
      <c r="AT38" s="4">
        <f t="shared" si="7"/>
        <v>-6.2726118153587501E-2</v>
      </c>
      <c r="AU38" s="4">
        <f t="shared" si="7"/>
        <v>-1.9337210457469514E-3</v>
      </c>
      <c r="AV38" s="4">
        <f t="shared" si="7"/>
        <v>-3.6786727588031011E-3</v>
      </c>
      <c r="AW38" s="4">
        <f t="shared" si="7"/>
        <v>-1.6575910021678575E-2</v>
      </c>
      <c r="AX38" s="4">
        <f t="shared" si="7"/>
        <v>0</v>
      </c>
      <c r="AY38" s="4">
        <f t="shared" si="7"/>
        <v>-3.836878390920935E-2</v>
      </c>
    </row>
    <row r="39" spans="1:52" x14ac:dyDescent="0.25">
      <c r="A39" s="11">
        <v>-7</v>
      </c>
      <c r="B39" s="4">
        <f t="shared" ref="B39:AY39" si="8">LN(B11/B10)</f>
        <v>1.7181899742363206E-2</v>
      </c>
      <c r="C39" s="4">
        <f t="shared" si="8"/>
        <v>2.5561861756543413E-2</v>
      </c>
      <c r="D39" s="4">
        <f t="shared" si="8"/>
        <v>-2.9659235724098846E-2</v>
      </c>
      <c r="E39" s="4">
        <f t="shared" si="8"/>
        <v>4.5976974216092219E-3</v>
      </c>
      <c r="F39" s="4">
        <f t="shared" si="8"/>
        <v>3.6025850648984746E-2</v>
      </c>
      <c r="G39" s="4">
        <f t="shared" si="8"/>
        <v>2.2123021016934887E-2</v>
      </c>
      <c r="H39" s="4">
        <f t="shared" si="8"/>
        <v>-8.3701185988824273E-3</v>
      </c>
      <c r="I39" s="4">
        <f t="shared" si="8"/>
        <v>-2.3134474639979672E-2</v>
      </c>
      <c r="J39" s="4">
        <f t="shared" si="8"/>
        <v>5.624137512696639E-3</v>
      </c>
      <c r="K39" s="4">
        <f t="shared" si="8"/>
        <v>-2.6778077355566858E-2</v>
      </c>
      <c r="L39" s="4">
        <f t="shared" si="8"/>
        <v>3.2761576990605418E-2</v>
      </c>
      <c r="M39" s="4">
        <f t="shared" si="8"/>
        <v>4.9249745942819842E-3</v>
      </c>
      <c r="N39" s="4">
        <f t="shared" si="8"/>
        <v>-9.2323504723476942E-3</v>
      </c>
      <c r="O39" s="4">
        <f t="shared" si="8"/>
        <v>7.415528298721866E-3</v>
      </c>
      <c r="P39" s="4">
        <f t="shared" si="8"/>
        <v>3.9576876504270747E-2</v>
      </c>
      <c r="Q39" s="4">
        <f t="shared" si="8"/>
        <v>1.6434810786064097E-2</v>
      </c>
      <c r="R39" s="4">
        <f t="shared" si="8"/>
        <v>1.7067908512148018E-2</v>
      </c>
      <c r="S39" s="4">
        <f t="shared" si="8"/>
        <v>-2.504947930444253E-2</v>
      </c>
      <c r="T39" s="4">
        <f t="shared" si="8"/>
        <v>8.343962793928586E-3</v>
      </c>
      <c r="U39" s="4">
        <f t="shared" si="8"/>
        <v>1.9886163004760343E-2</v>
      </c>
      <c r="V39" s="4">
        <f t="shared" si="8"/>
        <v>-2.3337233462202116E-3</v>
      </c>
      <c r="W39" s="4">
        <f t="shared" si="8"/>
        <v>3.2654866463330767E-2</v>
      </c>
      <c r="X39" s="4">
        <f t="shared" si="8"/>
        <v>-6.4912535566285165E-3</v>
      </c>
      <c r="Y39" s="4">
        <f t="shared" si="8"/>
        <v>-1.2336989105746944E-2</v>
      </c>
      <c r="Z39" s="4">
        <f t="shared" si="8"/>
        <v>4.5548698554699389E-2</v>
      </c>
      <c r="AA39" s="4">
        <f t="shared" si="8"/>
        <v>1.1059992447283333E-2</v>
      </c>
      <c r="AB39" s="4">
        <f t="shared" si="8"/>
        <v>2.904580320243403E-2</v>
      </c>
      <c r="AC39" s="4">
        <f t="shared" si="8"/>
        <v>-4.2926933329692607E-2</v>
      </c>
      <c r="AD39" s="4">
        <f t="shared" si="8"/>
        <v>-1.1187208251862172E-2</v>
      </c>
      <c r="AE39" s="4">
        <f t="shared" si="8"/>
        <v>1.6454645517694329E-2</v>
      </c>
      <c r="AF39" s="4">
        <f t="shared" si="8"/>
        <v>-3.3049932734993573E-3</v>
      </c>
      <c r="AG39" s="4">
        <f t="shared" si="8"/>
        <v>1.7761495801364012E-2</v>
      </c>
      <c r="AH39" s="4">
        <f t="shared" si="8"/>
        <v>4.9452564627269234E-2</v>
      </c>
      <c r="AI39" s="4">
        <f t="shared" si="8"/>
        <v>-1.0626118767529317E-2</v>
      </c>
      <c r="AJ39" s="4">
        <f t="shared" si="8"/>
        <v>2.3570078776305316E-2</v>
      </c>
      <c r="AK39" s="4">
        <f t="shared" si="8"/>
        <v>8.0563129643483646E-3</v>
      </c>
      <c r="AL39" s="4">
        <f t="shared" si="8"/>
        <v>8.5543719849981853E-3</v>
      </c>
      <c r="AM39" s="4">
        <f t="shared" si="8"/>
        <v>1.6018068130358724E-2</v>
      </c>
      <c r="AN39" s="4">
        <f t="shared" si="8"/>
        <v>1.565647466250825E-2</v>
      </c>
      <c r="AO39" s="4">
        <f t="shared" si="8"/>
        <v>4.0430319149224285E-2</v>
      </c>
      <c r="AP39" s="4">
        <f t="shared" si="8"/>
        <v>1.3562291177147521E-2</v>
      </c>
      <c r="AQ39" s="4">
        <f t="shared" si="8"/>
        <v>2.2132590466494968E-2</v>
      </c>
      <c r="AR39" s="4">
        <f t="shared" si="8"/>
        <v>-1.8284381357198648E-2</v>
      </c>
      <c r="AS39" s="4">
        <f t="shared" si="8"/>
        <v>-7.2993071393624518E-3</v>
      </c>
      <c r="AT39" s="4">
        <f t="shared" si="8"/>
        <v>5.7183530161957395E-2</v>
      </c>
      <c r="AU39" s="4">
        <f t="shared" si="8"/>
        <v>2.1779006307514042E-2</v>
      </c>
      <c r="AV39" s="4">
        <f t="shared" si="8"/>
        <v>1.6327843460735129E-2</v>
      </c>
      <c r="AW39" s="4">
        <f t="shared" si="8"/>
        <v>-2.3936040528145373E-2</v>
      </c>
      <c r="AX39" s="4">
        <f t="shared" si="8"/>
        <v>4.4465225203933713E-4</v>
      </c>
      <c r="AY39" s="4">
        <f t="shared" si="8"/>
        <v>1.7194472004551615E-2</v>
      </c>
    </row>
    <row r="40" spans="1:52" x14ac:dyDescent="0.25">
      <c r="A40" s="11">
        <v>-6</v>
      </c>
      <c r="B40" s="4">
        <f t="shared" ref="B40:AY40" si="9">LN(B12/B11)</f>
        <v>-6.0425691068961753E-4</v>
      </c>
      <c r="C40" s="4">
        <f t="shared" si="9"/>
        <v>-1.2070917867255058E-2</v>
      </c>
      <c r="D40" s="4">
        <f t="shared" si="9"/>
        <v>-6.6069152085149315E-3</v>
      </c>
      <c r="E40" s="4">
        <f t="shared" si="9"/>
        <v>4.5766553084050842E-3</v>
      </c>
      <c r="F40" s="4">
        <f t="shared" si="9"/>
        <v>-3.4246739678083296E-3</v>
      </c>
      <c r="G40" s="4">
        <f t="shared" si="9"/>
        <v>1.6194362756923675E-3</v>
      </c>
      <c r="H40" s="4">
        <f t="shared" si="9"/>
        <v>-9.0518901109273818E-3</v>
      </c>
      <c r="I40" s="4">
        <f t="shared" si="9"/>
        <v>9.5790691524526017E-3</v>
      </c>
      <c r="J40" s="4">
        <f t="shared" si="9"/>
        <v>5.5926834096891595E-3</v>
      </c>
      <c r="K40" s="4">
        <f t="shared" si="9"/>
        <v>-4.883171055030412E-3</v>
      </c>
      <c r="L40" s="4">
        <f t="shared" si="9"/>
        <v>-3.9660151440045338E-3</v>
      </c>
      <c r="M40" s="4">
        <f t="shared" si="9"/>
        <v>-9.4234306011384602E-3</v>
      </c>
      <c r="N40" s="4">
        <f t="shared" si="9"/>
        <v>4.6838561708088741E-3</v>
      </c>
      <c r="O40" s="4">
        <f t="shared" si="9"/>
        <v>7.360942771010362E-3</v>
      </c>
      <c r="P40" s="4">
        <f t="shared" si="9"/>
        <v>3.9486758011031626E-3</v>
      </c>
      <c r="Q40" s="4">
        <f t="shared" si="9"/>
        <v>-1.0210227604744973E-2</v>
      </c>
      <c r="R40" s="4">
        <f t="shared" si="9"/>
        <v>-1.2903404835910541E-2</v>
      </c>
      <c r="S40" s="4">
        <f t="shared" si="9"/>
        <v>2.5982476455257675E-3</v>
      </c>
      <c r="T40" s="4">
        <f t="shared" si="9"/>
        <v>8.2749167987623499E-3</v>
      </c>
      <c r="U40" s="4">
        <f t="shared" si="9"/>
        <v>-1.9908427837707636E-3</v>
      </c>
      <c r="V40" s="4">
        <f t="shared" si="9"/>
        <v>-7.5832066110750867E-3</v>
      </c>
      <c r="W40" s="4">
        <f t="shared" si="9"/>
        <v>-8.6382497907980995E-3</v>
      </c>
      <c r="X40" s="4">
        <f t="shared" si="9"/>
        <v>4.0919469587548107E-3</v>
      </c>
      <c r="Y40" s="4">
        <f t="shared" si="9"/>
        <v>-1.2491093570013941E-2</v>
      </c>
      <c r="Z40" s="4">
        <f t="shared" si="9"/>
        <v>2.1621535272504317E-3</v>
      </c>
      <c r="AA40" s="4">
        <f t="shared" si="9"/>
        <v>-6.7443449047968123E-3</v>
      </c>
      <c r="AB40" s="4">
        <f t="shared" si="9"/>
        <v>-6.6590534113179708E-3</v>
      </c>
      <c r="AC40" s="4">
        <f t="shared" si="9"/>
        <v>1.1178217693215668E-2</v>
      </c>
      <c r="AD40" s="4">
        <f t="shared" si="9"/>
        <v>-1.1313779190778113E-2</v>
      </c>
      <c r="AE40" s="4">
        <f t="shared" si="9"/>
        <v>-3.2005853748903409E-4</v>
      </c>
      <c r="AF40" s="4">
        <f t="shared" si="9"/>
        <v>-9.8218666917645157E-3</v>
      </c>
      <c r="AG40" s="4">
        <f t="shared" si="9"/>
        <v>-3.4736203831012245E-3</v>
      </c>
      <c r="AH40" s="4">
        <f t="shared" si="9"/>
        <v>-2.2099360694286738E-3</v>
      </c>
      <c r="AI40" s="4">
        <f t="shared" si="9"/>
        <v>-1.074024699309164E-2</v>
      </c>
      <c r="AJ40" s="4">
        <f t="shared" si="9"/>
        <v>-6.6778237267501117E-3</v>
      </c>
      <c r="AK40" s="4">
        <f t="shared" si="9"/>
        <v>-5.4163757621697537E-3</v>
      </c>
      <c r="AL40" s="4">
        <f t="shared" si="9"/>
        <v>-5.4663561094366805E-3</v>
      </c>
      <c r="AM40" s="4">
        <f t="shared" si="9"/>
        <v>2.2805026987244171E-3</v>
      </c>
      <c r="AN40" s="4">
        <f t="shared" si="9"/>
        <v>1.5415123320769194E-2</v>
      </c>
      <c r="AO40" s="4">
        <f t="shared" si="9"/>
        <v>3.357258026070438E-4</v>
      </c>
      <c r="AP40" s="4">
        <f t="shared" si="9"/>
        <v>-3.0863062873922862E-3</v>
      </c>
      <c r="AQ40" s="4">
        <f t="shared" si="9"/>
        <v>-9.259353178472849E-3</v>
      </c>
      <c r="AR40" s="4">
        <f t="shared" si="9"/>
        <v>1.5419541516478456E-2</v>
      </c>
      <c r="AS40" s="4">
        <f t="shared" si="9"/>
        <v>-7.352979031762661E-3</v>
      </c>
      <c r="AT40" s="4">
        <f t="shared" si="9"/>
        <v>-7.8689761284322611E-3</v>
      </c>
      <c r="AU40" s="4">
        <f t="shared" si="9"/>
        <v>-5.221942562669655E-3</v>
      </c>
      <c r="AV40" s="4">
        <f t="shared" si="9"/>
        <v>-1.0448376906324316E-2</v>
      </c>
      <c r="AW40" s="4">
        <f t="shared" si="9"/>
        <v>1.2199182073179524E-2</v>
      </c>
      <c r="AX40" s="4">
        <f t="shared" si="9"/>
        <v>4.444546242866514E-4</v>
      </c>
      <c r="AY40" s="4">
        <f t="shared" si="9"/>
        <v>-2.418435083199212E-4</v>
      </c>
    </row>
    <row r="41" spans="1:52" x14ac:dyDescent="0.25">
      <c r="A41" s="11">
        <v>-5</v>
      </c>
      <c r="B41" s="4">
        <f t="shared" ref="B41:AY41" si="10">LN(B13/B12)</f>
        <v>-6.0462225787862262E-4</v>
      </c>
      <c r="C41" s="4">
        <f t="shared" si="10"/>
        <v>-1.2218407068154845E-2</v>
      </c>
      <c r="D41" s="4">
        <f t="shared" si="10"/>
        <v>-6.650857017796546E-3</v>
      </c>
      <c r="E41" s="4">
        <f t="shared" si="10"/>
        <v>4.5558049233905568E-3</v>
      </c>
      <c r="F41" s="4">
        <f t="shared" si="10"/>
        <v>-3.436442675116618E-3</v>
      </c>
      <c r="G41" s="4">
        <f t="shared" si="10"/>
        <v>1.6168179414981884E-3</v>
      </c>
      <c r="H41" s="4">
        <f t="shared" si="10"/>
        <v>-9.134575857537847E-3</v>
      </c>
      <c r="I41" s="4">
        <f t="shared" si="10"/>
        <v>9.4881805266702323E-3</v>
      </c>
      <c r="J41" s="4">
        <f t="shared" si="10"/>
        <v>5.5615791774709976E-3</v>
      </c>
      <c r="K41" s="4">
        <f t="shared" si="10"/>
        <v>-4.907133475028449E-3</v>
      </c>
      <c r="L41" s="4">
        <f t="shared" si="10"/>
        <v>-3.981807071934359E-3</v>
      </c>
      <c r="M41" s="4">
        <f t="shared" si="10"/>
        <v>-9.5130770926237611E-3</v>
      </c>
      <c r="N41" s="4">
        <f t="shared" si="10"/>
        <v>4.6620199004086026E-3</v>
      </c>
      <c r="O41" s="4">
        <f t="shared" si="10"/>
        <v>7.3071549802895671E-3</v>
      </c>
      <c r="P41" s="4">
        <f t="shared" si="10"/>
        <v>3.9331450662575106E-3</v>
      </c>
      <c r="Q41" s="4">
        <f t="shared" si="10"/>
        <v>-1.0315552669799822E-2</v>
      </c>
      <c r="R41" s="4">
        <f t="shared" si="10"/>
        <v>-1.3072081567355362E-2</v>
      </c>
      <c r="S41" s="4">
        <f t="shared" si="10"/>
        <v>2.5915142459689792E-3</v>
      </c>
      <c r="T41" s="4">
        <f t="shared" si="10"/>
        <v>8.207004138012515E-3</v>
      </c>
      <c r="U41" s="4">
        <f t="shared" si="10"/>
        <v>-1.9948141464335182E-3</v>
      </c>
      <c r="V41" s="4">
        <f t="shared" si="10"/>
        <v>-7.6411513200787297E-3</v>
      </c>
      <c r="W41" s="4">
        <f t="shared" si="10"/>
        <v>-8.7135198237167696E-3</v>
      </c>
      <c r="X41" s="4">
        <f t="shared" si="10"/>
        <v>4.075271142224798E-3</v>
      </c>
      <c r="Y41" s="4">
        <f t="shared" si="10"/>
        <v>-1.2649096700848092E-2</v>
      </c>
      <c r="Z41" s="4">
        <f t="shared" si="10"/>
        <v>2.1574887036310982E-3</v>
      </c>
      <c r="AA41" s="4">
        <f t="shared" si="10"/>
        <v>-6.7901401265092164E-3</v>
      </c>
      <c r="AB41" s="4">
        <f t="shared" si="10"/>
        <v>-6.7036938326515191E-3</v>
      </c>
      <c r="AC41" s="4">
        <f t="shared" si="10"/>
        <v>1.1054645190265264E-2</v>
      </c>
      <c r="AD41" s="4">
        <f t="shared" si="10"/>
        <v>-1.1443246956874719E-2</v>
      </c>
      <c r="AE41" s="4">
        <f t="shared" si="10"/>
        <v>-3.2016100775380336E-4</v>
      </c>
      <c r="AF41" s="4">
        <f t="shared" si="10"/>
        <v>-9.9192934607995366E-3</v>
      </c>
      <c r="AG41" s="4">
        <f t="shared" si="10"/>
        <v>-3.4857284928598463E-3</v>
      </c>
      <c r="AH41" s="4">
        <f t="shared" si="10"/>
        <v>-2.214830705689474E-3</v>
      </c>
      <c r="AI41" s="4">
        <f t="shared" si="10"/>
        <v>-1.0856853413389714E-2</v>
      </c>
      <c r="AJ41" s="4">
        <f t="shared" si="10"/>
        <v>-6.7227170138833134E-3</v>
      </c>
      <c r="AK41" s="4">
        <f t="shared" si="10"/>
        <v>-5.4458727277215983E-3</v>
      </c>
      <c r="AL41" s="4">
        <f t="shared" si="10"/>
        <v>-5.4964014724320836E-3</v>
      </c>
      <c r="AM41" s="4">
        <f t="shared" si="10"/>
        <v>2.2753138371360486E-3</v>
      </c>
      <c r="AN41" s="4">
        <f t="shared" si="10"/>
        <v>1.5181100224899101E-2</v>
      </c>
      <c r="AO41" s="4">
        <f t="shared" si="10"/>
        <v>3.3561312861895106E-4</v>
      </c>
      <c r="AP41" s="4">
        <f t="shared" si="10"/>
        <v>-3.0958610704870443E-3</v>
      </c>
      <c r="AQ41" s="4">
        <f t="shared" si="10"/>
        <v>-9.3458907053356674E-3</v>
      </c>
      <c r="AR41" s="4">
        <f t="shared" si="10"/>
        <v>1.5185385268930537E-2</v>
      </c>
      <c r="AS41" s="4">
        <f t="shared" si="10"/>
        <v>-7.4074460746406902E-3</v>
      </c>
      <c r="AT41" s="4">
        <f t="shared" si="10"/>
        <v>-7.9313883586882069E-3</v>
      </c>
      <c r="AU41" s="4">
        <f t="shared" si="10"/>
        <v>-5.2493544527303961E-3</v>
      </c>
      <c r="AV41" s="4">
        <f t="shared" si="10"/>
        <v>-1.0558699189328056E-2</v>
      </c>
      <c r="AW41" s="4">
        <f t="shared" si="10"/>
        <v>1.2052153852555262E-2</v>
      </c>
      <c r="AX41" s="4">
        <f t="shared" si="10"/>
        <v>4.4425717212875449E-4</v>
      </c>
      <c r="AY41" s="4">
        <f t="shared" si="10"/>
        <v>-2.419020107511271E-4</v>
      </c>
    </row>
    <row r="42" spans="1:52" x14ac:dyDescent="0.25">
      <c r="A42" s="11">
        <v>-4</v>
      </c>
      <c r="B42" s="4">
        <f t="shared" ref="B42:AY42" si="11">LN(B14/B13)</f>
        <v>-6.0498804712142925E-4</v>
      </c>
      <c r="C42" s="4">
        <f t="shared" si="11"/>
        <v>-1.2369545109065672E-2</v>
      </c>
      <c r="D42" s="4">
        <f t="shared" si="11"/>
        <v>-6.6953872462947135E-3</v>
      </c>
      <c r="E42" s="4">
        <f t="shared" si="11"/>
        <v>-4.4617021975152639E-2</v>
      </c>
      <c r="F42" s="4">
        <f t="shared" si="11"/>
        <v>-3.4482925464810812E-3</v>
      </c>
      <c r="G42" s="4">
        <f t="shared" si="11"/>
        <v>1.6142080603772867E-3</v>
      </c>
      <c r="H42" s="4">
        <f t="shared" si="11"/>
        <v>-9.2187861498795477E-3</v>
      </c>
      <c r="I42" s="4">
        <f t="shared" si="11"/>
        <v>9.3990004508724429E-3</v>
      </c>
      <c r="J42" s="4">
        <f t="shared" si="11"/>
        <v>-0.14440772659511461</v>
      </c>
      <c r="K42" s="4">
        <f t="shared" si="11"/>
        <v>-4.9313322292854345E-3</v>
      </c>
      <c r="L42" s="4">
        <f t="shared" si="11"/>
        <v>-3.9977252637684165E-3</v>
      </c>
      <c r="M42" s="4">
        <f t="shared" si="11"/>
        <v>-9.6044456199133287E-3</v>
      </c>
      <c r="N42" s="4">
        <f t="shared" si="11"/>
        <v>4.6403862881796544E-3</v>
      </c>
      <c r="O42" s="4">
        <f t="shared" si="11"/>
        <v>-0.12530590831937091</v>
      </c>
      <c r="P42" s="4">
        <f t="shared" si="11"/>
        <v>3.917736022365035E-3</v>
      </c>
      <c r="Q42" s="4">
        <f t="shared" si="11"/>
        <v>-1.0423073395773362E-2</v>
      </c>
      <c r="R42" s="4">
        <f t="shared" si="11"/>
        <v>-1.3245226750015392E-2</v>
      </c>
      <c r="S42" s="4">
        <f t="shared" si="11"/>
        <v>2.5848156556353028E-3</v>
      </c>
      <c r="T42" s="4">
        <f t="shared" si="11"/>
        <v>1.165884960370321E-2</v>
      </c>
      <c r="U42" s="4">
        <f t="shared" si="11"/>
        <v>-1.9988013850359963E-3</v>
      </c>
      <c r="V42" s="4">
        <f t="shared" si="11"/>
        <v>-7.6999883849721111E-3</v>
      </c>
      <c r="W42" s="4">
        <f t="shared" si="11"/>
        <v>-8.7901131376673623E-3</v>
      </c>
      <c r="X42" s="4">
        <f t="shared" si="11"/>
        <v>4.0587306913654544E-3</v>
      </c>
      <c r="Y42" s="4">
        <f t="shared" si="11"/>
        <v>-4.6350854586549139E-2</v>
      </c>
      <c r="Z42" s="4">
        <f t="shared" si="11"/>
        <v>2.1528439652975769E-3</v>
      </c>
      <c r="AA42" s="4">
        <f t="shared" si="11"/>
        <v>-6.8365615167787237E-3</v>
      </c>
      <c r="AB42" s="4">
        <f t="shared" si="11"/>
        <v>-6.7489368092994492E-3</v>
      </c>
      <c r="AC42" s="4">
        <f t="shared" si="11"/>
        <v>1.093377496993544E-2</v>
      </c>
      <c r="AD42" s="4">
        <f t="shared" si="11"/>
        <v>-1.5983814064922677E-2</v>
      </c>
      <c r="AE42" s="4">
        <f t="shared" si="11"/>
        <v>-3.2026354365360921E-4</v>
      </c>
      <c r="AF42" s="4">
        <f t="shared" si="11"/>
        <v>-1.0018672435781625E-2</v>
      </c>
      <c r="AG42" s="4">
        <f t="shared" si="11"/>
        <v>-3.4979213092219143E-3</v>
      </c>
      <c r="AH42" s="4">
        <f t="shared" si="11"/>
        <v>-2.2197470716672795E-3</v>
      </c>
      <c r="AI42" s="4">
        <f t="shared" si="11"/>
        <v>-3.3277756087732855E-3</v>
      </c>
      <c r="AJ42" s="4">
        <f t="shared" si="11"/>
        <v>-6.7682180007176086E-3</v>
      </c>
      <c r="AK42" s="4">
        <f t="shared" si="11"/>
        <v>-5.4756927275126151E-3</v>
      </c>
      <c r="AL42" s="4">
        <f t="shared" si="11"/>
        <v>-5.5267789452636308E-3</v>
      </c>
      <c r="AM42" s="4">
        <f t="shared" si="11"/>
        <v>2.2701485345395208E-3</v>
      </c>
      <c r="AN42" s="4">
        <f t="shared" si="11"/>
        <v>-2.3289883018243224E-2</v>
      </c>
      <c r="AO42" s="4">
        <f t="shared" si="11"/>
        <v>3.3550053023539235E-4</v>
      </c>
      <c r="AP42" s="4">
        <f t="shared" si="11"/>
        <v>-3.1054751979600992E-3</v>
      </c>
      <c r="AQ42" s="4">
        <f t="shared" si="11"/>
        <v>-9.4340610567028738E-3</v>
      </c>
      <c r="AR42" s="4">
        <f t="shared" si="11"/>
        <v>1.4958234416707763E-2</v>
      </c>
      <c r="AS42" s="4">
        <f t="shared" si="11"/>
        <v>-2.7512552969386341E-2</v>
      </c>
      <c r="AT42" s="4">
        <f t="shared" si="11"/>
        <v>-7.9947985458774865E-3</v>
      </c>
      <c r="AU42" s="4">
        <f t="shared" si="11"/>
        <v>-5.2770556522618696E-3</v>
      </c>
      <c r="AV42" s="4">
        <f t="shared" si="11"/>
        <v>-1.0671376097468523E-2</v>
      </c>
      <c r="AW42" s="4">
        <f t="shared" si="11"/>
        <v>1.1908627524835529E-2</v>
      </c>
      <c r="AX42" s="4">
        <f t="shared" si="11"/>
        <v>-3.3189619970919723E-2</v>
      </c>
      <c r="AY42" s="4">
        <f t="shared" si="11"/>
        <v>-2.4196054148919031E-4</v>
      </c>
    </row>
    <row r="43" spans="1:52" x14ac:dyDescent="0.25">
      <c r="A43" s="11">
        <v>-3</v>
      </c>
      <c r="B43" s="4">
        <f t="shared" ref="B43:AY43" si="12">LN(B15/B14)</f>
        <v>-2.1285274458677998E-2</v>
      </c>
      <c r="C43" s="4">
        <f t="shared" si="12"/>
        <v>-1.9939936358929336E-2</v>
      </c>
      <c r="D43" s="4">
        <f t="shared" si="12"/>
        <v>-1.840250843074279E-2</v>
      </c>
      <c r="E43" s="4">
        <f t="shared" si="12"/>
        <v>2.7193419645354325E-2</v>
      </c>
      <c r="F43" s="4">
        <f t="shared" si="12"/>
        <v>-4.9386111468264694E-2</v>
      </c>
      <c r="G43" s="4">
        <f t="shared" si="12"/>
        <v>-1.954462913044084E-2</v>
      </c>
      <c r="H43" s="4">
        <f t="shared" si="12"/>
        <v>-1.0090436153340876E-2</v>
      </c>
      <c r="I43" s="4">
        <f t="shared" si="12"/>
        <v>3.6262132718866143E-2</v>
      </c>
      <c r="J43" s="4">
        <f t="shared" si="12"/>
        <v>-6.023237906079832E-2</v>
      </c>
      <c r="K43" s="4">
        <f t="shared" si="12"/>
        <v>-7.7300078640073724E-2</v>
      </c>
      <c r="L43" s="4">
        <f t="shared" si="12"/>
        <v>-1.513542406510069E-2</v>
      </c>
      <c r="M43" s="4">
        <f t="shared" si="12"/>
        <v>-1.4348804662952623E-2</v>
      </c>
      <c r="N43" s="4">
        <f t="shared" si="12"/>
        <v>1.4127317521658586E-2</v>
      </c>
      <c r="O43" s="4">
        <f t="shared" si="12"/>
        <v>-2.2086787402843398E-2</v>
      </c>
      <c r="P43" s="4">
        <f t="shared" si="12"/>
        <v>-3.0461574368489168E-2</v>
      </c>
      <c r="Q43" s="4">
        <f t="shared" si="12"/>
        <v>2.3122417420854212E-2</v>
      </c>
      <c r="R43" s="4">
        <f t="shared" si="12"/>
        <v>-6.4205678029226948E-3</v>
      </c>
      <c r="S43" s="4">
        <f t="shared" si="12"/>
        <v>0</v>
      </c>
      <c r="T43" s="4">
        <f t="shared" si="12"/>
        <v>3.2653847026473032E-2</v>
      </c>
      <c r="U43" s="4">
        <f t="shared" si="12"/>
        <v>-5.8076849737636098E-2</v>
      </c>
      <c r="V43" s="4">
        <f t="shared" si="12"/>
        <v>1.0700375858528552E-2</v>
      </c>
      <c r="W43" s="4">
        <f t="shared" si="12"/>
        <v>-1.8079868169020269E-2</v>
      </c>
      <c r="X43" s="4">
        <f t="shared" si="12"/>
        <v>-3.4912547899815918E-2</v>
      </c>
      <c r="Y43" s="4">
        <f t="shared" si="12"/>
        <v>1.9346513023943968E-2</v>
      </c>
      <c r="Z43" s="4">
        <f t="shared" si="12"/>
        <v>-9.2593254127967123E-3</v>
      </c>
      <c r="AA43" s="4">
        <f t="shared" si="12"/>
        <v>-1.6505915644732097E-2</v>
      </c>
      <c r="AB43" s="4">
        <f t="shared" si="12"/>
        <v>-7.5074461917294041E-3</v>
      </c>
      <c r="AC43" s="4">
        <f t="shared" si="12"/>
        <v>-1.9158980300065964E-2</v>
      </c>
      <c r="AD43" s="4">
        <f t="shared" si="12"/>
        <v>1.4448171094538624E-2</v>
      </c>
      <c r="AE43" s="4">
        <f t="shared" si="12"/>
        <v>-5.7821682834159832E-3</v>
      </c>
      <c r="AF43" s="4">
        <f t="shared" si="12"/>
        <v>-3.9756810174935799E-2</v>
      </c>
      <c r="AG43" s="4">
        <f t="shared" si="12"/>
        <v>-5.7697626350256236E-2</v>
      </c>
      <c r="AH43" s="4">
        <f t="shared" si="12"/>
        <v>-1.7291526681360008E-2</v>
      </c>
      <c r="AI43" s="4">
        <f t="shared" si="12"/>
        <v>-6.1065168784728022E-2</v>
      </c>
      <c r="AJ43" s="4">
        <f t="shared" si="12"/>
        <v>-5.0787050252517472E-2</v>
      </c>
      <c r="AK43" s="4">
        <f t="shared" si="12"/>
        <v>-1.1904868167682395E-2</v>
      </c>
      <c r="AL43" s="4">
        <f t="shared" si="12"/>
        <v>1.7303771844283883E-3</v>
      </c>
      <c r="AM43" s="4">
        <f t="shared" si="12"/>
        <v>7.3200938518122888E-3</v>
      </c>
      <c r="AN43" s="4">
        <f t="shared" si="12"/>
        <v>-2.7087729562933212E-2</v>
      </c>
      <c r="AO43" s="4">
        <f t="shared" si="12"/>
        <v>-4.6344329281804389E-2</v>
      </c>
      <c r="AP43" s="4">
        <f t="shared" si="12"/>
        <v>-9.1055842990811556E-3</v>
      </c>
      <c r="AQ43" s="4">
        <f t="shared" si="12"/>
        <v>3.5482813001391036E-3</v>
      </c>
      <c r="AR43" s="4">
        <f t="shared" si="12"/>
        <v>-2.6643239365944812E-2</v>
      </c>
      <c r="AS43" s="4">
        <f t="shared" si="12"/>
        <v>7.6133127331302879E-3</v>
      </c>
      <c r="AT43" s="4">
        <f t="shared" si="12"/>
        <v>-3.069491289084882E-3</v>
      </c>
      <c r="AU43" s="4">
        <f t="shared" si="12"/>
        <v>-4.8216283370226863E-3</v>
      </c>
      <c r="AV43" s="4">
        <f t="shared" si="12"/>
        <v>4.9775350833158108E-3</v>
      </c>
      <c r="AW43" s="4">
        <f t="shared" si="12"/>
        <v>-2.8758434858367193E-2</v>
      </c>
      <c r="AX43" s="4">
        <f t="shared" si="12"/>
        <v>1.720256269462689E-3</v>
      </c>
      <c r="AY43" s="4">
        <f t="shared" si="12"/>
        <v>-2.9094264092860089E-2</v>
      </c>
    </row>
    <row r="44" spans="1:52" x14ac:dyDescent="0.25">
      <c r="A44" s="11">
        <v>-2</v>
      </c>
      <c r="B44" s="4">
        <f t="shared" ref="B44:AY44" si="13">LN(B16/B15)</f>
        <v>7.9129301467647656E-2</v>
      </c>
      <c r="C44" s="4">
        <f t="shared" si="13"/>
        <v>3.6117431434751691E-2</v>
      </c>
      <c r="D44" s="4">
        <f t="shared" si="13"/>
        <v>-1.5763858791320865E-2</v>
      </c>
      <c r="E44" s="4">
        <f t="shared" si="13"/>
        <v>0</v>
      </c>
      <c r="F44" s="4">
        <f t="shared" si="13"/>
        <v>-6.0060572106078267E-3</v>
      </c>
      <c r="G44" s="4">
        <f t="shared" si="13"/>
        <v>-1.3522983929812863E-2</v>
      </c>
      <c r="H44" s="4">
        <f t="shared" si="13"/>
        <v>3.3626285794873458E-2</v>
      </c>
      <c r="I44" s="4">
        <f t="shared" si="13"/>
        <v>-3.1387326499890977E-3</v>
      </c>
      <c r="J44" s="4">
        <f t="shared" si="13"/>
        <v>8.0042707673536356E-2</v>
      </c>
      <c r="K44" s="4">
        <f t="shared" si="13"/>
        <v>-2.393629440363489E-2</v>
      </c>
      <c r="L44" s="4">
        <f t="shared" si="13"/>
        <v>-1.5368030228313949E-2</v>
      </c>
      <c r="M44" s="4">
        <f t="shared" si="13"/>
        <v>-4.6729056993923702E-3</v>
      </c>
      <c r="N44" s="4">
        <f t="shared" si="13"/>
        <v>-2.0243606693534671E-2</v>
      </c>
      <c r="O44" s="4">
        <f t="shared" si="13"/>
        <v>0.10406938719078036</v>
      </c>
      <c r="P44" s="4">
        <f t="shared" si="13"/>
        <v>-1.7595761890379601E-2</v>
      </c>
      <c r="Q44" s="4">
        <f t="shared" si="13"/>
        <v>0</v>
      </c>
      <c r="R44" s="4">
        <f t="shared" si="13"/>
        <v>-1.2150817782512691E-2</v>
      </c>
      <c r="S44" s="4">
        <f t="shared" si="13"/>
        <v>-1.9379851026785769E-3</v>
      </c>
      <c r="T44" s="4">
        <f t="shared" si="13"/>
        <v>2.2688142325534535E-2</v>
      </c>
      <c r="U44" s="4">
        <f t="shared" si="13"/>
        <v>7.8279557055155657E-2</v>
      </c>
      <c r="V44" s="4">
        <f t="shared" si="13"/>
        <v>-3.4407310824141939E-2</v>
      </c>
      <c r="W44" s="4">
        <f t="shared" si="13"/>
        <v>4.5233190739572722E-2</v>
      </c>
      <c r="X44" s="4">
        <f t="shared" si="13"/>
        <v>-4.2334409004320735E-2</v>
      </c>
      <c r="Y44" s="4">
        <f t="shared" si="13"/>
        <v>5.2433169370186813E-2</v>
      </c>
      <c r="Z44" s="4">
        <f t="shared" si="13"/>
        <v>-1.4051753455650302E-2</v>
      </c>
      <c r="AA44" s="4">
        <f t="shared" si="13"/>
        <v>-4.9218245582521136E-2</v>
      </c>
      <c r="AB44" s="4">
        <f t="shared" si="13"/>
        <v>2.8114332557802966E-2</v>
      </c>
      <c r="AC44" s="4">
        <f t="shared" si="13"/>
        <v>-1.6656057540963363E-2</v>
      </c>
      <c r="AD44" s="4">
        <f t="shared" si="13"/>
        <v>1.3231756472743049E-2</v>
      </c>
      <c r="AE44" s="4">
        <f t="shared" si="13"/>
        <v>1.153115595539134E-2</v>
      </c>
      <c r="AF44" s="4">
        <f t="shared" si="13"/>
        <v>-4.5904610527339955E-2</v>
      </c>
      <c r="AG44" s="4">
        <f t="shared" si="13"/>
        <v>-1.5539921026052379E-2</v>
      </c>
      <c r="AH44" s="4">
        <f t="shared" si="13"/>
        <v>-1.5625303350275982E-2</v>
      </c>
      <c r="AI44" s="4">
        <f t="shared" si="13"/>
        <v>4.2319155578005044E-2</v>
      </c>
      <c r="AJ44" s="4">
        <f t="shared" si="13"/>
        <v>7.2618331409378942E-2</v>
      </c>
      <c r="AK44" s="4">
        <f t="shared" si="13"/>
        <v>-2.1098188852847487E-2</v>
      </c>
      <c r="AL44" s="4">
        <f t="shared" si="13"/>
        <v>-1.0252938054261878E-2</v>
      </c>
      <c r="AM44" s="4">
        <f t="shared" si="13"/>
        <v>-9.4993873607406906E-3</v>
      </c>
      <c r="AN44" s="4">
        <f t="shared" si="13"/>
        <v>3.9935893964329915E-2</v>
      </c>
      <c r="AO44" s="4">
        <f t="shared" si="13"/>
        <v>2.01746609902273E-2</v>
      </c>
      <c r="AP44" s="4">
        <f t="shared" si="13"/>
        <v>-5.0486463838273564E-2</v>
      </c>
      <c r="AQ44" s="4">
        <f t="shared" si="13"/>
        <v>2.0161343795493392E-2</v>
      </c>
      <c r="AR44" s="4">
        <f t="shared" si="13"/>
        <v>-3.1953655514411157E-2</v>
      </c>
      <c r="AS44" s="4">
        <f t="shared" si="13"/>
        <v>1.1369635121529871E-3</v>
      </c>
      <c r="AT44" s="4">
        <f t="shared" si="13"/>
        <v>-1.1484235092805174E-2</v>
      </c>
      <c r="AU44" s="4">
        <f t="shared" si="13"/>
        <v>-8.0224032851768531E-2</v>
      </c>
      <c r="AV44" s="4">
        <f t="shared" si="13"/>
        <v>6.9273555962673459E-3</v>
      </c>
      <c r="AW44" s="4">
        <f t="shared" si="13"/>
        <v>-3.7234912150215897E-2</v>
      </c>
      <c r="AX44" s="4">
        <f t="shared" si="13"/>
        <v>2.6794854425342667E-2</v>
      </c>
      <c r="AY44" s="4">
        <f t="shared" si="13"/>
        <v>1.4936152357596683E-3</v>
      </c>
    </row>
    <row r="45" spans="1:52" x14ac:dyDescent="0.25">
      <c r="A45" s="11">
        <v>-1</v>
      </c>
      <c r="B45" s="4">
        <f t="shared" ref="B45:AY45" si="14">LN(B17/B16)</f>
        <v>-4.7009712605919608E-2</v>
      </c>
      <c r="C45" s="4">
        <f t="shared" si="14"/>
        <v>-2.0478511345705257E-2</v>
      </c>
      <c r="D45" s="4">
        <f t="shared" si="14"/>
        <v>-3.6404390193169822E-2</v>
      </c>
      <c r="E45" s="4">
        <f t="shared" si="14"/>
        <v>1.3780614531858464E-2</v>
      </c>
      <c r="F45" s="4">
        <f t="shared" si="14"/>
        <v>3.1800046429716518E-2</v>
      </c>
      <c r="G45" s="4">
        <f t="shared" si="14"/>
        <v>-8.6508524630313621E-3</v>
      </c>
      <c r="H45" s="4">
        <f t="shared" si="14"/>
        <v>3.1876894957773576E-3</v>
      </c>
      <c r="I45" s="4">
        <f t="shared" si="14"/>
        <v>5.983749928972131E-3</v>
      </c>
      <c r="J45" s="4">
        <f t="shared" si="14"/>
        <v>3.0721961115887132E-3</v>
      </c>
      <c r="K45" s="4">
        <f t="shared" si="14"/>
        <v>-9.6846440136363326E-3</v>
      </c>
      <c r="L45" s="4">
        <f t="shared" si="14"/>
        <v>-3.3748984736641036E-2</v>
      </c>
      <c r="M45" s="4">
        <f t="shared" si="14"/>
        <v>-1.6529301951210582E-2</v>
      </c>
      <c r="N45" s="4">
        <f t="shared" si="14"/>
        <v>-3.4091054237482164E-4</v>
      </c>
      <c r="O45" s="4">
        <f t="shared" si="14"/>
        <v>-1.3425960647869949E-3</v>
      </c>
      <c r="P45" s="4">
        <f t="shared" si="14"/>
        <v>1.5267507699060604E-2</v>
      </c>
      <c r="Q45" s="4">
        <f t="shared" si="14"/>
        <v>-4.3802622658392888E-2</v>
      </c>
      <c r="R45" s="4">
        <f t="shared" si="14"/>
        <v>-2.2250608934819806E-2</v>
      </c>
      <c r="S45" s="4">
        <f t="shared" si="14"/>
        <v>-2.9140380018495347E-3</v>
      </c>
      <c r="T45" s="4">
        <f t="shared" si="14"/>
        <v>2.8503158079572578E-2</v>
      </c>
      <c r="U45" s="4">
        <f t="shared" si="14"/>
        <v>5.8806235155422289E-4</v>
      </c>
      <c r="V45" s="4">
        <f t="shared" si="14"/>
        <v>-1.7533493143390436E-2</v>
      </c>
      <c r="W45" s="4">
        <f t="shared" si="14"/>
        <v>2.0196618343179839E-3</v>
      </c>
      <c r="X45" s="4">
        <f t="shared" si="14"/>
        <v>-1.0869624590413915E-2</v>
      </c>
      <c r="Y45" s="4">
        <f t="shared" si="14"/>
        <v>1.8868458376107171E-2</v>
      </c>
      <c r="Z45" s="4">
        <f t="shared" si="14"/>
        <v>7.1881789737719776E-2</v>
      </c>
      <c r="AA45" s="4">
        <f t="shared" si="14"/>
        <v>-1.0847855045923166E-2</v>
      </c>
      <c r="AB45" s="4">
        <f t="shared" si="14"/>
        <v>1.5717401023294615E-2</v>
      </c>
      <c r="AC45" s="4">
        <f t="shared" si="14"/>
        <v>-3.3939616523587533E-2</v>
      </c>
      <c r="AD45" s="4">
        <f t="shared" si="14"/>
        <v>3.1843455564058751E-2</v>
      </c>
      <c r="AE45" s="4">
        <f t="shared" si="14"/>
        <v>2.5779534869840203E-2</v>
      </c>
      <c r="AF45" s="4">
        <f t="shared" si="14"/>
        <v>-1.0404201100285676E-2</v>
      </c>
      <c r="AG45" s="4">
        <f t="shared" si="14"/>
        <v>-2.2881629119697516E-2</v>
      </c>
      <c r="AH45" s="4">
        <f t="shared" si="14"/>
        <v>1.0281656785006898E-2</v>
      </c>
      <c r="AI45" s="4">
        <f t="shared" si="14"/>
        <v>3.8740930531051239E-3</v>
      </c>
      <c r="AJ45" s="4">
        <f t="shared" si="14"/>
        <v>-5.2741423039471243E-3</v>
      </c>
      <c r="AK45" s="4">
        <f t="shared" si="14"/>
        <v>-3.4300621014445309E-2</v>
      </c>
      <c r="AL45" s="4">
        <f t="shared" si="14"/>
        <v>-2.0826737741532337E-2</v>
      </c>
      <c r="AM45" s="4">
        <f t="shared" si="14"/>
        <v>-1.6374883460559477E-3</v>
      </c>
      <c r="AN45" s="4">
        <f t="shared" si="14"/>
        <v>3.9766126449935955E-2</v>
      </c>
      <c r="AO45" s="4">
        <f t="shared" si="14"/>
        <v>-4.6880895647731777E-2</v>
      </c>
      <c r="AP45" s="4">
        <f t="shared" si="14"/>
        <v>-2.2663418421102546E-3</v>
      </c>
      <c r="AQ45" s="4">
        <f t="shared" si="14"/>
        <v>6.3437703738989512E-3</v>
      </c>
      <c r="AR45" s="4">
        <f t="shared" si="14"/>
        <v>-2.524213188073764E-2</v>
      </c>
      <c r="AS45" s="4">
        <f t="shared" si="14"/>
        <v>4.8068445033574436E-2</v>
      </c>
      <c r="AT45" s="4">
        <f t="shared" si="14"/>
        <v>2.7170774873372026E-2</v>
      </c>
      <c r="AU45" s="4">
        <f t="shared" si="14"/>
        <v>2.6187030678318489E-4</v>
      </c>
      <c r="AV45" s="4">
        <f t="shared" si="14"/>
        <v>9.8563588327309497E-4</v>
      </c>
      <c r="AW45" s="4">
        <f t="shared" si="14"/>
        <v>5.3103295009236636E-3</v>
      </c>
      <c r="AX45" s="4">
        <f t="shared" si="14"/>
        <v>1.5607197896703071E-2</v>
      </c>
      <c r="AY45" s="4">
        <f t="shared" si="14"/>
        <v>-7.1147511223990691E-3</v>
      </c>
    </row>
    <row r="46" spans="1:52" s="9" customFormat="1" x14ac:dyDescent="0.25">
      <c r="A46" s="7">
        <v>0</v>
      </c>
      <c r="B46" s="8">
        <f t="shared" ref="B46:AY46" si="15">LN(B18/B17)</f>
        <v>-3.6953179353177483E-2</v>
      </c>
      <c r="C46" s="8">
        <f t="shared" si="15"/>
        <v>-1.4763626491382138E-2</v>
      </c>
      <c r="D46" s="8">
        <f t="shared" si="15"/>
        <v>-1.3478702212967439E-2</v>
      </c>
      <c r="E46" s="8">
        <f t="shared" si="15"/>
        <v>-5.79533659538991E-3</v>
      </c>
      <c r="F46" s="8">
        <f t="shared" si="15"/>
        <v>2.099812660265428E-2</v>
      </c>
      <c r="G46" s="8">
        <f t="shared" si="15"/>
        <v>4.3330003861084078E-2</v>
      </c>
      <c r="H46" s="8">
        <f t="shared" si="15"/>
        <v>-8.0686993996509707E-2</v>
      </c>
      <c r="I46" s="8">
        <f t="shared" si="15"/>
        <v>-2.882043790173712E-2</v>
      </c>
      <c r="J46" s="8">
        <f t="shared" si="15"/>
        <v>-7.1831948894850823E-3</v>
      </c>
      <c r="K46" s="8">
        <f t="shared" si="15"/>
        <v>4.4245930259518472E-2</v>
      </c>
      <c r="L46" s="8">
        <f t="shared" si="15"/>
        <v>9.5651199515446594E-3</v>
      </c>
      <c r="M46" s="8">
        <f t="shared" si="15"/>
        <v>2.2599846124670878E-2</v>
      </c>
      <c r="N46" s="8">
        <f t="shared" si="15"/>
        <v>-4.5692256895469935E-2</v>
      </c>
      <c r="O46" s="8">
        <f t="shared" si="15"/>
        <v>-1.4737113239777147E-2</v>
      </c>
      <c r="P46" s="8">
        <f t="shared" si="15"/>
        <v>7.9935107863270141E-2</v>
      </c>
      <c r="Q46" s="8">
        <f t="shared" si="15"/>
        <v>3.7243990909824939E-3</v>
      </c>
      <c r="R46" s="8">
        <f t="shared" si="15"/>
        <v>1.6529301951210506E-2</v>
      </c>
      <c r="S46" s="8">
        <f t="shared" si="15"/>
        <v>-3.2627708856517647E-2</v>
      </c>
      <c r="T46" s="8">
        <f t="shared" si="15"/>
        <v>-3.883500026397633E-3</v>
      </c>
      <c r="U46" s="8">
        <f t="shared" si="15"/>
        <v>1.979109998509784E-2</v>
      </c>
      <c r="V46" s="8">
        <f t="shared" si="15"/>
        <v>-6.7491361522751423E-3</v>
      </c>
      <c r="W46" s="8">
        <f t="shared" si="15"/>
        <v>5.2805391449853613E-2</v>
      </c>
      <c r="X46" s="8">
        <f t="shared" si="15"/>
        <v>-2.3697851273587436E-2</v>
      </c>
      <c r="Y46" s="8">
        <f t="shared" si="15"/>
        <v>-1.0533896774675262E-2</v>
      </c>
      <c r="Z46" s="8">
        <f t="shared" si="15"/>
        <v>7.6050145137812344E-2</v>
      </c>
      <c r="AA46" s="8">
        <f t="shared" si="15"/>
        <v>9.2482143130726818E-3</v>
      </c>
      <c r="AB46" s="8">
        <f t="shared" si="15"/>
        <v>3.1185065300835754E-2</v>
      </c>
      <c r="AC46" s="8">
        <f t="shared" si="15"/>
        <v>-4.7282394230354061E-2</v>
      </c>
      <c r="AD46" s="8">
        <f t="shared" si="15"/>
        <v>-6.0581575442219772E-3</v>
      </c>
      <c r="AE46" s="8">
        <f t="shared" si="15"/>
        <v>6.2266377539041108E-2</v>
      </c>
      <c r="AF46" s="8">
        <f t="shared" si="15"/>
        <v>1.4377217885900921E-2</v>
      </c>
      <c r="AG46" s="8">
        <f t="shared" si="15"/>
        <v>-4.6152681987571879E-2</v>
      </c>
      <c r="AH46" s="8">
        <f t="shared" si="15"/>
        <v>4.8698459650911178E-4</v>
      </c>
      <c r="AI46" s="8">
        <f t="shared" si="15"/>
        <v>-1.7979268700890519E-2</v>
      </c>
      <c r="AJ46" s="8">
        <f t="shared" si="15"/>
        <v>5.9690988590578045E-2</v>
      </c>
      <c r="AK46" s="8">
        <f t="shared" si="15"/>
        <v>2.9037851716681869E-3</v>
      </c>
      <c r="AL46" s="8">
        <f t="shared" si="15"/>
        <v>-2.6567049888459558E-2</v>
      </c>
      <c r="AM46" s="8">
        <f t="shared" si="15"/>
        <v>-3.4174724882420501E-2</v>
      </c>
      <c r="AN46" s="8">
        <f t="shared" si="15"/>
        <v>-1.2620204657216047E-2</v>
      </c>
      <c r="AO46" s="8">
        <f t="shared" si="15"/>
        <v>3.3709091240668711E-2</v>
      </c>
      <c r="AP46" s="8">
        <f t="shared" si="15"/>
        <v>-2.5557349442295561E-3</v>
      </c>
      <c r="AQ46" s="8">
        <f t="shared" si="15"/>
        <v>4.248770477351959E-2</v>
      </c>
      <c r="AR46" s="8">
        <f t="shared" si="15"/>
        <v>-2.5895833533334838E-2</v>
      </c>
      <c r="AS46" s="8">
        <f t="shared" si="15"/>
        <v>-6.640545174982848E-3</v>
      </c>
      <c r="AT46" s="8">
        <f t="shared" si="15"/>
        <v>4.8934340745593836E-2</v>
      </c>
      <c r="AU46" s="8">
        <f t="shared" si="15"/>
        <v>2.4564925827241738E-2</v>
      </c>
      <c r="AV46" s="8">
        <f t="shared" si="15"/>
        <v>1.3455935179515103E-2</v>
      </c>
      <c r="AW46" s="8">
        <f t="shared" si="15"/>
        <v>-2.7518505429634747E-2</v>
      </c>
      <c r="AX46" s="8">
        <f t="shared" si="15"/>
        <v>5.2579761559146676E-3</v>
      </c>
      <c r="AY46" s="8">
        <f t="shared" si="15"/>
        <v>4.1227735193280067E-2</v>
      </c>
      <c r="AZ46" s="26"/>
    </row>
    <row r="47" spans="1:52" x14ac:dyDescent="0.25">
      <c r="A47" s="11">
        <v>1</v>
      </c>
      <c r="B47" s="4">
        <f t="shared" ref="B47:AY47" si="16">LN(B19/B18)</f>
        <v>-8.3588544647542652E-3</v>
      </c>
      <c r="C47" s="4">
        <f t="shared" si="16"/>
        <v>2.1848324902030269E-3</v>
      </c>
      <c r="D47" s="4">
        <f t="shared" si="16"/>
        <v>-6.983261974927637E-3</v>
      </c>
      <c r="E47" s="4">
        <f t="shared" si="16"/>
        <v>-5.8291183936357901E-3</v>
      </c>
      <c r="F47" s="4">
        <f t="shared" si="16"/>
        <v>2.7667292008810192E-3</v>
      </c>
      <c r="G47" s="4">
        <f t="shared" si="16"/>
        <v>6.5094828704684478E-3</v>
      </c>
      <c r="H47" s="4">
        <f t="shared" si="16"/>
        <v>1.2894963288731931E-2</v>
      </c>
      <c r="I47" s="4">
        <f t="shared" si="16"/>
        <v>-2.0381738824327627E-2</v>
      </c>
      <c r="J47" s="4">
        <f t="shared" si="16"/>
        <v>-7.2351667272306224E-3</v>
      </c>
      <c r="K47" s="4">
        <f t="shared" si="16"/>
        <v>-8.7616472494575701E-3</v>
      </c>
      <c r="L47" s="4">
        <f t="shared" si="16"/>
        <v>4.8236404460944319E-3</v>
      </c>
      <c r="M47" s="4">
        <f t="shared" si="16"/>
        <v>1.5506282930225286E-3</v>
      </c>
      <c r="N47" s="4">
        <f t="shared" si="16"/>
        <v>-7.8825271858738184E-3</v>
      </c>
      <c r="O47" s="4">
        <f t="shared" si="16"/>
        <v>-1.4957548373117106E-2</v>
      </c>
      <c r="P47" s="4">
        <f t="shared" si="16"/>
        <v>9.6370695961633529E-3</v>
      </c>
      <c r="Q47" s="4">
        <f t="shared" si="16"/>
        <v>-2.4786218989698481E-4</v>
      </c>
      <c r="R47" s="4">
        <f t="shared" si="16"/>
        <v>9.5174069868848923E-3</v>
      </c>
      <c r="S47" s="4">
        <f t="shared" si="16"/>
        <v>-7.735030998958687E-3</v>
      </c>
      <c r="T47" s="4">
        <f t="shared" si="16"/>
        <v>-3.898640415657309E-3</v>
      </c>
      <c r="U47" s="4">
        <f t="shared" si="16"/>
        <v>-5.0077146251784801E-3</v>
      </c>
      <c r="V47" s="4">
        <f t="shared" si="16"/>
        <v>8.3570117632813785E-4</v>
      </c>
      <c r="W47" s="4">
        <f t="shared" si="16"/>
        <v>1.2993364495599447E-2</v>
      </c>
      <c r="X47" s="4">
        <f t="shared" si="16"/>
        <v>-2.1819043508256083E-2</v>
      </c>
      <c r="Y47" s="4">
        <f t="shared" si="16"/>
        <v>-1.064604213157644E-2</v>
      </c>
      <c r="Z47" s="4">
        <f t="shared" si="16"/>
        <v>1.3737585529894788E-2</v>
      </c>
      <c r="AA47" s="4">
        <f t="shared" si="16"/>
        <v>-7.3404699760897321E-4</v>
      </c>
      <c r="AB47" s="4">
        <f t="shared" si="16"/>
        <v>8.9349243110228189E-3</v>
      </c>
      <c r="AC47" s="4">
        <f t="shared" si="16"/>
        <v>-1.3594726593815018E-2</v>
      </c>
      <c r="AD47" s="4">
        <f t="shared" si="16"/>
        <v>-6.095082628652459E-3</v>
      </c>
      <c r="AE47" s="4">
        <f t="shared" si="16"/>
        <v>1.8205958188689843E-2</v>
      </c>
      <c r="AF47" s="4">
        <f t="shared" si="16"/>
        <v>2.5520358701933759E-3</v>
      </c>
      <c r="AG47" s="4">
        <f t="shared" si="16"/>
        <v>4.8566533370906252E-3</v>
      </c>
      <c r="AH47" s="4">
        <f t="shared" si="16"/>
        <v>-1.9493319151557527E-3</v>
      </c>
      <c r="AI47" s="4">
        <f t="shared" si="16"/>
        <v>-1.8308450277572424E-2</v>
      </c>
      <c r="AJ47" s="4">
        <f t="shared" si="16"/>
        <v>-1.7545073065098758E-2</v>
      </c>
      <c r="AK47" s="4">
        <f t="shared" si="16"/>
        <v>-8.531782435795669E-4</v>
      </c>
      <c r="AL47" s="4">
        <f t="shared" si="16"/>
        <v>2.1142437158462896E-2</v>
      </c>
      <c r="AM47" s="4">
        <f t="shared" si="16"/>
        <v>-1.3198774897751218E-3</v>
      </c>
      <c r="AN47" s="4">
        <f t="shared" si="16"/>
        <v>-1.2781512124349097E-2</v>
      </c>
      <c r="AO47" s="4">
        <f t="shared" si="16"/>
        <v>6.1453110939457909E-3</v>
      </c>
      <c r="AP47" s="4">
        <f t="shared" si="16"/>
        <v>-2.8436211088319317E-4</v>
      </c>
      <c r="AQ47" s="4">
        <f t="shared" si="16"/>
        <v>3.6663792809604441E-3</v>
      </c>
      <c r="AR47" s="4">
        <f t="shared" si="16"/>
        <v>-1.8347007445646005E-2</v>
      </c>
      <c r="AS47" s="4">
        <f t="shared" si="16"/>
        <v>-6.6849369651097255E-3</v>
      </c>
      <c r="AT47" s="4">
        <f t="shared" si="16"/>
        <v>1.3900448979912007E-2</v>
      </c>
      <c r="AU47" s="4">
        <f t="shared" si="16"/>
        <v>-5.6352592876780369E-3</v>
      </c>
      <c r="AV47" s="4">
        <f t="shared" si="16"/>
        <v>2.0230635323116222E-3</v>
      </c>
      <c r="AW47" s="4">
        <f t="shared" si="16"/>
        <v>-6.0292405686549156E-3</v>
      </c>
      <c r="AX47" s="4">
        <f t="shared" si="16"/>
        <v>5.2304743832943829E-3</v>
      </c>
      <c r="AY47" s="4">
        <f t="shared" si="16"/>
        <v>1.0165732387112386E-2</v>
      </c>
    </row>
    <row r="48" spans="1:52" x14ac:dyDescent="0.25">
      <c r="A48" s="11">
        <v>2</v>
      </c>
      <c r="B48" s="4">
        <f t="shared" ref="B48:AY48" si="17">LN(B20/B19)</f>
        <v>-8.4293142898447578E-3</v>
      </c>
      <c r="C48" s="4">
        <f t="shared" si="17"/>
        <v>2.1800694018523524E-3</v>
      </c>
      <c r="D48" s="4">
        <f t="shared" si="17"/>
        <v>-7.0323710653557121E-3</v>
      </c>
      <c r="E48" s="4">
        <f t="shared" si="17"/>
        <v>-5.8632963395197132E-3</v>
      </c>
      <c r="F48" s="4">
        <f t="shared" si="17"/>
        <v>2.7590955258654745E-3</v>
      </c>
      <c r="G48" s="4">
        <f t="shared" si="17"/>
        <v>6.4673834013049634E-3</v>
      </c>
      <c r="H48" s="4">
        <f t="shared" si="17"/>
        <v>1.2730797871731852E-2</v>
      </c>
      <c r="I48" s="4">
        <f t="shared" si="17"/>
        <v>-2.0805812445304574E-2</v>
      </c>
      <c r="J48" s="4">
        <f t="shared" si="17"/>
        <v>-7.2878961023188828E-3</v>
      </c>
      <c r="K48" s="4">
        <f t="shared" si="17"/>
        <v>-8.8390927620562026E-3</v>
      </c>
      <c r="L48" s="4">
        <f t="shared" si="17"/>
        <v>4.8004845897836011E-3</v>
      </c>
      <c r="M48" s="4">
        <f t="shared" si="17"/>
        <v>1.5482275670820095E-3</v>
      </c>
      <c r="N48" s="4">
        <f t="shared" si="17"/>
        <v>-7.9451554162942254E-3</v>
      </c>
      <c r="O48" s="4">
        <f t="shared" si="17"/>
        <v>-1.5184678231157378E-2</v>
      </c>
      <c r="P48" s="4">
        <f t="shared" si="17"/>
        <v>9.5450822689052885E-3</v>
      </c>
      <c r="Q48" s="4">
        <f t="shared" si="17"/>
        <v>-2.4792364078656437E-4</v>
      </c>
      <c r="R48" s="4">
        <f t="shared" si="17"/>
        <v>9.427679255561686E-3</v>
      </c>
      <c r="S48" s="4">
        <f t="shared" si="17"/>
        <v>-7.7953284088270658E-3</v>
      </c>
      <c r="T48" s="4">
        <f t="shared" si="17"/>
        <v>-3.9138993211363287E-3</v>
      </c>
      <c r="U48" s="4">
        <f t="shared" si="17"/>
        <v>-5.0329180956668858E-3</v>
      </c>
      <c r="V48" s="4">
        <f t="shared" si="17"/>
        <v>8.3500336299499459E-4</v>
      </c>
      <c r="W48" s="4">
        <f t="shared" si="17"/>
        <v>1.2826700190056592E-2</v>
      </c>
      <c r="X48" s="4">
        <f t="shared" si="17"/>
        <v>-2.2305753452584693E-2</v>
      </c>
      <c r="Y48" s="4">
        <f t="shared" si="17"/>
        <v>-1.0760601037208365E-2</v>
      </c>
      <c r="Z48" s="4">
        <f t="shared" si="17"/>
        <v>1.3551418866077273E-2</v>
      </c>
      <c r="AA48" s="4">
        <f t="shared" si="17"/>
        <v>-7.3458621844148936E-4</v>
      </c>
      <c r="AB48" s="4">
        <f t="shared" si="17"/>
        <v>8.8557979052912329E-3</v>
      </c>
      <c r="AC48" s="4">
        <f t="shared" si="17"/>
        <v>-1.3782093309700413E-2</v>
      </c>
      <c r="AD48" s="4">
        <f t="shared" si="17"/>
        <v>-6.1324605991469518E-3</v>
      </c>
      <c r="AE48" s="4">
        <f t="shared" si="17"/>
        <v>1.7880419193537809E-2</v>
      </c>
      <c r="AF48" s="4">
        <f t="shared" si="17"/>
        <v>2.5455395584145497E-3</v>
      </c>
      <c r="AG48" s="4">
        <f t="shared" si="17"/>
        <v>4.8331802103792152E-3</v>
      </c>
      <c r="AH48" s="4">
        <f t="shared" si="17"/>
        <v>-1.9531392329956254E-3</v>
      </c>
      <c r="AI48" s="4">
        <f t="shared" si="17"/>
        <v>-1.8649910960923305E-2</v>
      </c>
      <c r="AJ48" s="4">
        <f t="shared" si="17"/>
        <v>-1.7858408325231598E-2</v>
      </c>
      <c r="AK48" s="4">
        <f t="shared" si="17"/>
        <v>-8.5390677830926055E-4</v>
      </c>
      <c r="AL48" s="4">
        <f t="shared" si="17"/>
        <v>2.0704673922385307E-2</v>
      </c>
      <c r="AM48" s="4">
        <f t="shared" si="17"/>
        <v>-1.3216218689835353E-3</v>
      </c>
      <c r="AN48" s="4">
        <f t="shared" si="17"/>
        <v>-1.2946996600413383E-2</v>
      </c>
      <c r="AO48" s="4">
        <f t="shared" si="17"/>
        <v>6.1077767880893287E-3</v>
      </c>
      <c r="AP48" s="4">
        <f t="shared" si="17"/>
        <v>-2.8444299569457197E-4</v>
      </c>
      <c r="AQ48" s="4">
        <f t="shared" si="17"/>
        <v>3.6529860337043917E-3</v>
      </c>
      <c r="AR48" s="4">
        <f t="shared" si="17"/>
        <v>-1.8689921370908354E-2</v>
      </c>
      <c r="AS48" s="4">
        <f t="shared" si="17"/>
        <v>-6.7299262666473047E-3</v>
      </c>
      <c r="AT48" s="4">
        <f t="shared" si="17"/>
        <v>1.3709872569205708E-2</v>
      </c>
      <c r="AU48" s="4">
        <f t="shared" si="17"/>
        <v>-5.6671954886839682E-3</v>
      </c>
      <c r="AV48" s="4">
        <f t="shared" si="17"/>
        <v>2.0189790081175819E-3</v>
      </c>
      <c r="AW48" s="4">
        <f t="shared" si="17"/>
        <v>-6.0658129254845721E-3</v>
      </c>
      <c r="AX48" s="4">
        <f t="shared" si="17"/>
        <v>5.2032588096572428E-3</v>
      </c>
      <c r="AY48" s="4">
        <f t="shared" si="17"/>
        <v>1.0063429384941657E-2</v>
      </c>
    </row>
    <row r="49" spans="1:85" x14ac:dyDescent="0.25">
      <c r="A49" s="11">
        <v>3</v>
      </c>
      <c r="B49" s="4">
        <f t="shared" ref="B49:AY49" si="18">LN(B21/B20)</f>
        <v>-8.5009720832025792E-3</v>
      </c>
      <c r="C49" s="4">
        <f t="shared" si="18"/>
        <v>2.1753270360764083E-3</v>
      </c>
      <c r="D49" s="4">
        <f t="shared" si="18"/>
        <v>-7.0821757599521928E-3</v>
      </c>
      <c r="E49" s="4">
        <f t="shared" si="18"/>
        <v>-2.4437327005499297E-2</v>
      </c>
      <c r="F49" s="4">
        <f t="shared" si="18"/>
        <v>2.7515038590756507E-3</v>
      </c>
      <c r="G49" s="4">
        <f t="shared" si="18"/>
        <v>6.4258249835420266E-3</v>
      </c>
      <c r="H49" s="4">
        <f t="shared" si="18"/>
        <v>1.2570759933623259E-2</v>
      </c>
      <c r="I49" s="4">
        <f t="shared" si="18"/>
        <v>-2.1247908735783624E-2</v>
      </c>
      <c r="J49" s="4">
        <f t="shared" si="18"/>
        <v>2.5533295724545432E-2</v>
      </c>
      <c r="K49" s="4">
        <f t="shared" si="18"/>
        <v>-8.9179195984289226E-3</v>
      </c>
      <c r="L49" s="4">
        <f t="shared" si="18"/>
        <v>4.7775499908427835E-3</v>
      </c>
      <c r="M49" s="4">
        <f t="shared" si="18"/>
        <v>1.5458342633839139E-3</v>
      </c>
      <c r="N49" s="4">
        <f t="shared" si="18"/>
        <v>-8.0087868095949939E-3</v>
      </c>
      <c r="O49" s="4">
        <f t="shared" si="18"/>
        <v>-2.8505492997926287E-2</v>
      </c>
      <c r="P49" s="4">
        <f t="shared" si="18"/>
        <v>9.4548344178355392E-3</v>
      </c>
      <c r="Q49" s="4">
        <f t="shared" si="18"/>
        <v>-2.4798512216110176E-4</v>
      </c>
      <c r="R49" s="4">
        <f t="shared" si="18"/>
        <v>9.3396275961354826E-3</v>
      </c>
      <c r="S49" s="4">
        <f t="shared" si="18"/>
        <v>-7.8565732903679835E-3</v>
      </c>
      <c r="T49" s="4">
        <f t="shared" si="18"/>
        <v>-2.5317807984289897E-2</v>
      </c>
      <c r="U49" s="4">
        <f t="shared" si="18"/>
        <v>-5.0583765445233273E-3</v>
      </c>
      <c r="V49" s="4">
        <f t="shared" si="18"/>
        <v>8.3430671404495537E-4</v>
      </c>
      <c r="W49" s="4">
        <f t="shared" si="18"/>
        <v>1.2664257358861862E-2</v>
      </c>
      <c r="X49" s="4">
        <f t="shared" si="18"/>
        <v>-2.2814673516994295E-2</v>
      </c>
      <c r="Y49" s="4">
        <f t="shared" si="18"/>
        <v>-4.9448275413981259E-2</v>
      </c>
      <c r="Z49" s="4">
        <f t="shared" si="18"/>
        <v>1.3370230536045758E-2</v>
      </c>
      <c r="AA49" s="4">
        <f t="shared" si="18"/>
        <v>-7.351262320636695E-4</v>
      </c>
      <c r="AB49" s="4">
        <f t="shared" si="18"/>
        <v>8.7780606704090242E-3</v>
      </c>
      <c r="AC49" s="4">
        <f t="shared" si="18"/>
        <v>-1.3974696978704066E-2</v>
      </c>
      <c r="AD49" s="4">
        <f t="shared" si="18"/>
        <v>-5.589766716116628E-2</v>
      </c>
      <c r="AE49" s="4">
        <f t="shared" si="18"/>
        <v>1.7566317845480149E-2</v>
      </c>
      <c r="AF49" s="4">
        <f t="shared" si="18"/>
        <v>2.5390762359342261E-3</v>
      </c>
      <c r="AG49" s="4">
        <f t="shared" si="18"/>
        <v>4.8099328928717724E-3</v>
      </c>
      <c r="AH49" s="4">
        <f t="shared" si="18"/>
        <v>-1.95696145240324E-3</v>
      </c>
      <c r="AI49" s="4">
        <f t="shared" si="18"/>
        <v>1.6609710386253446E-2</v>
      </c>
      <c r="AJ49" s="4">
        <f t="shared" si="18"/>
        <v>-1.8183139033854937E-2</v>
      </c>
      <c r="AK49" s="4">
        <f t="shared" si="18"/>
        <v>-8.5463655830366836E-4</v>
      </c>
      <c r="AL49" s="4">
        <f t="shared" si="18"/>
        <v>2.0284671709682189E-2</v>
      </c>
      <c r="AM49" s="4">
        <f t="shared" si="18"/>
        <v>-1.3233708651133522E-3</v>
      </c>
      <c r="AN49" s="4">
        <f t="shared" si="18"/>
        <v>-1.5415690216352172E-2</v>
      </c>
      <c r="AO49" s="4">
        <f t="shared" si="18"/>
        <v>6.0706982039437614E-3</v>
      </c>
      <c r="AP49" s="4">
        <f t="shared" si="18"/>
        <v>-2.8452392653011794E-4</v>
      </c>
      <c r="AQ49" s="4">
        <f t="shared" si="18"/>
        <v>3.6396902812114882E-3</v>
      </c>
      <c r="AR49" s="4">
        <f t="shared" si="18"/>
        <v>-1.9045898271502788E-2</v>
      </c>
      <c r="AS49" s="4">
        <f t="shared" si="18"/>
        <v>-3.0668061718880462E-2</v>
      </c>
      <c r="AT49" s="4">
        <f t="shared" si="18"/>
        <v>1.3524451201643176E-2</v>
      </c>
      <c r="AU49" s="4">
        <f t="shared" si="18"/>
        <v>-5.6994957321240564E-3</v>
      </c>
      <c r="AV49" s="4">
        <f t="shared" si="18"/>
        <v>2.0149109438420834E-3</v>
      </c>
      <c r="AW49" s="4">
        <f t="shared" si="18"/>
        <v>-6.1028316749388804E-3</v>
      </c>
      <c r="AX49" s="4">
        <f t="shared" si="18"/>
        <v>-3.7677932659929428E-2</v>
      </c>
      <c r="AY49" s="4">
        <f t="shared" si="18"/>
        <v>9.9631649403784262E-3</v>
      </c>
    </row>
    <row r="50" spans="1:85" x14ac:dyDescent="0.25">
      <c r="A50" s="11">
        <v>4</v>
      </c>
      <c r="B50" s="4">
        <f t="shared" ref="B50:AY50" si="19">LN(B22/B21)</f>
        <v>-3.1452775670820783E-2</v>
      </c>
      <c r="C50" s="4">
        <f t="shared" si="19"/>
        <v>5.7013553902839742E-2</v>
      </c>
      <c r="D50" s="4">
        <f t="shared" si="19"/>
        <v>-2.6688644251212802E-3</v>
      </c>
      <c r="E50" s="4">
        <f t="shared" si="19"/>
        <v>0</v>
      </c>
      <c r="F50" s="4">
        <f t="shared" si="19"/>
        <v>-5.3981383892706576E-2</v>
      </c>
      <c r="G50" s="4">
        <f t="shared" si="19"/>
        <v>5.2622746125932326E-4</v>
      </c>
      <c r="H50" s="4">
        <f t="shared" si="19"/>
        <v>4.1580740876594774E-2</v>
      </c>
      <c r="I50" s="4">
        <f t="shared" si="19"/>
        <v>4.7113992063849114E-2</v>
      </c>
      <c r="J50" s="4">
        <f t="shared" si="19"/>
        <v>-5.4555389160168007E-2</v>
      </c>
      <c r="K50" s="4">
        <f t="shared" si="19"/>
        <v>-3.416887453054597E-2</v>
      </c>
      <c r="L50" s="4">
        <f t="shared" si="19"/>
        <v>6.2360732003013397E-3</v>
      </c>
      <c r="M50" s="4">
        <f t="shared" si="19"/>
        <v>1.9729949297428055E-2</v>
      </c>
      <c r="N50" s="4">
        <f t="shared" si="19"/>
        <v>5.4674820604967613E-3</v>
      </c>
      <c r="O50" s="4">
        <f t="shared" si="19"/>
        <v>-1.9465334788103351E-2</v>
      </c>
      <c r="P50" s="4">
        <f t="shared" si="19"/>
        <v>-3.8150624338997692E-2</v>
      </c>
      <c r="Q50" s="4">
        <f t="shared" si="19"/>
        <v>-1.4237782662772275E-2</v>
      </c>
      <c r="R50" s="4">
        <f t="shared" si="19"/>
        <v>2.050545033084988E-2</v>
      </c>
      <c r="S50" s="4">
        <f t="shared" si="19"/>
        <v>-7.7459721146553411E-3</v>
      </c>
      <c r="T50" s="4">
        <f t="shared" si="19"/>
        <v>-1.0614201241773428E-2</v>
      </c>
      <c r="U50" s="4">
        <f t="shared" si="19"/>
        <v>-3.9993393103217305E-2</v>
      </c>
      <c r="V50" s="4">
        <f t="shared" si="19"/>
        <v>2.9977081661660397E-3</v>
      </c>
      <c r="W50" s="4">
        <f t="shared" si="19"/>
        <v>1.2808972343032516E-2</v>
      </c>
      <c r="X50" s="4">
        <f t="shared" si="19"/>
        <v>-2.5674216557002587E-3</v>
      </c>
      <c r="Y50" s="4">
        <f t="shared" si="19"/>
        <v>-4.235927383914162E-2</v>
      </c>
      <c r="Z50" s="4">
        <f t="shared" si="19"/>
        <v>-7.0560977295511676E-3</v>
      </c>
      <c r="AA50" s="4">
        <f t="shared" si="19"/>
        <v>6.297789140112732E-3</v>
      </c>
      <c r="AB50" s="4">
        <f t="shared" si="19"/>
        <v>2.0487855820784433E-2</v>
      </c>
      <c r="AC50" s="4">
        <f t="shared" si="19"/>
        <v>4.1830799351709073E-2</v>
      </c>
      <c r="AD50" s="4">
        <f t="shared" si="19"/>
        <v>-3.169546657554023E-3</v>
      </c>
      <c r="AE50" s="4">
        <f t="shared" si="19"/>
        <v>-3.3158426912664941E-2</v>
      </c>
      <c r="AF50" s="4">
        <f t="shared" si="19"/>
        <v>1.3807689208170701E-2</v>
      </c>
      <c r="AG50" s="4">
        <f t="shared" si="19"/>
        <v>5.3083412211202059E-2</v>
      </c>
      <c r="AH50" s="4">
        <f t="shared" si="19"/>
        <v>1.3618920655549788E-2</v>
      </c>
      <c r="AI50" s="4">
        <f t="shared" si="19"/>
        <v>-1.1922948838978906E-2</v>
      </c>
      <c r="AJ50" s="4">
        <f t="shared" si="19"/>
        <v>-4.2090643842710058E-2</v>
      </c>
      <c r="AK50" s="4">
        <f t="shared" si="19"/>
        <v>1.2405623467480267E-2</v>
      </c>
      <c r="AL50" s="4">
        <f t="shared" si="19"/>
        <v>4.344852191470739E-2</v>
      </c>
      <c r="AM50" s="4">
        <f t="shared" si="19"/>
        <v>4.8124131170681865E-3</v>
      </c>
      <c r="AN50" s="4">
        <f t="shared" si="19"/>
        <v>1.5698996722821414E-2</v>
      </c>
      <c r="AO50" s="4">
        <f t="shared" si="19"/>
        <v>-3.4149710602028732E-2</v>
      </c>
      <c r="AP50" s="4">
        <f t="shared" si="19"/>
        <v>3.4090639773375403E-3</v>
      </c>
      <c r="AQ50" s="4">
        <f t="shared" si="19"/>
        <v>4.5280723481046101E-2</v>
      </c>
      <c r="AR50" s="4">
        <f t="shared" si="19"/>
        <v>2.7724564879989297E-2</v>
      </c>
      <c r="AS50" s="4">
        <f t="shared" si="19"/>
        <v>-1.1400604359987888E-3</v>
      </c>
      <c r="AT50" s="4">
        <f t="shared" si="19"/>
        <v>-3.2118346578048768E-2</v>
      </c>
      <c r="AU50" s="4">
        <f t="shared" si="19"/>
        <v>2.7420030565120494E-2</v>
      </c>
      <c r="AV50" s="4">
        <f t="shared" si="19"/>
        <v>1.1049813910388414E-2</v>
      </c>
      <c r="AW50" s="4">
        <f t="shared" si="19"/>
        <v>7.2501295783958036E-3</v>
      </c>
      <c r="AX50" s="4">
        <f t="shared" si="19"/>
        <v>7.0481608749912049E-3</v>
      </c>
      <c r="AY50" s="4">
        <f t="shared" si="19"/>
        <v>-1.1613712239782279E-2</v>
      </c>
    </row>
    <row r="51" spans="1:85" x14ac:dyDescent="0.25">
      <c r="A51" s="11">
        <v>5</v>
      </c>
      <c r="B51" s="4">
        <f t="shared" ref="B51:AY51" si="20">LN(B23/B22)</f>
        <v>3.2980694801572605E-2</v>
      </c>
      <c r="C51" s="4">
        <f t="shared" si="20"/>
        <v>2.1121766242560038E-2</v>
      </c>
      <c r="D51" s="4">
        <f t="shared" si="20"/>
        <v>-2.8735985817804954E-2</v>
      </c>
      <c r="E51" s="4">
        <f t="shared" si="20"/>
        <v>-2.5049501081968541E-2</v>
      </c>
      <c r="F51" s="4">
        <f t="shared" si="20"/>
        <v>5.1402107947942047E-2</v>
      </c>
      <c r="G51" s="4">
        <f t="shared" si="20"/>
        <v>3.3375260619398182E-2</v>
      </c>
      <c r="H51" s="4">
        <f t="shared" si="20"/>
        <v>-7.7661456400916441E-3</v>
      </c>
      <c r="I51" s="4">
        <f t="shared" si="20"/>
        <v>1.2393141107123105E-2</v>
      </c>
      <c r="J51" s="4">
        <f t="shared" si="20"/>
        <v>5.6315267983586019E-3</v>
      </c>
      <c r="K51" s="4">
        <f t="shared" si="20"/>
        <v>2.1426492279008221E-2</v>
      </c>
      <c r="L51" s="4">
        <f t="shared" si="20"/>
        <v>-1.1163322154338708E-2</v>
      </c>
      <c r="M51" s="4">
        <f t="shared" si="20"/>
        <v>6.7919661530053393E-3</v>
      </c>
      <c r="N51" s="4">
        <f t="shared" si="20"/>
        <v>1.4077091704308481E-2</v>
      </c>
      <c r="O51" s="4">
        <f t="shared" si="20"/>
        <v>-3.6531473305708308E-2</v>
      </c>
      <c r="P51" s="4">
        <f t="shared" si="20"/>
        <v>-2.7085208918379244E-2</v>
      </c>
      <c r="Q51" s="4">
        <f t="shared" si="20"/>
        <v>-1.6743161295477416E-2</v>
      </c>
      <c r="R51" s="4">
        <f t="shared" si="20"/>
        <v>-1.4151179546243151E-2</v>
      </c>
      <c r="S51" s="4">
        <f t="shared" si="20"/>
        <v>-5.0502360089318951E-2</v>
      </c>
      <c r="T51" s="4">
        <f t="shared" si="20"/>
        <v>-2.2611446386546916E-2</v>
      </c>
      <c r="U51" s="4">
        <f t="shared" si="20"/>
        <v>1.7507238583020179E-2</v>
      </c>
      <c r="V51" s="4">
        <f t="shared" si="20"/>
        <v>1.5346866077674316E-2</v>
      </c>
      <c r="W51" s="4">
        <f t="shared" si="20"/>
        <v>1.6454756236014518E-2</v>
      </c>
      <c r="X51" s="4">
        <f t="shared" si="20"/>
        <v>2.7885229639990124E-2</v>
      </c>
      <c r="Y51" s="4">
        <f t="shared" si="20"/>
        <v>-8.004270767353637E-2</v>
      </c>
      <c r="Z51" s="4">
        <f t="shared" si="20"/>
        <v>3.5552419387126423E-2</v>
      </c>
      <c r="AA51" s="4">
        <f t="shared" si="20"/>
        <v>0</v>
      </c>
      <c r="AB51" s="4">
        <f t="shared" si="20"/>
        <v>1.0757652699008635E-2</v>
      </c>
      <c r="AC51" s="4">
        <f t="shared" si="20"/>
        <v>1.0723251724608272E-2</v>
      </c>
      <c r="AD51" s="4">
        <f t="shared" si="20"/>
        <v>-2.8442956969982683E-2</v>
      </c>
      <c r="AE51" s="4">
        <f t="shared" si="20"/>
        <v>3.9920039003968726E-3</v>
      </c>
      <c r="AF51" s="4">
        <f t="shared" si="20"/>
        <v>1.2853635192119711E-2</v>
      </c>
      <c r="AG51" s="4">
        <f t="shared" si="20"/>
        <v>3.7686698113552821E-3</v>
      </c>
      <c r="AH51" s="4">
        <f t="shared" si="20"/>
        <v>1.913932143284993E-2</v>
      </c>
      <c r="AI51" s="4">
        <f t="shared" si="20"/>
        <v>2.1320184865923575E-2</v>
      </c>
      <c r="AJ51" s="4">
        <f t="shared" si="20"/>
        <v>-3.7577761127888958E-3</v>
      </c>
      <c r="AK51" s="4">
        <f t="shared" si="20"/>
        <v>-1.6903059193391942E-3</v>
      </c>
      <c r="AL51" s="4">
        <f t="shared" si="20"/>
        <v>-4.9449896077438031E-4</v>
      </c>
      <c r="AM51" s="4">
        <f t="shared" si="20"/>
        <v>-1.1302887955871579E-3</v>
      </c>
      <c r="AN51" s="4">
        <f t="shared" si="20"/>
        <v>-4.9342588935870325E-2</v>
      </c>
      <c r="AO51" s="4">
        <f t="shared" si="20"/>
        <v>1.12796967329947E-2</v>
      </c>
      <c r="AP51" s="4">
        <f t="shared" si="20"/>
        <v>1.9833838310940339E-3</v>
      </c>
      <c r="AQ51" s="4">
        <f t="shared" si="20"/>
        <v>2.2912557542047383E-2</v>
      </c>
      <c r="AR51" s="4">
        <f t="shared" si="20"/>
        <v>2.7322213786060288E-2</v>
      </c>
      <c r="AS51" s="4">
        <f t="shared" si="20"/>
        <v>-3.4819751168617345E-2</v>
      </c>
      <c r="AT51" s="4">
        <f t="shared" si="20"/>
        <v>-4.9080196751612546E-3</v>
      </c>
      <c r="AU51" s="4">
        <f t="shared" si="20"/>
        <v>2.4717220277996173E-2</v>
      </c>
      <c r="AV51" s="4">
        <f t="shared" si="20"/>
        <v>2.337487783537516E-2</v>
      </c>
      <c r="AW51" s="4">
        <f t="shared" si="20"/>
        <v>-5.5191533225981719E-3</v>
      </c>
      <c r="AX51" s="4">
        <f t="shared" si="20"/>
        <v>-8.3963550604795011E-3</v>
      </c>
      <c r="AY51" s="4">
        <f t="shared" si="20"/>
        <v>-5.6798110441937666E-3</v>
      </c>
    </row>
    <row r="52" spans="1:85" x14ac:dyDescent="0.25">
      <c r="A52" s="11">
        <v>6</v>
      </c>
      <c r="B52" s="4">
        <f t="shared" ref="B52:AY52" si="21">LN(B24/B23)</f>
        <v>0</v>
      </c>
      <c r="C52" s="4">
        <f t="shared" si="21"/>
        <v>-1.2131133105748967E-2</v>
      </c>
      <c r="D52" s="4">
        <f t="shared" si="21"/>
        <v>-5.5021892870121434E-4</v>
      </c>
      <c r="E52" s="4">
        <f t="shared" si="21"/>
        <v>-2.6193773100495019E-2</v>
      </c>
      <c r="F52" s="4">
        <f t="shared" si="21"/>
        <v>6.6923884010627885E-3</v>
      </c>
      <c r="G52" s="4">
        <f t="shared" si="21"/>
        <v>6.9298162444915282E-2</v>
      </c>
      <c r="H52" s="4">
        <f t="shared" si="21"/>
        <v>2.0616237097593648E-3</v>
      </c>
      <c r="I52" s="4">
        <f t="shared" si="21"/>
        <v>-1.6409516253060724E-2</v>
      </c>
      <c r="J52" s="4">
        <f t="shared" si="21"/>
        <v>2.8039150914287571E-3</v>
      </c>
      <c r="K52" s="4">
        <f t="shared" si="21"/>
        <v>-1.3437122807310457E-2</v>
      </c>
      <c r="L52" s="4">
        <f t="shared" si="21"/>
        <v>4.3494705765077475E-2</v>
      </c>
      <c r="M52" s="4">
        <f t="shared" si="21"/>
        <v>-9.977462394057E-3</v>
      </c>
      <c r="N52" s="4">
        <f t="shared" si="21"/>
        <v>-3.1679317248708538E-2</v>
      </c>
      <c r="O52" s="4">
        <f t="shared" si="21"/>
        <v>-3.0627427721575239E-3</v>
      </c>
      <c r="P52" s="4">
        <f t="shared" si="21"/>
        <v>1.5943677483353746E-2</v>
      </c>
      <c r="Q52" s="4">
        <f t="shared" si="21"/>
        <v>-7.6775435633059193E-4</v>
      </c>
      <c r="R52" s="4">
        <f t="shared" si="21"/>
        <v>-1.5847863855715191E-3</v>
      </c>
      <c r="S52" s="4">
        <f t="shared" si="21"/>
        <v>-6.8390363677916953E-3</v>
      </c>
      <c r="T52" s="4">
        <f t="shared" si="21"/>
        <v>-4.1666726948459453E-3</v>
      </c>
      <c r="U52" s="4">
        <f t="shared" si="21"/>
        <v>1.012214656050877E-2</v>
      </c>
      <c r="V52" s="4">
        <f t="shared" si="21"/>
        <v>-6.1599306826492038E-3</v>
      </c>
      <c r="W52" s="4">
        <f t="shared" si="21"/>
        <v>-3.807780837951481E-3</v>
      </c>
      <c r="X52" s="4">
        <f t="shared" si="21"/>
        <v>-2.9209156748138602E-3</v>
      </c>
      <c r="Y52" s="4">
        <f t="shared" si="21"/>
        <v>9.3313431758241961E-3</v>
      </c>
      <c r="Z52" s="4">
        <f t="shared" si="21"/>
        <v>-1.6073754563992192E-2</v>
      </c>
      <c r="AA52" s="4">
        <f t="shared" si="21"/>
        <v>1.7778276164475668E-2</v>
      </c>
      <c r="AB52" s="4">
        <f t="shared" si="21"/>
        <v>5.3357038108817019E-3</v>
      </c>
      <c r="AC52" s="4">
        <f t="shared" si="21"/>
        <v>-1.7212935885446957E-2</v>
      </c>
      <c r="AD52" s="4">
        <f t="shared" si="21"/>
        <v>7.0517871722487703E-3</v>
      </c>
      <c r="AE52" s="4">
        <f t="shared" si="21"/>
        <v>1.0192631091559656E-2</v>
      </c>
      <c r="AF52" s="4">
        <f t="shared" si="21"/>
        <v>-7.9497530643003189E-3</v>
      </c>
      <c r="AG52" s="4">
        <f t="shared" si="21"/>
        <v>-4.6403888617068748E-3</v>
      </c>
      <c r="AH52" s="4">
        <f t="shared" si="21"/>
        <v>1.5052010020256249E-2</v>
      </c>
      <c r="AI52" s="4">
        <f t="shared" si="21"/>
        <v>-1.0804406674285472E-2</v>
      </c>
      <c r="AJ52" s="4">
        <f t="shared" si="21"/>
        <v>-1.2824468636728138E-2</v>
      </c>
      <c r="AK52" s="4">
        <f t="shared" si="21"/>
        <v>1.1939922938266505E-2</v>
      </c>
      <c r="AL52" s="4">
        <f t="shared" si="21"/>
        <v>-1.8153418325638868E-3</v>
      </c>
      <c r="AM52" s="4">
        <f t="shared" si="21"/>
        <v>-2.2443937438306399E-2</v>
      </c>
      <c r="AN52" s="4">
        <f t="shared" si="21"/>
        <v>2.1778314350010972E-2</v>
      </c>
      <c r="AO52" s="4">
        <f t="shared" si="21"/>
        <v>-4.2149987977244275E-3</v>
      </c>
      <c r="AP52" s="4">
        <f t="shared" si="21"/>
        <v>5.0817864893134713E-3</v>
      </c>
      <c r="AQ52" s="4">
        <f t="shared" si="21"/>
        <v>-1.0747339487195006E-2</v>
      </c>
      <c r="AR52" s="4">
        <f t="shared" si="21"/>
        <v>-1.4794463008725219E-2</v>
      </c>
      <c r="AS52" s="4">
        <f t="shared" si="21"/>
        <v>1.0184194234968035E-2</v>
      </c>
      <c r="AT52" s="4">
        <f t="shared" si="21"/>
        <v>8.5732712420528365E-3</v>
      </c>
      <c r="AU52" s="4">
        <f t="shared" si="21"/>
        <v>2.219332317881063E-2</v>
      </c>
      <c r="AV52" s="4">
        <f t="shared" si="21"/>
        <v>-7.4959288706361229E-3</v>
      </c>
      <c r="AW52" s="4">
        <f t="shared" si="21"/>
        <v>1.4593792927989161E-2</v>
      </c>
      <c r="AX52" s="4">
        <f t="shared" si="21"/>
        <v>-7.7873948114158785E-3</v>
      </c>
      <c r="AY52" s="4">
        <f t="shared" si="21"/>
        <v>9.2133970812262097E-3</v>
      </c>
    </row>
    <row r="53" spans="1:85" x14ac:dyDescent="0.25">
      <c r="A53" s="11">
        <v>7</v>
      </c>
      <c r="B53" s="4">
        <f t="shared" ref="B53:AY53" si="22">LN(B25/B24)</f>
        <v>3.1927537200823801E-2</v>
      </c>
      <c r="C53" s="4">
        <f t="shared" si="22"/>
        <v>2.7289024949399106E-2</v>
      </c>
      <c r="D53" s="4">
        <f t="shared" si="22"/>
        <v>-5.5052183624383134E-4</v>
      </c>
      <c r="E53" s="4">
        <f t="shared" si="22"/>
        <v>-3.338656268218443E-4</v>
      </c>
      <c r="F53" s="4">
        <f t="shared" si="22"/>
        <v>-3.7641626789451814E-2</v>
      </c>
      <c r="G53" s="4">
        <f t="shared" si="22"/>
        <v>2.6474571470976666E-2</v>
      </c>
      <c r="H53" s="4">
        <f t="shared" si="22"/>
        <v>8.6580868238975463E-3</v>
      </c>
      <c r="I53" s="4">
        <f t="shared" si="22"/>
        <v>-1.6683287170689554E-2</v>
      </c>
      <c r="J53" s="4">
        <f t="shared" si="22"/>
        <v>1.652930195120985E-2</v>
      </c>
      <c r="K53" s="4">
        <f t="shared" si="22"/>
        <v>-2.8792508740787683E-2</v>
      </c>
      <c r="L53" s="4">
        <f t="shared" si="22"/>
        <v>4.2900107571775328E-3</v>
      </c>
      <c r="M53" s="4">
        <f t="shared" si="22"/>
        <v>-5.0262424864638954E-3</v>
      </c>
      <c r="N53" s="4">
        <f t="shared" si="22"/>
        <v>-3.2715821658138342E-2</v>
      </c>
      <c r="O53" s="4">
        <f t="shared" si="22"/>
        <v>1.8070231870490696E-2</v>
      </c>
      <c r="P53" s="4">
        <f t="shared" si="22"/>
        <v>-2.3561911930502485E-2</v>
      </c>
      <c r="Q53" s="4">
        <f t="shared" si="22"/>
        <v>-1.5372793188864781E-3</v>
      </c>
      <c r="R53" s="4">
        <f t="shared" si="22"/>
        <v>-4.2938957470159259E-2</v>
      </c>
      <c r="S53" s="4">
        <f t="shared" si="22"/>
        <v>-6.8861310533233364E-3</v>
      </c>
      <c r="T53" s="4">
        <f t="shared" si="22"/>
        <v>1.2448293526567863E-2</v>
      </c>
      <c r="U53" s="4">
        <f t="shared" si="22"/>
        <v>-2.5804011956430128E-2</v>
      </c>
      <c r="V53" s="4">
        <f t="shared" si="22"/>
        <v>7.8778883875332776E-3</v>
      </c>
      <c r="W53" s="4">
        <f t="shared" si="22"/>
        <v>1.2932148551762552E-2</v>
      </c>
      <c r="X53" s="4">
        <f t="shared" si="22"/>
        <v>-2.9294724228297896E-3</v>
      </c>
      <c r="Y53" s="4">
        <f t="shared" si="22"/>
        <v>1.0947755304926938E-2</v>
      </c>
      <c r="Z53" s="4">
        <f t="shared" si="22"/>
        <v>-2.9759462488056786E-2</v>
      </c>
      <c r="AA53" s="4">
        <f t="shared" si="22"/>
        <v>-4.4150631541914707E-3</v>
      </c>
      <c r="AB53" s="4">
        <f t="shared" si="22"/>
        <v>-8.4613903652150293E-3</v>
      </c>
      <c r="AC53" s="4">
        <f t="shared" si="22"/>
        <v>-1.7514418013772803E-2</v>
      </c>
      <c r="AD53" s="4">
        <f t="shared" si="22"/>
        <v>1.0752798576078491E-2</v>
      </c>
      <c r="AE53" s="4">
        <f t="shared" si="22"/>
        <v>-4.0235356939083269E-2</v>
      </c>
      <c r="AF53" s="4">
        <f t="shared" si="22"/>
        <v>8.4605021703219267E-3</v>
      </c>
      <c r="AG53" s="4">
        <f t="shared" si="22"/>
        <v>3.4569946806912652E-2</v>
      </c>
      <c r="AH53" s="4">
        <f t="shared" si="22"/>
        <v>1.4828802583507635E-2</v>
      </c>
      <c r="AI53" s="4">
        <f t="shared" si="22"/>
        <v>1.0439508287512075E-2</v>
      </c>
      <c r="AJ53" s="4">
        <f t="shared" si="22"/>
        <v>-2.344668857534727E-2</v>
      </c>
      <c r="AK53" s="4">
        <f t="shared" si="22"/>
        <v>9.3178938683427682E-3</v>
      </c>
      <c r="AL53" s="4">
        <f t="shared" si="22"/>
        <v>2.6407384888375116E-2</v>
      </c>
      <c r="AM53" s="4">
        <f t="shared" si="22"/>
        <v>-2.2959255663943735E-2</v>
      </c>
      <c r="AN53" s="4">
        <f t="shared" si="22"/>
        <v>1.9507683024930899E-2</v>
      </c>
      <c r="AO53" s="4">
        <f t="shared" si="22"/>
        <v>-4.2327728194756142E-3</v>
      </c>
      <c r="AP53" s="4">
        <f t="shared" si="22"/>
        <v>8.4454879942518792E-4</v>
      </c>
      <c r="AQ53" s="4">
        <f t="shared" si="22"/>
        <v>-5.6759028721299473E-3</v>
      </c>
      <c r="AR53" s="4">
        <f t="shared" si="22"/>
        <v>-1.5016630100316144E-2</v>
      </c>
      <c r="AS53" s="4">
        <f t="shared" si="22"/>
        <v>5.9578079556528666E-3</v>
      </c>
      <c r="AT53" s="4">
        <f t="shared" si="22"/>
        <v>-3.8960606344167495E-2</v>
      </c>
      <c r="AU53" s="4">
        <f t="shared" si="22"/>
        <v>-4.825201134849517E-4</v>
      </c>
      <c r="AV53" s="4">
        <f t="shared" si="22"/>
        <v>-2.1183991760062204E-3</v>
      </c>
      <c r="AW53" s="4">
        <f t="shared" si="22"/>
        <v>1.4383873977599933E-2</v>
      </c>
      <c r="AX53" s="4">
        <f t="shared" si="22"/>
        <v>1.1714472904226872E-2</v>
      </c>
      <c r="AY53" s="4">
        <f t="shared" si="22"/>
        <v>-2.789882966290291E-2</v>
      </c>
    </row>
    <row r="54" spans="1:85" x14ac:dyDescent="0.25">
      <c r="A54" s="11">
        <v>8</v>
      </c>
      <c r="B54" s="4">
        <f t="shared" ref="B54:AY54" si="23">LN(B26/B25)</f>
        <v>-7.1729214276055825E-3</v>
      </c>
      <c r="C54" s="4">
        <f t="shared" si="23"/>
        <v>-6.3542646476521282E-3</v>
      </c>
      <c r="D54" s="4">
        <f t="shared" si="23"/>
        <v>2.5730719898065666E-2</v>
      </c>
      <c r="E54" s="4">
        <f t="shared" si="23"/>
        <v>-3.3397713030658324E-4</v>
      </c>
      <c r="F54" s="4">
        <f t="shared" si="23"/>
        <v>-2.8642868032113418E-2</v>
      </c>
      <c r="G54" s="4">
        <f t="shared" si="23"/>
        <v>7.7040431166962926E-4</v>
      </c>
      <c r="H54" s="4">
        <f t="shared" si="23"/>
        <v>4.3010794232719628E-3</v>
      </c>
      <c r="I54" s="4">
        <f t="shared" si="23"/>
        <v>-1.5066979364101099E-2</v>
      </c>
      <c r="J54" s="4">
        <f t="shared" si="23"/>
        <v>1.626052087177967E-2</v>
      </c>
      <c r="K54" s="4">
        <f t="shared" si="23"/>
        <v>1.2389929229083989E-2</v>
      </c>
      <c r="L54" s="4">
        <f t="shared" si="23"/>
        <v>-1.2347616913880035E-2</v>
      </c>
      <c r="M54" s="4">
        <f t="shared" si="23"/>
        <v>1.0178586731205809E-2</v>
      </c>
      <c r="N54" s="4">
        <f t="shared" si="23"/>
        <v>-1.6573911766128564E-2</v>
      </c>
      <c r="O54" s="4">
        <f t="shared" si="23"/>
        <v>1.7749485970622998E-2</v>
      </c>
      <c r="P54" s="4">
        <f t="shared" si="23"/>
        <v>3.2934344621743123E-3</v>
      </c>
      <c r="Q54" s="4">
        <f t="shared" si="23"/>
        <v>-1.0261673553171185E-3</v>
      </c>
      <c r="R54" s="4">
        <f t="shared" si="23"/>
        <v>7.4227144927669257E-3</v>
      </c>
      <c r="S54" s="4">
        <f t="shared" si="23"/>
        <v>-1.2906796297132593E-3</v>
      </c>
      <c r="T54" s="4">
        <f t="shared" si="23"/>
        <v>1.2295236857037338E-2</v>
      </c>
      <c r="U54" s="4">
        <f t="shared" si="23"/>
        <v>1.228491937788565E-2</v>
      </c>
      <c r="V54" s="4">
        <f t="shared" si="23"/>
        <v>-8.3723561529406125E-3</v>
      </c>
      <c r="W54" s="4">
        <f t="shared" si="23"/>
        <v>2.810524015935225E-2</v>
      </c>
      <c r="X54" s="4">
        <f t="shared" si="23"/>
        <v>1.3046671800876307E-2</v>
      </c>
      <c r="Y54" s="4">
        <f t="shared" si="23"/>
        <v>1.0829198715949355E-2</v>
      </c>
      <c r="Z54" s="4">
        <f t="shared" si="23"/>
        <v>-3.4505754885273024E-3</v>
      </c>
      <c r="AA54" s="4">
        <f t="shared" si="23"/>
        <v>-9.5505219750089635E-3</v>
      </c>
      <c r="AB54" s="4">
        <f t="shared" si="23"/>
        <v>4.3323330314131721E-2</v>
      </c>
      <c r="AC54" s="4">
        <f t="shared" si="23"/>
        <v>2.0429016297994445E-3</v>
      </c>
      <c r="AD54" s="4">
        <f t="shared" si="23"/>
        <v>1.0638404860960952E-2</v>
      </c>
      <c r="AE54" s="4">
        <f t="shared" si="23"/>
        <v>7.5957383300465954E-3</v>
      </c>
      <c r="AF54" s="4">
        <f t="shared" si="23"/>
        <v>-6.5742085675028934E-3</v>
      </c>
      <c r="AG54" s="4">
        <f t="shared" si="23"/>
        <v>-6.5740441573287943E-3</v>
      </c>
      <c r="AH54" s="4">
        <f t="shared" si="23"/>
        <v>-1.3809001602303182E-3</v>
      </c>
      <c r="AI54" s="4">
        <f t="shared" si="23"/>
        <v>1.0331649972564569E-2</v>
      </c>
      <c r="AJ54" s="4">
        <f t="shared" si="23"/>
        <v>1.9331474311289988E-2</v>
      </c>
      <c r="AK54" s="4">
        <f t="shared" si="23"/>
        <v>-3.7056648994590454E-3</v>
      </c>
      <c r="AL54" s="4">
        <f t="shared" si="23"/>
        <v>2.8024883087670985E-2</v>
      </c>
      <c r="AM54" s="4">
        <f t="shared" si="23"/>
        <v>-4.7449629556791488E-3</v>
      </c>
      <c r="AN54" s="4">
        <f t="shared" si="23"/>
        <v>1.9134403535013347E-2</v>
      </c>
      <c r="AO54" s="4">
        <f t="shared" si="23"/>
        <v>7.7465155773504893E-3</v>
      </c>
      <c r="AP54" s="4">
        <f t="shared" si="23"/>
        <v>-8.0042074872143949E-3</v>
      </c>
      <c r="AQ54" s="4">
        <f t="shared" si="23"/>
        <v>3.6829545167585923E-2</v>
      </c>
      <c r="AR54" s="4">
        <f t="shared" si="23"/>
        <v>4.7354133388887078E-3</v>
      </c>
      <c r="AS54" s="4">
        <f t="shared" si="23"/>
        <v>5.9225225996370973E-3</v>
      </c>
      <c r="AT54" s="4">
        <f t="shared" si="23"/>
        <v>9.1158281409701378E-3</v>
      </c>
      <c r="AU54" s="4">
        <f t="shared" si="23"/>
        <v>-6.2938866797821796E-3</v>
      </c>
      <c r="AV54" s="4">
        <f t="shared" si="23"/>
        <v>1.9907356032091119E-2</v>
      </c>
      <c r="AW54" s="4">
        <f t="shared" si="23"/>
        <v>2.1258808792948883E-3</v>
      </c>
      <c r="AX54" s="4">
        <f t="shared" si="23"/>
        <v>1.1578831463598357E-2</v>
      </c>
      <c r="AY54" s="4">
        <f t="shared" si="23"/>
        <v>7.1080373791703568E-3</v>
      </c>
    </row>
    <row r="55" spans="1:85" x14ac:dyDescent="0.25">
      <c r="A55" s="11">
        <v>9</v>
      </c>
      <c r="B55" s="4">
        <f t="shared" ref="B55:AY55" si="24">LN(B27/B26)</f>
        <v>-7.2247441736961971E-3</v>
      </c>
      <c r="C55" s="4">
        <f t="shared" si="24"/>
        <v>-6.3948996701510448E-3</v>
      </c>
      <c r="D55" s="4">
        <f t="shared" si="24"/>
        <v>2.5085224298988941E-2</v>
      </c>
      <c r="E55" s="4">
        <f t="shared" si="24"/>
        <v>-3.3408870829085052E-4</v>
      </c>
      <c r="F55" s="4">
        <f t="shared" si="24"/>
        <v>-2.9487535055806358E-2</v>
      </c>
      <c r="G55" s="4">
        <f t="shared" si="24"/>
        <v>7.6981124573734456E-4</v>
      </c>
      <c r="H55" s="4">
        <f t="shared" si="24"/>
        <v>4.2826593370478578E-3</v>
      </c>
      <c r="I55" s="4">
        <f t="shared" si="24"/>
        <v>-1.5297470462931843E-2</v>
      </c>
      <c r="J55" s="4">
        <f t="shared" si="24"/>
        <v>1.6000341346442428E-2</v>
      </c>
      <c r="K55" s="4">
        <f t="shared" si="24"/>
        <v>1.2238295695512668E-2</v>
      </c>
      <c r="L55" s="4">
        <f t="shared" si="24"/>
        <v>-1.2501988666440466E-2</v>
      </c>
      <c r="M55" s="4">
        <f t="shared" si="24"/>
        <v>1.0076026148611293E-2</v>
      </c>
      <c r="N55" s="4">
        <f t="shared" si="24"/>
        <v>-1.6853242420877813E-2</v>
      </c>
      <c r="O55" s="4">
        <f t="shared" si="24"/>
        <v>1.7439928224115123E-2</v>
      </c>
      <c r="P55" s="4">
        <f t="shared" si="24"/>
        <v>3.2826233475749681E-3</v>
      </c>
      <c r="Q55" s="4">
        <f t="shared" si="24"/>
        <v>-1.0272214565275803E-3</v>
      </c>
      <c r="R55" s="4">
        <f t="shared" si="24"/>
        <v>7.3680235086294819E-3</v>
      </c>
      <c r="S55" s="4">
        <f t="shared" si="24"/>
        <v>-1.2923476367143717E-3</v>
      </c>
      <c r="T55" s="4">
        <f t="shared" si="24"/>
        <v>1.214589830210812E-2</v>
      </c>
      <c r="U55" s="4">
        <f t="shared" si="24"/>
        <v>1.2135829834515199E-2</v>
      </c>
      <c r="V55" s="4">
        <f t="shared" si="24"/>
        <v>-8.4430447469776623E-3</v>
      </c>
      <c r="W55" s="4">
        <f t="shared" si="24"/>
        <v>2.7336881350884103E-2</v>
      </c>
      <c r="X55" s="4">
        <f t="shared" si="24"/>
        <v>1.2878645980854104E-2</v>
      </c>
      <c r="Y55" s="4">
        <f t="shared" si="24"/>
        <v>1.0713182413091386E-2</v>
      </c>
      <c r="Z55" s="4">
        <f t="shared" si="24"/>
        <v>-3.4625231980989018E-3</v>
      </c>
      <c r="AA55" s="4">
        <f t="shared" si="24"/>
        <v>-9.6426146851914182E-3</v>
      </c>
      <c r="AB55" s="4">
        <f t="shared" si="24"/>
        <v>4.1524098379147494E-2</v>
      </c>
      <c r="AC55" s="4">
        <f t="shared" si="24"/>
        <v>2.0387366898487521E-3</v>
      </c>
      <c r="AD55" s="4">
        <f t="shared" si="24"/>
        <v>1.0526419503502145E-2</v>
      </c>
      <c r="AE55" s="4">
        <f t="shared" si="24"/>
        <v>7.5384777524036229E-3</v>
      </c>
      <c r="AF55" s="4">
        <f t="shared" si="24"/>
        <v>-6.6177149636471744E-3</v>
      </c>
      <c r="AG55" s="4">
        <f t="shared" si="24"/>
        <v>-6.6175483702439215E-3</v>
      </c>
      <c r="AH55" s="4">
        <f t="shared" si="24"/>
        <v>-1.3828096826464253E-3</v>
      </c>
      <c r="AI55" s="4">
        <f t="shared" si="24"/>
        <v>1.0225997614403341E-2</v>
      </c>
      <c r="AJ55" s="4">
        <f t="shared" si="24"/>
        <v>1.896484470222275E-2</v>
      </c>
      <c r="AK55" s="4">
        <f t="shared" si="24"/>
        <v>-3.7194479429759303E-3</v>
      </c>
      <c r="AL55" s="4">
        <f t="shared" si="24"/>
        <v>2.7260852250184788E-2</v>
      </c>
      <c r="AM55" s="4">
        <f t="shared" si="24"/>
        <v>-4.7675850125969916E-3</v>
      </c>
      <c r="AN55" s="4">
        <f t="shared" si="24"/>
        <v>1.8775141643142555E-2</v>
      </c>
      <c r="AO55" s="4">
        <f t="shared" si="24"/>
        <v>7.6869680640117705E-3</v>
      </c>
      <c r="AP55" s="4">
        <f t="shared" si="24"/>
        <v>-8.0687921211177703E-3</v>
      </c>
      <c r="AQ55" s="4">
        <f t="shared" si="24"/>
        <v>3.5521173862345469E-2</v>
      </c>
      <c r="AR55" s="4">
        <f t="shared" si="24"/>
        <v>4.7130948451855753E-3</v>
      </c>
      <c r="AS55" s="4">
        <f t="shared" si="24"/>
        <v>5.8876527418929023E-3</v>
      </c>
      <c r="AT55" s="4">
        <f t="shared" si="24"/>
        <v>9.033479925363715E-3</v>
      </c>
      <c r="AU55" s="4">
        <f t="shared" si="24"/>
        <v>-6.3337507215068889E-3</v>
      </c>
      <c r="AV55" s="4">
        <f t="shared" si="24"/>
        <v>1.9518776222318825E-2</v>
      </c>
      <c r="AW55" s="4">
        <f t="shared" si="24"/>
        <v>2.1213710953505199E-3</v>
      </c>
      <c r="AX55" s="4">
        <f t="shared" si="24"/>
        <v>1.1446295275921647E-2</v>
      </c>
      <c r="AY55" s="4">
        <f t="shared" si="24"/>
        <v>7.0578695687255966E-3</v>
      </c>
    </row>
    <row r="56" spans="1:85" s="14" customFormat="1" x14ac:dyDescent="0.25">
      <c r="AZ56" s="26"/>
    </row>
    <row r="57" spans="1:85" s="14" customFormat="1" x14ac:dyDescent="0.25">
      <c r="A57" s="15" t="s">
        <v>10</v>
      </c>
      <c r="AZ57" s="26"/>
      <c r="BC57" s="14" t="s">
        <v>4</v>
      </c>
    </row>
    <row r="58" spans="1:85" x14ac:dyDescent="0.25">
      <c r="A58" s="12">
        <v>-15</v>
      </c>
      <c r="B58" s="4">
        <f>B31-AVERAGE(B$31:B$45)</f>
        <v>-8.3323511546700389E-3</v>
      </c>
      <c r="C58" s="4">
        <f t="shared" ref="C58:AY58" si="25">C31-AVERAGE(C$31:C$45)</f>
        <v>-6.975614359964754E-3</v>
      </c>
      <c r="D58" s="4">
        <f t="shared" si="25"/>
        <v>9.3440010607847256E-3</v>
      </c>
      <c r="E58" s="4">
        <f t="shared" si="25"/>
        <v>1.7987788531815846E-2</v>
      </c>
      <c r="F58" s="4">
        <f t="shared" si="25"/>
        <v>1.3727722813770955E-2</v>
      </c>
      <c r="G58" s="4">
        <f t="shared" si="25"/>
        <v>-1.1048956675545056E-2</v>
      </c>
      <c r="H58" s="4">
        <f t="shared" si="25"/>
        <v>-2.2636026186547299E-2</v>
      </c>
      <c r="I58" s="4">
        <f t="shared" si="25"/>
        <v>-2.4953839381152053E-2</v>
      </c>
      <c r="J58" s="4">
        <f t="shared" si="25"/>
        <v>3.7139142980714161E-3</v>
      </c>
      <c r="K58" s="4">
        <f t="shared" si="25"/>
        <v>1.7740991238206688E-2</v>
      </c>
      <c r="L58" s="4">
        <f t="shared" si="25"/>
        <v>-1.9806762172535974E-2</v>
      </c>
      <c r="M58" s="4">
        <f t="shared" si="25"/>
        <v>-2.4267274806420765E-2</v>
      </c>
      <c r="N58" s="4">
        <f t="shared" si="25"/>
        <v>2.8840402161306553E-2</v>
      </c>
      <c r="O58" s="4">
        <f t="shared" si="25"/>
        <v>2.7472024545646612E-2</v>
      </c>
      <c r="P58" s="4">
        <f t="shared" si="25"/>
        <v>2.2575716961665881E-2</v>
      </c>
      <c r="Q58" s="4">
        <f t="shared" si="25"/>
        <v>3.3093502370590097E-2</v>
      </c>
      <c r="R58" s="4">
        <f t="shared" si="25"/>
        <v>-6.9506551852331899E-3</v>
      </c>
      <c r="S58" s="4">
        <f t="shared" si="25"/>
        <v>1.6271372479486824E-2</v>
      </c>
      <c r="T58" s="4">
        <f t="shared" si="25"/>
        <v>-6.8498773416177536E-2</v>
      </c>
      <c r="U58" s="4">
        <f t="shared" si="25"/>
        <v>1.7847138051206763E-2</v>
      </c>
      <c r="V58" s="4">
        <f t="shared" si="25"/>
        <v>8.8013461051406339E-3</v>
      </c>
      <c r="W58" s="4">
        <f t="shared" si="25"/>
        <v>-1.0106142580915781E-2</v>
      </c>
      <c r="X58" s="4">
        <f t="shared" si="25"/>
        <v>2.1342251064918497E-2</v>
      </c>
      <c r="Y58" s="4">
        <f t="shared" si="25"/>
        <v>-5.8679990183001613E-3</v>
      </c>
      <c r="Z58" s="4">
        <f t="shared" si="25"/>
        <v>1.7450247014849797E-2</v>
      </c>
      <c r="AA58" s="4">
        <f t="shared" si="25"/>
        <v>1.8811033086303476E-2</v>
      </c>
      <c r="AB58" s="4">
        <f t="shared" si="25"/>
        <v>-2.7019710936792143E-2</v>
      </c>
      <c r="AC58" s="4">
        <f t="shared" si="25"/>
        <v>1.750466305014765E-2</v>
      </c>
      <c r="AD58" s="4">
        <f t="shared" si="25"/>
        <v>2.6261216550242408E-2</v>
      </c>
      <c r="AE58" s="4">
        <f t="shared" si="25"/>
        <v>3.5061516294547332E-2</v>
      </c>
      <c r="AF58" s="4">
        <f t="shared" si="25"/>
        <v>-9.672755460524006E-3</v>
      </c>
      <c r="AG58" s="4">
        <f t="shared" si="25"/>
        <v>1.9199667380559299E-2</v>
      </c>
      <c r="AH58" s="4">
        <f t="shared" si="25"/>
        <v>4.0331838199476257E-2</v>
      </c>
      <c r="AI58" s="4">
        <f t="shared" si="25"/>
        <v>2.2209440687002466E-2</v>
      </c>
      <c r="AJ58" s="4">
        <f t="shared" si="25"/>
        <v>-3.0055252601073213E-3</v>
      </c>
      <c r="AK58" s="4">
        <f t="shared" si="25"/>
        <v>-1.6211160714155945E-3</v>
      </c>
      <c r="AL58" s="4">
        <f t="shared" si="25"/>
        <v>9.252423534885635E-3</v>
      </c>
      <c r="AM58" s="4">
        <f t="shared" si="25"/>
        <v>1.903824340132637E-3</v>
      </c>
      <c r="AN58" s="4">
        <f t="shared" si="25"/>
        <v>-5.4849769604542421E-3</v>
      </c>
      <c r="AO58" s="4">
        <f t="shared" si="25"/>
        <v>-6.3929333123277955E-3</v>
      </c>
      <c r="AP58" s="4">
        <f t="shared" si="25"/>
        <v>1.3459705051630464E-2</v>
      </c>
      <c r="AQ58" s="4">
        <f t="shared" si="25"/>
        <v>-8.2812801164888657E-3</v>
      </c>
      <c r="AR58" s="4">
        <f t="shared" si="25"/>
        <v>1.4846710939672811E-2</v>
      </c>
      <c r="AS58" s="4">
        <f t="shared" si="25"/>
        <v>3.6375086929665575E-2</v>
      </c>
      <c r="AT58" s="4">
        <f t="shared" si="25"/>
        <v>4.2708699180895926E-2</v>
      </c>
      <c r="AU58" s="4">
        <f t="shared" si="25"/>
        <v>6.7629679660594359E-4</v>
      </c>
      <c r="AV58" s="4">
        <f t="shared" si="25"/>
        <v>-2.2331173168752328E-3</v>
      </c>
      <c r="AW58" s="4">
        <f t="shared" si="25"/>
        <v>1.7758833631971529E-2</v>
      </c>
      <c r="AX58" s="4">
        <f t="shared" si="25"/>
        <v>1.1849571117370386E-2</v>
      </c>
      <c r="AY58" s="4">
        <f t="shared" si="25"/>
        <v>-2.0444060192793198E-2</v>
      </c>
      <c r="BB58" s="24">
        <f t="shared" ref="BB58:BB82" si="26">AVERAGE(B58:AY58)</f>
        <v>5.8163814980666008E-3</v>
      </c>
      <c r="CC58" s="1">
        <f t="shared" ref="CC58:CC72" si="27">COUNTIF(B58:AY58,"&gt;0")</f>
        <v>30</v>
      </c>
    </row>
    <row r="59" spans="1:85" x14ac:dyDescent="0.25">
      <c r="A59" s="12">
        <v>-14</v>
      </c>
      <c r="B59" s="4">
        <f t="shared" ref="B59:AY59" si="28">B32-AVERAGE(B$31:B$45)</f>
        <v>1.6074989887006768E-2</v>
      </c>
      <c r="C59" s="4">
        <f t="shared" si="28"/>
        <v>3.6539483061244337E-3</v>
      </c>
      <c r="D59" s="4">
        <f t="shared" si="28"/>
        <v>-3.419017549396261E-3</v>
      </c>
      <c r="E59" s="4">
        <f t="shared" si="28"/>
        <v>1.5443777272785883E-2</v>
      </c>
      <c r="F59" s="4">
        <f t="shared" si="28"/>
        <v>4.7402357950686461E-3</v>
      </c>
      <c r="G59" s="4">
        <f t="shared" si="28"/>
        <v>1.0413019889489939E-2</v>
      </c>
      <c r="H59" s="4">
        <f t="shared" si="28"/>
        <v>9.3823732615806732E-3</v>
      </c>
      <c r="I59" s="4">
        <f t="shared" si="28"/>
        <v>7.9974462010741695E-3</v>
      </c>
      <c r="J59" s="4">
        <f t="shared" si="28"/>
        <v>2.8438584600949765E-2</v>
      </c>
      <c r="K59" s="4">
        <f t="shared" si="28"/>
        <v>-1.0793965361858629E-3</v>
      </c>
      <c r="L59" s="4">
        <f t="shared" si="28"/>
        <v>7.2530968056314163E-3</v>
      </c>
      <c r="M59" s="4">
        <f t="shared" si="28"/>
        <v>3.9110396527968884E-3</v>
      </c>
      <c r="N59" s="4">
        <f t="shared" si="28"/>
        <v>1.7111078066910021E-2</v>
      </c>
      <c r="O59" s="4">
        <f t="shared" si="28"/>
        <v>1.7491991055200391E-2</v>
      </c>
      <c r="P59" s="4">
        <f t="shared" si="28"/>
        <v>2.0011880136448418E-2</v>
      </c>
      <c r="Q59" s="4">
        <f t="shared" si="28"/>
        <v>-3.0240852547483231E-2</v>
      </c>
      <c r="R59" s="4">
        <f t="shared" si="28"/>
        <v>5.8801725120476267E-2</v>
      </c>
      <c r="S59" s="4">
        <f t="shared" si="28"/>
        <v>-2.1559774024492259E-2</v>
      </c>
      <c r="T59" s="4">
        <f t="shared" si="28"/>
        <v>-1.1073542824853065E-3</v>
      </c>
      <c r="U59" s="4">
        <f t="shared" si="28"/>
        <v>6.8548691697840353E-3</v>
      </c>
      <c r="V59" s="4">
        <f t="shared" si="28"/>
        <v>5.3671316484820639E-3</v>
      </c>
      <c r="W59" s="4">
        <f t="shared" si="28"/>
        <v>-1.4826183427989024E-2</v>
      </c>
      <c r="X59" s="4">
        <f t="shared" si="28"/>
        <v>-1.6157108342553148E-3</v>
      </c>
      <c r="Y59" s="4">
        <f t="shared" si="28"/>
        <v>1.6226855535155466E-3</v>
      </c>
      <c r="Z59" s="4">
        <f t="shared" si="28"/>
        <v>-2.1728849881926738E-2</v>
      </c>
      <c r="AA59" s="4">
        <f t="shared" si="28"/>
        <v>-1.8645098359998738E-3</v>
      </c>
      <c r="AB59" s="4">
        <f t="shared" si="28"/>
        <v>-1.7578464891990175E-2</v>
      </c>
      <c r="AC59" s="4">
        <f t="shared" si="28"/>
        <v>-2.5578589766334408E-2</v>
      </c>
      <c r="AD59" s="4">
        <f t="shared" si="28"/>
        <v>-2.3568342010354929E-3</v>
      </c>
      <c r="AE59" s="4">
        <f t="shared" si="28"/>
        <v>-3.1651724389521553E-2</v>
      </c>
      <c r="AF59" s="4">
        <f t="shared" si="28"/>
        <v>-6.6858358904014516E-4</v>
      </c>
      <c r="AG59" s="4">
        <f t="shared" si="28"/>
        <v>-7.248478115469293E-3</v>
      </c>
      <c r="AH59" s="4">
        <f t="shared" si="28"/>
        <v>-2.9488036490952614E-2</v>
      </c>
      <c r="AI59" s="4">
        <f t="shared" si="28"/>
        <v>5.2357686796421169E-3</v>
      </c>
      <c r="AJ59" s="4">
        <f t="shared" si="28"/>
        <v>-5.6870629216254291E-2</v>
      </c>
      <c r="AK59" s="4">
        <f t="shared" si="28"/>
        <v>-1.1227816160811272E-2</v>
      </c>
      <c r="AL59" s="4">
        <f t="shared" si="28"/>
        <v>2.3634386543153182E-2</v>
      </c>
      <c r="AM59" s="4">
        <f t="shared" si="28"/>
        <v>-1.8635867534778885E-2</v>
      </c>
      <c r="AN59" s="4">
        <f t="shared" si="28"/>
        <v>5.4368468883712277E-3</v>
      </c>
      <c r="AO59" s="4">
        <f t="shared" si="28"/>
        <v>-2.4800020554249222E-2</v>
      </c>
      <c r="AP59" s="4">
        <f t="shared" si="28"/>
        <v>-3.9981689205921076E-3</v>
      </c>
      <c r="AQ59" s="4">
        <f t="shared" si="28"/>
        <v>-1.8161036236684764E-2</v>
      </c>
      <c r="AR59" s="4">
        <f t="shared" si="28"/>
        <v>-2.9962471504961726E-2</v>
      </c>
      <c r="AS59" s="4">
        <f t="shared" si="28"/>
        <v>-1.3907917812465244E-3</v>
      </c>
      <c r="AT59" s="4">
        <f t="shared" si="28"/>
        <v>-3.73048671289605E-2</v>
      </c>
      <c r="AU59" s="4">
        <f t="shared" si="28"/>
        <v>1.2795425764109664E-2</v>
      </c>
      <c r="AV59" s="4">
        <f t="shared" si="28"/>
        <v>6.0333404287988392E-3</v>
      </c>
      <c r="AW59" s="4">
        <f t="shared" si="28"/>
        <v>-1.4093908388955675E-2</v>
      </c>
      <c r="AX59" s="4">
        <f t="shared" si="28"/>
        <v>-1.2710998612254186E-3</v>
      </c>
      <c r="AY59" s="4">
        <f t="shared" si="28"/>
        <v>-1.068603048814324E-2</v>
      </c>
      <c r="BB59" s="24">
        <f t="shared" si="26"/>
        <v>-3.0541885482804182E-3</v>
      </c>
      <c r="CC59" s="1">
        <f t="shared" si="27"/>
        <v>22</v>
      </c>
    </row>
    <row r="60" spans="1:85" x14ac:dyDescent="0.25">
      <c r="A60" s="12">
        <v>-13</v>
      </c>
      <c r="B60" s="4">
        <f t="shared" ref="B60:AY60" si="29">B33-AVERAGE(B$31:B$45)</f>
        <v>-2.230790411007804E-2</v>
      </c>
      <c r="C60" s="4">
        <f t="shared" si="29"/>
        <v>3.2403307325160977E-3</v>
      </c>
      <c r="D60" s="4">
        <f t="shared" si="29"/>
        <v>1.2404694503556243E-2</v>
      </c>
      <c r="E60" s="4">
        <f t="shared" si="29"/>
        <v>1.494887124461854E-2</v>
      </c>
      <c r="F60" s="4">
        <f t="shared" si="29"/>
        <v>-2.721626271556787E-3</v>
      </c>
      <c r="G60" s="4">
        <f t="shared" si="29"/>
        <v>2.9885554389348441E-2</v>
      </c>
      <c r="H60" s="4">
        <f t="shared" si="29"/>
        <v>-1.3531350936529279E-2</v>
      </c>
      <c r="I60" s="4">
        <f t="shared" si="29"/>
        <v>-5.6783004834457945E-3</v>
      </c>
      <c r="J60" s="4">
        <f t="shared" si="29"/>
        <v>2.8115638300853493E-2</v>
      </c>
      <c r="K60" s="4">
        <f t="shared" si="29"/>
        <v>3.2929176011455438E-2</v>
      </c>
      <c r="L60" s="4">
        <f t="shared" si="29"/>
        <v>1.0669568338613019E-2</v>
      </c>
      <c r="M60" s="4">
        <f t="shared" si="29"/>
        <v>-3.6162182582119128E-3</v>
      </c>
      <c r="N60" s="4">
        <f t="shared" si="29"/>
        <v>-4.0133764796359672E-4</v>
      </c>
      <c r="O60" s="4">
        <f t="shared" si="29"/>
        <v>1.7242257664958033E-2</v>
      </c>
      <c r="P60" s="4">
        <f t="shared" si="29"/>
        <v>-1.1223944064479371E-2</v>
      </c>
      <c r="Q60" s="4">
        <f t="shared" si="29"/>
        <v>7.7608533773490807E-3</v>
      </c>
      <c r="R60" s="4">
        <f t="shared" si="29"/>
        <v>1.0807451211715752E-2</v>
      </c>
      <c r="S60" s="4">
        <f t="shared" si="29"/>
        <v>1.2002819218767542E-2</v>
      </c>
      <c r="T60" s="4">
        <f t="shared" si="29"/>
        <v>-1.1523810428154049E-3</v>
      </c>
      <c r="U60" s="4">
        <f t="shared" si="29"/>
        <v>-1.0146951148742939E-2</v>
      </c>
      <c r="V60" s="4">
        <f t="shared" si="29"/>
        <v>1.1747765992680851E-2</v>
      </c>
      <c r="W60" s="4">
        <f t="shared" si="29"/>
        <v>-7.1183431635632134E-3</v>
      </c>
      <c r="X60" s="4">
        <f t="shared" si="29"/>
        <v>2.1326179652111178E-2</v>
      </c>
      <c r="Y60" s="4">
        <f t="shared" si="29"/>
        <v>1.6226855535155466E-3</v>
      </c>
      <c r="Z60" s="4">
        <f t="shared" si="29"/>
        <v>-1.4138726391330141E-2</v>
      </c>
      <c r="AA60" s="4">
        <f t="shared" si="29"/>
        <v>1.3890860832419203E-2</v>
      </c>
      <c r="AB60" s="4">
        <f t="shared" si="29"/>
        <v>-4.6533276012102678E-3</v>
      </c>
      <c r="AC60" s="4">
        <f t="shared" si="29"/>
        <v>1.6267437601338839E-2</v>
      </c>
      <c r="AD60" s="4">
        <f t="shared" si="29"/>
        <v>-2.3637035205572201E-3</v>
      </c>
      <c r="AE60" s="4">
        <f t="shared" si="29"/>
        <v>-2.5811390209112637E-3</v>
      </c>
      <c r="AF60" s="4">
        <f t="shared" si="29"/>
        <v>1.7277654110906777E-2</v>
      </c>
      <c r="AG60" s="4">
        <f t="shared" si="29"/>
        <v>2.7867038556346852E-3</v>
      </c>
      <c r="AH60" s="4">
        <f t="shared" si="29"/>
        <v>9.4118326556331122E-3</v>
      </c>
      <c r="AI60" s="4">
        <f t="shared" si="29"/>
        <v>5.2274232817796952E-3</v>
      </c>
      <c r="AJ60" s="4">
        <f t="shared" si="29"/>
        <v>2.2254073165314013E-3</v>
      </c>
      <c r="AK60" s="4">
        <f t="shared" si="29"/>
        <v>1.3845826991522169E-2</v>
      </c>
      <c r="AL60" s="4">
        <f t="shared" si="29"/>
        <v>-8.6065390138447342E-4</v>
      </c>
      <c r="AM60" s="4">
        <f t="shared" si="29"/>
        <v>1.0033510521684032E-2</v>
      </c>
      <c r="AN60" s="4">
        <f t="shared" si="29"/>
        <v>5.2430627396646504E-3</v>
      </c>
      <c r="AO60" s="4">
        <f t="shared" si="29"/>
        <v>2.0250519038972632E-2</v>
      </c>
      <c r="AP60" s="4">
        <f t="shared" si="29"/>
        <v>1.0403578037122375E-2</v>
      </c>
      <c r="AQ60" s="4">
        <f t="shared" si="29"/>
        <v>-5.178016999605118E-3</v>
      </c>
      <c r="AR60" s="4">
        <f t="shared" si="29"/>
        <v>1.870176816677899E-2</v>
      </c>
      <c r="AS60" s="4">
        <f t="shared" si="29"/>
        <v>-1.3942076804478651E-3</v>
      </c>
      <c r="AT60" s="4">
        <f t="shared" si="29"/>
        <v>-4.5318620058549929E-3</v>
      </c>
      <c r="AU60" s="4">
        <f t="shared" si="29"/>
        <v>8.0369270427818294E-3</v>
      </c>
      <c r="AV60" s="4">
        <f t="shared" si="29"/>
        <v>-1.9028267934132772E-3</v>
      </c>
      <c r="AW60" s="4">
        <f t="shared" si="29"/>
        <v>1.339531847324401E-2</v>
      </c>
      <c r="AX60" s="4">
        <f t="shared" si="29"/>
        <v>-1.2723566355596397E-3</v>
      </c>
      <c r="AY60" s="4">
        <f t="shared" si="29"/>
        <v>-2.847829494806625E-3</v>
      </c>
      <c r="BB60" s="24">
        <f t="shared" si="26"/>
        <v>5.2415733937121282E-3</v>
      </c>
      <c r="CC60" s="1">
        <f t="shared" si="27"/>
        <v>29</v>
      </c>
    </row>
    <row r="61" spans="1:85" x14ac:dyDescent="0.25">
      <c r="A61" s="12">
        <v>-12</v>
      </c>
      <c r="B61" s="4">
        <f t="shared" ref="B61:AY61" si="30">B34-AVERAGE(B$31:B$45)</f>
        <v>-2.2875501445376475E-2</v>
      </c>
      <c r="C61" s="4">
        <f t="shared" si="30"/>
        <v>3.2107475020360125E-3</v>
      </c>
      <c r="D61" s="4">
        <f t="shared" si="30"/>
        <v>1.2389014392441555E-2</v>
      </c>
      <c r="E61" s="4">
        <f t="shared" si="30"/>
        <v>1.4475273958629468E-2</v>
      </c>
      <c r="F61" s="4">
        <f t="shared" si="30"/>
        <v>-2.7637505613297255E-3</v>
      </c>
      <c r="G61" s="4">
        <f t="shared" si="30"/>
        <v>2.8897212458008456E-2</v>
      </c>
      <c r="H61" s="4">
        <f t="shared" si="30"/>
        <v>-1.3790587481883932E-2</v>
      </c>
      <c r="I61" s="4">
        <f t="shared" si="30"/>
        <v>-5.7022126302181571E-3</v>
      </c>
      <c r="J61" s="4">
        <f t="shared" si="30"/>
        <v>2.7803994469210988E-2</v>
      </c>
      <c r="K61" s="4">
        <f t="shared" si="30"/>
        <v>3.2816775590689531E-2</v>
      </c>
      <c r="L61" s="4">
        <f t="shared" si="30"/>
        <v>1.0591694864787997E-2</v>
      </c>
      <c r="M61" s="4">
        <f t="shared" si="30"/>
        <v>-3.7125721603169584E-3</v>
      </c>
      <c r="N61" s="4">
        <f t="shared" si="30"/>
        <v>-4.1837796204768907E-4</v>
      </c>
      <c r="O61" s="4">
        <f t="shared" si="30"/>
        <v>1.7000234554302183E-2</v>
      </c>
      <c r="P61" s="4">
        <f t="shared" si="30"/>
        <v>-1.1717271894728225E-2</v>
      </c>
      <c r="Q61" s="4">
        <f t="shared" si="30"/>
        <v>7.611657100259836E-3</v>
      </c>
      <c r="R61" s="4">
        <f t="shared" si="30"/>
        <v>1.0790702997964349E-2</v>
      </c>
      <c r="S61" s="4">
        <f t="shared" si="30"/>
        <v>1.1805539313462983E-2</v>
      </c>
      <c r="T61" s="4">
        <f t="shared" si="30"/>
        <v>-1.1968095478096779E-3</v>
      </c>
      <c r="U61" s="4">
        <f t="shared" si="30"/>
        <v>-1.0459483879323436E-2</v>
      </c>
      <c r="V61" s="4">
        <f t="shared" si="30"/>
        <v>1.1638716069116893E-2</v>
      </c>
      <c r="W61" s="4">
        <f t="shared" si="30"/>
        <v>-7.1797275961166954E-3</v>
      </c>
      <c r="X61" s="4">
        <f t="shared" si="30"/>
        <v>2.0989287758177846E-2</v>
      </c>
      <c r="Y61" s="4">
        <f t="shared" si="30"/>
        <v>1.6226855535155466E-3</v>
      </c>
      <c r="Z61" s="4">
        <f t="shared" si="30"/>
        <v>-1.4343194109908926E-2</v>
      </c>
      <c r="AA61" s="4">
        <f t="shared" si="30"/>
        <v>1.3798343643059818E-2</v>
      </c>
      <c r="AB61" s="4">
        <f t="shared" si="30"/>
        <v>-4.683309938274924E-3</v>
      </c>
      <c r="AC61" s="4">
        <f t="shared" si="30"/>
        <v>1.6106566234673107E-2</v>
      </c>
      <c r="AD61" s="4">
        <f t="shared" si="30"/>
        <v>-2.3706089903308978E-3</v>
      </c>
      <c r="AE61" s="4">
        <f t="shared" si="30"/>
        <v>-2.6112928237947237E-3</v>
      </c>
      <c r="AF61" s="4">
        <f t="shared" si="30"/>
        <v>1.7265134097625187E-2</v>
      </c>
      <c r="AG61" s="4">
        <f t="shared" si="30"/>
        <v>2.7418241099242289E-3</v>
      </c>
      <c r="AH61" s="4">
        <f t="shared" si="30"/>
        <v>9.2633944036352982E-3</v>
      </c>
      <c r="AI61" s="4">
        <f t="shared" si="30"/>
        <v>5.2191258929330277E-3</v>
      </c>
      <c r="AJ61" s="4">
        <f t="shared" si="30"/>
        <v>2.1735763654520393E-3</v>
      </c>
      <c r="AK61" s="4">
        <f t="shared" si="30"/>
        <v>1.3787849180482092E-2</v>
      </c>
      <c r="AL61" s="4">
        <f t="shared" si="30"/>
        <v>-8.8155025268201424E-4</v>
      </c>
      <c r="AM61" s="4">
        <f t="shared" si="30"/>
        <v>9.896642914558447E-3</v>
      </c>
      <c r="AN61" s="4">
        <f t="shared" si="30"/>
        <v>5.0545634344018962E-3</v>
      </c>
      <c r="AO61" s="4">
        <f t="shared" si="30"/>
        <v>2.0177139918043645E-2</v>
      </c>
      <c r="AP61" s="4">
        <f t="shared" si="30"/>
        <v>1.0352729100831471E-2</v>
      </c>
      <c r="AQ61" s="4">
        <f t="shared" si="30"/>
        <v>-5.224142648962626E-3</v>
      </c>
      <c r="AR61" s="4">
        <f t="shared" si="30"/>
        <v>1.8503710924328863E-2</v>
      </c>
      <c r="AS61" s="4">
        <f t="shared" si="30"/>
        <v>-1.3976362413848028E-3</v>
      </c>
      <c r="AT61" s="4">
        <f t="shared" si="30"/>
        <v>-4.5626475947305742E-3</v>
      </c>
      <c r="AU61" s="4">
        <f t="shared" si="30"/>
        <v>8.0030230432968693E-3</v>
      </c>
      <c r="AV61" s="4">
        <f t="shared" si="30"/>
        <v>-1.9108713797804399E-3</v>
      </c>
      <c r="AW61" s="4">
        <f t="shared" si="30"/>
        <v>1.331098991843721E-2</v>
      </c>
      <c r="AX61" s="4">
        <f t="shared" si="30"/>
        <v>-1.2736105967835031E-3</v>
      </c>
      <c r="AY61" s="4">
        <f t="shared" si="30"/>
        <v>-2.9608488033770466E-3</v>
      </c>
      <c r="BB61" s="24">
        <f t="shared" si="26"/>
        <v>5.1052428245025074E-3</v>
      </c>
      <c r="BK61" s="32">
        <f>_xlfn.STDEV.S(BB58:BB72)</f>
        <v>7.1270868437767381E-3</v>
      </c>
      <c r="CC61" s="1">
        <f t="shared" si="27"/>
        <v>29</v>
      </c>
    </row>
    <row r="62" spans="1:85" x14ac:dyDescent="0.25">
      <c r="A62" s="12">
        <v>-11</v>
      </c>
      <c r="B62" s="4">
        <f t="shared" ref="B62:AY62" si="31">B35-AVERAGE(B$31:B$45)</f>
        <v>-2.3471146370840495E-2</v>
      </c>
      <c r="C62" s="4">
        <f t="shared" si="31"/>
        <v>3.1808398153059733E-3</v>
      </c>
      <c r="D62" s="4">
        <f t="shared" si="31"/>
        <v>1.2373457728667929E-2</v>
      </c>
      <c r="E62" s="4">
        <f t="shared" si="31"/>
        <v>1.1298044260519405E-2</v>
      </c>
      <c r="F62" s="4">
        <f t="shared" si="31"/>
        <v>-2.8064270272990036E-3</v>
      </c>
      <c r="G62" s="4">
        <f t="shared" si="31"/>
        <v>2.7968214624969588E-2</v>
      </c>
      <c r="H62" s="4">
        <f t="shared" si="31"/>
        <v>-1.4058378476497005E-2</v>
      </c>
      <c r="I62" s="4">
        <f t="shared" si="31"/>
        <v>-5.7263603660672666E-3</v>
      </c>
      <c r="J62" s="4">
        <f t="shared" si="31"/>
        <v>1.9045074308803332E-2</v>
      </c>
      <c r="K62" s="4">
        <f t="shared" si="31"/>
        <v>3.2706721178824255E-2</v>
      </c>
      <c r="L62" s="4">
        <f t="shared" si="31"/>
        <v>1.0515177839393723E-2</v>
      </c>
      <c r="M62" s="4">
        <f t="shared" si="31"/>
        <v>-3.8108459513711609E-3</v>
      </c>
      <c r="N62" s="4">
        <f t="shared" si="31"/>
        <v>-4.3527845733809783E-4</v>
      </c>
      <c r="O62" s="4">
        <f t="shared" si="31"/>
        <v>2.4081905508612195E-2</v>
      </c>
      <c r="P62" s="4">
        <f t="shared" si="31"/>
        <v>-1.2233269631878438E-2</v>
      </c>
      <c r="Q62" s="4">
        <f t="shared" si="31"/>
        <v>7.4660399888253626E-3</v>
      </c>
      <c r="R62" s="4">
        <f t="shared" si="31"/>
        <v>1.0774091030559029E-2</v>
      </c>
      <c r="S62" s="4">
        <f t="shared" si="31"/>
        <v>1.1613686901098069E-2</v>
      </c>
      <c r="T62" s="4">
        <f t="shared" si="31"/>
        <v>1.1995185035395574E-3</v>
      </c>
      <c r="U62" s="4">
        <f t="shared" si="31"/>
        <v>-1.0783367909777318E-2</v>
      </c>
      <c r="V62" s="4">
        <f t="shared" si="31"/>
        <v>1.1531908570442055E-2</v>
      </c>
      <c r="W62" s="4">
        <f t="shared" si="31"/>
        <v>-7.242085339481852E-3</v>
      </c>
      <c r="X62" s="4">
        <f t="shared" si="31"/>
        <v>2.0664431532132124E-2</v>
      </c>
      <c r="Y62" s="4">
        <f t="shared" si="31"/>
        <v>3.2921732443705405E-3</v>
      </c>
      <c r="Z62" s="4">
        <f t="shared" si="31"/>
        <v>-1.4553637459163819E-2</v>
      </c>
      <c r="AA62" s="4">
        <f t="shared" si="31"/>
        <v>1.3707580909457145E-2</v>
      </c>
      <c r="AB62" s="4">
        <f t="shared" si="31"/>
        <v>-4.7136233378482651E-3</v>
      </c>
      <c r="AC62" s="4">
        <f t="shared" si="31"/>
        <v>1.5949699504174724E-2</v>
      </c>
      <c r="AD62" s="4">
        <f t="shared" si="31"/>
        <v>2.3930415397345219E-2</v>
      </c>
      <c r="AE62" s="4">
        <f t="shared" si="31"/>
        <v>-2.6417805411038456E-3</v>
      </c>
      <c r="AF62" s="4">
        <f t="shared" si="31"/>
        <v>1.7252702217278409E-2</v>
      </c>
      <c r="AG62" s="4">
        <f t="shared" si="31"/>
        <v>2.6963369403793453E-3</v>
      </c>
      <c r="AH62" s="4">
        <f t="shared" si="31"/>
        <v>9.1185082374239963E-3</v>
      </c>
      <c r="AI62" s="4">
        <f t="shared" si="31"/>
        <v>-1.7350962520151066E-2</v>
      </c>
      <c r="AJ62" s="4">
        <f t="shared" si="31"/>
        <v>2.120990966460479E-3</v>
      </c>
      <c r="AK62" s="4">
        <f t="shared" si="31"/>
        <v>1.3730744321763817E-2</v>
      </c>
      <c r="AL62" s="4">
        <f t="shared" si="31"/>
        <v>-9.0263896800201436E-4</v>
      </c>
      <c r="AM62" s="4">
        <f t="shared" si="31"/>
        <v>9.7629225178309659E-3</v>
      </c>
      <c r="AN62" s="4">
        <f t="shared" si="31"/>
        <v>1.0802954190050215E-2</v>
      </c>
      <c r="AO62" s="4">
        <f t="shared" si="31"/>
        <v>2.0105002003246407E-2</v>
      </c>
      <c r="AP62" s="4">
        <f t="shared" si="31"/>
        <v>1.0302597681422368E-2</v>
      </c>
      <c r="AQ62" s="4">
        <f t="shared" si="31"/>
        <v>-5.2709012794512509E-3</v>
      </c>
      <c r="AR62" s="4">
        <f t="shared" si="31"/>
        <v>1.8311113063410944E-2</v>
      </c>
      <c r="AS62" s="4">
        <f t="shared" si="31"/>
        <v>2.4511884695092089E-2</v>
      </c>
      <c r="AT62" s="4">
        <f t="shared" si="31"/>
        <v>-4.5937776769477169E-3</v>
      </c>
      <c r="AU62" s="4">
        <f t="shared" si="31"/>
        <v>7.9695104518085133E-3</v>
      </c>
      <c r="AV62" s="4">
        <f t="shared" si="31"/>
        <v>-1.9189617948098866E-3</v>
      </c>
      <c r="AW62" s="4">
        <f t="shared" si="31"/>
        <v>1.3228189107468414E-2</v>
      </c>
      <c r="AX62" s="4">
        <f t="shared" si="31"/>
        <v>1.6224816886510961E-2</v>
      </c>
      <c r="AY62" s="4">
        <f t="shared" si="31"/>
        <v>-3.0763100821331922E-3</v>
      </c>
      <c r="BB62" s="24">
        <f t="shared" si="26"/>
        <v>6.0369500187405093E-3</v>
      </c>
      <c r="CC62" s="1">
        <f t="shared" si="27"/>
        <v>32</v>
      </c>
      <c r="CG62" s="33">
        <f>SUM(CC58:CC72)/(50*15)</f>
        <v>0.504</v>
      </c>
    </row>
    <row r="63" spans="1:85" x14ac:dyDescent="0.25">
      <c r="A63" s="12">
        <v>-10</v>
      </c>
      <c r="B63" s="4">
        <f t="shared" ref="B63:AY63" si="32">B36-AVERAGE(B$31:B$45)</f>
        <v>7.9981368845391341E-3</v>
      </c>
      <c r="C63" s="4">
        <f t="shared" si="32"/>
        <v>-1.8003574829786297E-2</v>
      </c>
      <c r="D63" s="4">
        <f t="shared" si="32"/>
        <v>2.5516152106639343E-2</v>
      </c>
      <c r="E63" s="4">
        <f t="shared" si="32"/>
        <v>-2.6326573810773284E-2</v>
      </c>
      <c r="F63" s="4">
        <f t="shared" si="32"/>
        <v>9.7990589882626898E-3</v>
      </c>
      <c r="G63" s="4">
        <f t="shared" si="32"/>
        <v>-1.2868583127565406E-2</v>
      </c>
      <c r="H63" s="4">
        <f t="shared" si="32"/>
        <v>2.9087075068861901E-3</v>
      </c>
      <c r="I63" s="4">
        <f t="shared" si="32"/>
        <v>-1.7230760446004162E-2</v>
      </c>
      <c r="J63" s="4">
        <f t="shared" si="32"/>
        <v>2.5111852916339827E-2</v>
      </c>
      <c r="K63" s="4">
        <f t="shared" si="32"/>
        <v>-5.1288709209942572E-2</v>
      </c>
      <c r="L63" s="4">
        <f t="shared" si="32"/>
        <v>2.4043612142348778E-2</v>
      </c>
      <c r="M63" s="4">
        <f t="shared" si="32"/>
        <v>1.6724080918459505E-2</v>
      </c>
      <c r="N63" s="4">
        <f t="shared" si="32"/>
        <v>-1.1384852020579598E-2</v>
      </c>
      <c r="O63" s="4">
        <f t="shared" si="32"/>
        <v>-8.4262527052519423E-3</v>
      </c>
      <c r="P63" s="4">
        <f t="shared" si="32"/>
        <v>-1.5365411266755192E-2</v>
      </c>
      <c r="Q63" s="4">
        <f t="shared" si="32"/>
        <v>-1.1401368706756289E-2</v>
      </c>
      <c r="R63" s="4">
        <f t="shared" si="32"/>
        <v>-4.8249033539483292E-4</v>
      </c>
      <c r="S63" s="4">
        <f t="shared" si="32"/>
        <v>-1.2805870666203117E-2</v>
      </c>
      <c r="T63" s="4">
        <f t="shared" si="32"/>
        <v>2.5892717456285665E-2</v>
      </c>
      <c r="U63" s="4">
        <f t="shared" si="32"/>
        <v>-6.0282810289903482E-2</v>
      </c>
      <c r="V63" s="4">
        <f t="shared" si="32"/>
        <v>1.3126257769899903E-2</v>
      </c>
      <c r="W63" s="4">
        <f t="shared" si="32"/>
        <v>1.9659723300173571E-2</v>
      </c>
      <c r="X63" s="4">
        <f t="shared" si="32"/>
        <v>-2.4829399888510035E-2</v>
      </c>
      <c r="Y63" s="4">
        <f t="shared" si="32"/>
        <v>-1.7746366716847442E-2</v>
      </c>
      <c r="Z63" s="4">
        <f t="shared" si="32"/>
        <v>-1.9449764331450195E-2</v>
      </c>
      <c r="AA63" s="4">
        <f t="shared" si="32"/>
        <v>-1.7278331352191022E-3</v>
      </c>
      <c r="AB63" s="4">
        <f t="shared" si="32"/>
        <v>2.2309177782172181E-2</v>
      </c>
      <c r="AC63" s="4">
        <f t="shared" si="32"/>
        <v>-8.0131375183893454E-3</v>
      </c>
      <c r="AD63" s="4">
        <f t="shared" si="32"/>
        <v>-1.69628177605275E-2</v>
      </c>
      <c r="AE63" s="4">
        <f t="shared" si="32"/>
        <v>-5.9263321081093187E-3</v>
      </c>
      <c r="AF63" s="4">
        <f t="shared" si="32"/>
        <v>-1.8862479261448992E-2</v>
      </c>
      <c r="AG63" s="4">
        <f t="shared" si="32"/>
        <v>2.1559386223218763E-2</v>
      </c>
      <c r="AH63" s="4">
        <f t="shared" si="32"/>
        <v>-2.8732766622429406E-2</v>
      </c>
      <c r="AI63" s="4">
        <f t="shared" si="32"/>
        <v>-2.7581433644122385E-3</v>
      </c>
      <c r="AJ63" s="4">
        <f t="shared" si="32"/>
        <v>-2.9287541893135059E-2</v>
      </c>
      <c r="AK63" s="4">
        <f t="shared" si="32"/>
        <v>-1.3257741066077661E-3</v>
      </c>
      <c r="AL63" s="4">
        <f t="shared" si="32"/>
        <v>-8.0410154238537146E-3</v>
      </c>
      <c r="AM63" s="4">
        <f t="shared" si="32"/>
        <v>1.1890088938558075E-2</v>
      </c>
      <c r="AN63" s="4">
        <f t="shared" si="32"/>
        <v>-7.5816884756764458E-4</v>
      </c>
      <c r="AO63" s="4">
        <f t="shared" si="32"/>
        <v>-3.5942448387797053E-2</v>
      </c>
      <c r="AP63" s="4">
        <f t="shared" si="32"/>
        <v>1.9282121115483648E-3</v>
      </c>
      <c r="AQ63" s="4">
        <f t="shared" si="32"/>
        <v>2.7225524517140606E-2</v>
      </c>
      <c r="AR63" s="4">
        <f t="shared" si="32"/>
        <v>-1.1341660628403069E-2</v>
      </c>
      <c r="AS63" s="4">
        <f t="shared" si="32"/>
        <v>-2.464449979751198E-2</v>
      </c>
      <c r="AT63" s="4">
        <f t="shared" si="32"/>
        <v>-1.203106130629872E-2</v>
      </c>
      <c r="AU63" s="4">
        <f t="shared" si="32"/>
        <v>1.7037715629264574E-3</v>
      </c>
      <c r="AV63" s="4">
        <f t="shared" si="32"/>
        <v>1.7899481049918311E-2</v>
      </c>
      <c r="AW63" s="4">
        <f t="shared" si="32"/>
        <v>-1.1761691282721799E-2</v>
      </c>
      <c r="AX63" s="4">
        <f t="shared" si="32"/>
        <v>-8.9786528936674527E-5</v>
      </c>
      <c r="AY63" s="4">
        <f t="shared" si="32"/>
        <v>2.0676589460897461E-2</v>
      </c>
      <c r="BB63" s="24">
        <f t="shared" si="26"/>
        <v>-4.6025482937775662E-3</v>
      </c>
      <c r="CC63" s="1">
        <f t="shared" si="27"/>
        <v>18</v>
      </c>
    </row>
    <row r="64" spans="1:85" x14ac:dyDescent="0.25">
      <c r="A64" s="12">
        <v>-9</v>
      </c>
      <c r="B64" s="4">
        <f t="shared" ref="B64:AY64" si="33">B37-AVERAGE(B$31:B$45)</f>
        <v>8.3245790845305704E-3</v>
      </c>
      <c r="C64" s="4">
        <f t="shared" si="33"/>
        <v>4.2174277856990051E-3</v>
      </c>
      <c r="D64" s="4">
        <f t="shared" si="33"/>
        <v>9.3278413626864936E-3</v>
      </c>
      <c r="E64" s="4">
        <f t="shared" si="33"/>
        <v>-2.3873932214208447E-2</v>
      </c>
      <c r="F64" s="4">
        <f t="shared" si="33"/>
        <v>-2.1196358627916047E-2</v>
      </c>
      <c r="G64" s="4">
        <f t="shared" si="33"/>
        <v>-1.0575667814113635E-2</v>
      </c>
      <c r="H64" s="4">
        <f t="shared" si="33"/>
        <v>3.1293906377180054E-2</v>
      </c>
      <c r="I64" s="4">
        <f t="shared" si="33"/>
        <v>-2.6736167153469242E-2</v>
      </c>
      <c r="J64" s="4">
        <f t="shared" si="33"/>
        <v>-5.1217222105228964E-3</v>
      </c>
      <c r="K64" s="4">
        <f t="shared" si="33"/>
        <v>-1.8113566895419576E-2</v>
      </c>
      <c r="L64" s="4">
        <f t="shared" si="33"/>
        <v>5.1153362042248292E-4</v>
      </c>
      <c r="M64" s="4">
        <f t="shared" si="33"/>
        <v>-1.191122773196716E-3</v>
      </c>
      <c r="N64" s="4">
        <f t="shared" si="33"/>
        <v>-3.0992603749221779E-2</v>
      </c>
      <c r="O64" s="4">
        <f t="shared" si="33"/>
        <v>-4.4459059004903406E-2</v>
      </c>
      <c r="P64" s="4">
        <f t="shared" si="33"/>
        <v>-4.6994507008815883E-2</v>
      </c>
      <c r="Q64" s="4">
        <f t="shared" si="33"/>
        <v>4.0422898443272043E-2</v>
      </c>
      <c r="R64" s="4">
        <f t="shared" si="33"/>
        <v>-4.8162597008739844E-2</v>
      </c>
      <c r="S64" s="4">
        <f t="shared" si="33"/>
        <v>8.5224943314219335E-3</v>
      </c>
      <c r="T64" s="4">
        <f t="shared" si="33"/>
        <v>-2.9831081727973469E-2</v>
      </c>
      <c r="U64" s="4">
        <f t="shared" si="33"/>
        <v>6.1986750108964641E-3</v>
      </c>
      <c r="V64" s="4">
        <f t="shared" si="33"/>
        <v>1.5956582459850731E-2</v>
      </c>
      <c r="W64" s="4">
        <f t="shared" si="33"/>
        <v>-1.697693864114147E-2</v>
      </c>
      <c r="X64" s="4">
        <f t="shared" si="33"/>
        <v>2.8026033492241516E-3</v>
      </c>
      <c r="Y64" s="4">
        <f t="shared" si="33"/>
        <v>-4.4492448016407622E-2</v>
      </c>
      <c r="Z64" s="4">
        <f t="shared" si="33"/>
        <v>1.7725179865812755E-2</v>
      </c>
      <c r="AA64" s="4">
        <f t="shared" si="33"/>
        <v>1.2004508258644991E-2</v>
      </c>
      <c r="AB64" s="4">
        <f t="shared" si="33"/>
        <v>-1.7828069756881001E-2</v>
      </c>
      <c r="AC64" s="4">
        <f t="shared" si="33"/>
        <v>-5.7629917666234794E-3</v>
      </c>
      <c r="AD64" s="4">
        <f t="shared" si="33"/>
        <v>-2.9938506940245548E-2</v>
      </c>
      <c r="AE64" s="4">
        <f t="shared" si="33"/>
        <v>-1.0847872404061969E-3</v>
      </c>
      <c r="AF64" s="4">
        <f t="shared" si="33"/>
        <v>1.1877763133008741E-2</v>
      </c>
      <c r="AG64" s="4">
        <f t="shared" si="33"/>
        <v>2.3815399436913154E-3</v>
      </c>
      <c r="AH64" s="4">
        <f t="shared" si="33"/>
        <v>3.0740768010195586E-3</v>
      </c>
      <c r="AI64" s="4">
        <f t="shared" si="33"/>
        <v>-6.9987791274487348E-3</v>
      </c>
      <c r="AJ64" s="4">
        <f t="shared" si="33"/>
        <v>5.5024411500465015E-3</v>
      </c>
      <c r="AK64" s="4">
        <f t="shared" si="33"/>
        <v>7.1466452439712114E-3</v>
      </c>
      <c r="AL64" s="4">
        <f t="shared" si="33"/>
        <v>-1.3144164552908528E-2</v>
      </c>
      <c r="AM64" s="4">
        <f t="shared" si="33"/>
        <v>-2.5283944877169586E-2</v>
      </c>
      <c r="AN64" s="4">
        <f t="shared" si="33"/>
        <v>-1.9900233266635477E-2</v>
      </c>
      <c r="AO64" s="4">
        <f t="shared" si="33"/>
        <v>9.0272432822348526E-3</v>
      </c>
      <c r="AP64" s="4">
        <f t="shared" si="33"/>
        <v>7.9878807779521794E-3</v>
      </c>
      <c r="AQ64" s="4">
        <f t="shared" si="33"/>
        <v>-2.0509876577228262E-2</v>
      </c>
      <c r="AR64" s="4">
        <f t="shared" si="33"/>
        <v>-6.5101061489998011E-3</v>
      </c>
      <c r="AS64" s="4">
        <f t="shared" si="33"/>
        <v>-2.493349416195156E-2</v>
      </c>
      <c r="AT64" s="4">
        <f t="shared" si="33"/>
        <v>2.9026333462920467E-2</v>
      </c>
      <c r="AU64" s="4">
        <f t="shared" si="33"/>
        <v>2.3923947687338548E-2</v>
      </c>
      <c r="AV64" s="4">
        <f t="shared" si="33"/>
        <v>-1.7263895815848373E-2</v>
      </c>
      <c r="AW64" s="4">
        <f t="shared" si="33"/>
        <v>-1.6297990478601407E-4</v>
      </c>
      <c r="AX64" s="4">
        <f t="shared" si="33"/>
        <v>-1.7291284367535447E-2</v>
      </c>
      <c r="AY64" s="4">
        <f t="shared" si="33"/>
        <v>1.4139387944378551E-2</v>
      </c>
      <c r="BB64" s="24">
        <f t="shared" si="26"/>
        <v>-6.0787079594902885E-3</v>
      </c>
      <c r="CC64" s="1">
        <f t="shared" si="27"/>
        <v>22</v>
      </c>
    </row>
    <row r="65" spans="1:87" x14ac:dyDescent="0.25">
      <c r="A65" s="12">
        <v>-8</v>
      </c>
      <c r="B65" s="4">
        <f t="shared" ref="B65:AY65" si="34">B38-AVERAGE(B$31:B$45)</f>
        <v>9.7507719172529768E-3</v>
      </c>
      <c r="C65" s="4">
        <f t="shared" si="34"/>
        <v>-3.7778275925467439E-2</v>
      </c>
      <c r="D65" s="4">
        <f t="shared" si="34"/>
        <v>-1.6812251875162866E-2</v>
      </c>
      <c r="E65" s="4">
        <f t="shared" si="34"/>
        <v>1.5317118130448139E-2</v>
      </c>
      <c r="F65" s="4">
        <f t="shared" si="34"/>
        <v>-2.7136774339455199E-2</v>
      </c>
      <c r="G65" s="4">
        <f t="shared" si="34"/>
        <v>-3.3582028308298227E-2</v>
      </c>
      <c r="H65" s="4">
        <f t="shared" si="34"/>
        <v>1.240176659449297E-2</v>
      </c>
      <c r="I65" s="4">
        <f t="shared" si="34"/>
        <v>3.9192962981501274E-2</v>
      </c>
      <c r="J65" s="4">
        <f t="shared" si="34"/>
        <v>-9.450198256844787E-2</v>
      </c>
      <c r="K65" s="4">
        <f t="shared" si="34"/>
        <v>-4.9188050397444831E-2</v>
      </c>
      <c r="L65" s="4">
        <f t="shared" si="34"/>
        <v>-1.2983368487947152E-2</v>
      </c>
      <c r="M65" s="4">
        <f t="shared" si="34"/>
        <v>3.2068102709694554E-2</v>
      </c>
      <c r="N65" s="4">
        <f t="shared" si="34"/>
        <v>3.1149243824806341E-2</v>
      </c>
      <c r="O65" s="4">
        <f t="shared" si="34"/>
        <v>-3.8767705661205389E-2</v>
      </c>
      <c r="P65" s="4">
        <f t="shared" si="34"/>
        <v>-3.8828825195853747E-2</v>
      </c>
      <c r="Q65" s="4">
        <f t="shared" si="34"/>
        <v>1.218094402869542E-2</v>
      </c>
      <c r="R65" s="4">
        <f t="shared" si="34"/>
        <v>-1.9549721329479811E-2</v>
      </c>
      <c r="S65" s="4">
        <f t="shared" si="34"/>
        <v>1.1268474480033062E-2</v>
      </c>
      <c r="T65" s="4">
        <f t="shared" si="34"/>
        <v>9.2449208107479482E-3</v>
      </c>
      <c r="U65" s="4">
        <f t="shared" si="34"/>
        <v>-2.5551410650113231E-2</v>
      </c>
      <c r="V65" s="4">
        <f t="shared" si="34"/>
        <v>-2.0424353791126035E-2</v>
      </c>
      <c r="W65" s="4">
        <f t="shared" si="34"/>
        <v>3.3029438830661541E-3</v>
      </c>
      <c r="X65" s="4">
        <f t="shared" si="34"/>
        <v>2.0840201804664953E-3</v>
      </c>
      <c r="Y65" s="4">
        <f t="shared" si="34"/>
        <v>4.1767678164949376E-2</v>
      </c>
      <c r="Z65" s="4">
        <f t="shared" si="34"/>
        <v>-5.1962680447897917E-2</v>
      </c>
      <c r="AA65" s="4">
        <f t="shared" si="34"/>
        <v>-1.231851059741533E-2</v>
      </c>
      <c r="AB65" s="4">
        <f t="shared" si="34"/>
        <v>3.2577671855425388E-3</v>
      </c>
      <c r="AC65" s="4">
        <f t="shared" si="34"/>
        <v>2.8518032970805542E-2</v>
      </c>
      <c r="AD65" s="4">
        <f t="shared" si="34"/>
        <v>-7.6191943818773224E-3</v>
      </c>
      <c r="AE65" s="4">
        <f t="shared" si="34"/>
        <v>-5.5852465181775938E-2</v>
      </c>
      <c r="AF65" s="4">
        <f t="shared" si="34"/>
        <v>-1.4701789147546704E-3</v>
      </c>
      <c r="AG65" s="4">
        <f t="shared" si="34"/>
        <v>-2.1546695698372319E-2</v>
      </c>
      <c r="AH65" s="4">
        <f t="shared" si="34"/>
        <v>-1.3229297916177569E-2</v>
      </c>
      <c r="AI65" s="4">
        <f t="shared" si="34"/>
        <v>2.3239765200802218E-2</v>
      </c>
      <c r="AJ65" s="4">
        <f t="shared" si="34"/>
        <v>-8.6094399022037475E-3</v>
      </c>
      <c r="AK65" s="4">
        <f t="shared" si="34"/>
        <v>-2.1684488639200569E-3</v>
      </c>
      <c r="AL65" s="4">
        <f t="shared" si="34"/>
        <v>2.3265660534894624E-3</v>
      </c>
      <c r="AM65" s="4">
        <f t="shared" si="34"/>
        <v>-6.4557301423412141E-3</v>
      </c>
      <c r="AN65" s="4">
        <f t="shared" si="34"/>
        <v>-1.5904801734761498E-2</v>
      </c>
      <c r="AO65" s="4">
        <f t="shared" si="34"/>
        <v>-5.2344406620724607E-2</v>
      </c>
      <c r="AP65" s="4">
        <f t="shared" si="34"/>
        <v>-1.558374788206234E-2</v>
      </c>
      <c r="AQ65" s="4">
        <f t="shared" si="34"/>
        <v>1.1931775827552014E-4</v>
      </c>
      <c r="AR65" s="4">
        <f t="shared" si="34"/>
        <v>2.3065993080707186E-3</v>
      </c>
      <c r="AS65" s="4">
        <f t="shared" si="34"/>
        <v>-1.7562789568083631E-2</v>
      </c>
      <c r="AT65" s="4">
        <f t="shared" si="34"/>
        <v>-6.1724882453322229E-2</v>
      </c>
      <c r="AU65" s="4">
        <f t="shared" si="34"/>
        <v>2.6352344663242862E-4</v>
      </c>
      <c r="AV65" s="4">
        <f t="shared" si="34"/>
        <v>-2.7492219400102667E-3</v>
      </c>
      <c r="AW65" s="4">
        <f t="shared" si="34"/>
        <v>-1.2405878390146653E-2</v>
      </c>
      <c r="AX65" s="4">
        <f t="shared" si="34"/>
        <v>-2.3927878353605134E-3</v>
      </c>
      <c r="AY65" s="4">
        <f t="shared" si="34"/>
        <v>-3.0641968959122509E-2</v>
      </c>
      <c r="BB65" s="24">
        <f t="shared" si="26"/>
        <v>-1.0557747126611179E-2</v>
      </c>
      <c r="CC65" s="1">
        <f t="shared" si="27"/>
        <v>19</v>
      </c>
    </row>
    <row r="66" spans="1:87" x14ac:dyDescent="0.25">
      <c r="A66" s="12">
        <v>-7</v>
      </c>
      <c r="B66" s="4">
        <f t="shared" ref="B66:AY66" si="35">B39-AVERAGE(B$31:B$45)</f>
        <v>1.8415625224922065E-2</v>
      </c>
      <c r="C66" s="4">
        <f t="shared" si="35"/>
        <v>3.422646111816513E-2</v>
      </c>
      <c r="D66" s="4">
        <f t="shared" si="35"/>
        <v>-2.1222198455281512E-2</v>
      </c>
      <c r="E66" s="4">
        <f t="shared" si="35"/>
        <v>-2.453379325433715E-3</v>
      </c>
      <c r="F66" s="4">
        <f t="shared" si="35"/>
        <v>3.9773507794703566E-2</v>
      </c>
      <c r="G66" s="4">
        <f t="shared" si="35"/>
        <v>2.0073909130147491E-2</v>
      </c>
      <c r="H66" s="4">
        <f t="shared" si="35"/>
        <v>-5.9299156101345852E-3</v>
      </c>
      <c r="I66" s="4">
        <f t="shared" si="35"/>
        <v>-2.3934716669991606E-2</v>
      </c>
      <c r="J66" s="4">
        <f t="shared" si="35"/>
        <v>1.5930058606364209E-2</v>
      </c>
      <c r="K66" s="4">
        <f t="shared" si="35"/>
        <v>-4.5071073281278545E-3</v>
      </c>
      <c r="L66" s="4">
        <f t="shared" si="35"/>
        <v>3.4567556500383026E-2</v>
      </c>
      <c r="M66" s="4">
        <f t="shared" si="35"/>
        <v>1.107666055164137E-2</v>
      </c>
      <c r="N66" s="4">
        <f t="shared" si="35"/>
        <v>-1.3770205670729219E-2</v>
      </c>
      <c r="O66" s="4">
        <f t="shared" si="35"/>
        <v>8.9793686685562223E-3</v>
      </c>
      <c r="P66" s="4">
        <f t="shared" si="35"/>
        <v>5.0318166094300502E-2</v>
      </c>
      <c r="Q66" s="4">
        <f t="shared" si="35"/>
        <v>1.1906321367069872E-2</v>
      </c>
      <c r="R66" s="4">
        <f t="shared" si="35"/>
        <v>2.3774521749222413E-2</v>
      </c>
      <c r="S66" s="4">
        <f t="shared" si="35"/>
        <v>-2.7191167471833165E-2</v>
      </c>
      <c r="T66" s="4">
        <f t="shared" si="35"/>
        <v>5.0387171974307365E-4</v>
      </c>
      <c r="U66" s="4">
        <f t="shared" si="35"/>
        <v>2.726200118867167E-2</v>
      </c>
      <c r="V66" s="4">
        <f t="shared" si="35"/>
        <v>-1.0832743538112298E-3</v>
      </c>
      <c r="W66" s="4">
        <f t="shared" si="35"/>
        <v>3.3340692956180674E-2</v>
      </c>
      <c r="X66" s="4">
        <f t="shared" si="35"/>
        <v>-3.6886502074043649E-3</v>
      </c>
      <c r="Y66" s="4">
        <f t="shared" si="35"/>
        <v>-1.0714303552231397E-2</v>
      </c>
      <c r="Z66" s="4">
        <f t="shared" si="35"/>
        <v>4.5607202857679947E-2</v>
      </c>
      <c r="AA66" s="4">
        <f t="shared" si="35"/>
        <v>1.5285934906244403E-2</v>
      </c>
      <c r="AB66" s="4">
        <f t="shared" si="35"/>
        <v>2.9853111053398142E-2</v>
      </c>
      <c r="AC66" s="4">
        <f t="shared" si="35"/>
        <v>-3.9423609110963972E-2</v>
      </c>
      <c r="AD66" s="4">
        <f t="shared" si="35"/>
        <v>-1.0926536940421656E-2</v>
      </c>
      <c r="AE66" s="4">
        <f t="shared" si="35"/>
        <v>1.9349691237760338E-2</v>
      </c>
      <c r="AF66" s="4">
        <f t="shared" si="35"/>
        <v>1.042803405955138E-2</v>
      </c>
      <c r="AG66" s="4">
        <f t="shared" si="35"/>
        <v>2.7225019549972449E-2</v>
      </c>
      <c r="AH66" s="4">
        <f t="shared" si="35"/>
        <v>4.660650365562876E-2</v>
      </c>
      <c r="AI66" s="4">
        <f t="shared" si="35"/>
        <v>-8.2833650237786986E-3</v>
      </c>
      <c r="AJ66" s="4">
        <f t="shared" si="35"/>
        <v>3.2968973288496947E-2</v>
      </c>
      <c r="AK66" s="4">
        <f t="shared" si="35"/>
        <v>1.4258798071926392E-2</v>
      </c>
      <c r="AL66" s="4">
        <f t="shared" si="35"/>
        <v>1.2254530573684256E-2</v>
      </c>
      <c r="AM66" s="4">
        <f t="shared" si="35"/>
        <v>1.4283968412608889E-2</v>
      </c>
      <c r="AN66" s="4">
        <f t="shared" si="35"/>
        <v>7.0755671647460931E-3</v>
      </c>
      <c r="AO66" s="4">
        <f t="shared" si="35"/>
        <v>5.2077934857970624E-2</v>
      </c>
      <c r="AP66" s="4">
        <f t="shared" si="35"/>
        <v>1.6809570520048108E-2</v>
      </c>
      <c r="AQ66" s="4">
        <f t="shared" si="35"/>
        <v>2.3723123407564928E-2</v>
      </c>
      <c r="AR66" s="4">
        <f t="shared" si="35"/>
        <v>-1.3755155243444683E-2</v>
      </c>
      <c r="AS66" s="4">
        <f t="shared" si="35"/>
        <v>-6.8435912047677188E-3</v>
      </c>
      <c r="AT66" s="4">
        <f t="shared" si="35"/>
        <v>5.8184765862222668E-2</v>
      </c>
      <c r="AU66" s="4">
        <f t="shared" si="35"/>
        <v>2.3976250799893423E-2</v>
      </c>
      <c r="AV66" s="4">
        <f t="shared" si="35"/>
        <v>1.7257294279527963E-2</v>
      </c>
      <c r="AW66" s="4">
        <f t="shared" si="35"/>
        <v>-1.9766008896613452E-2</v>
      </c>
      <c r="AX66" s="4">
        <f t="shared" si="35"/>
        <v>-1.9481355833211762E-3</v>
      </c>
      <c r="AY66" s="4">
        <f t="shared" si="35"/>
        <v>2.4921286954638456E-2</v>
      </c>
      <c r="BB66" s="24">
        <f t="shared" si="26"/>
        <v>1.2137099270706903E-2</v>
      </c>
      <c r="CC66" s="1">
        <f t="shared" si="27"/>
        <v>33</v>
      </c>
    </row>
    <row r="67" spans="1:87" x14ac:dyDescent="0.25">
      <c r="A67" s="12">
        <v>-6</v>
      </c>
      <c r="B67" s="4">
        <f t="shared" ref="B67:AY67" si="36">B40-AVERAGE(B$31:B$45)</f>
        <v>6.2946857186924185E-4</v>
      </c>
      <c r="C67" s="4">
        <f t="shared" si="36"/>
        <v>-3.4063185056333375E-3</v>
      </c>
      <c r="D67" s="4">
        <f t="shared" si="36"/>
        <v>1.8301220603024028E-3</v>
      </c>
      <c r="E67" s="4">
        <f t="shared" si="36"/>
        <v>-2.4744214386378527E-3</v>
      </c>
      <c r="F67" s="4">
        <f t="shared" si="36"/>
        <v>3.2298317791049341E-4</v>
      </c>
      <c r="G67" s="4">
        <f t="shared" si="36"/>
        <v>-4.2967561109502964E-4</v>
      </c>
      <c r="H67" s="4">
        <f t="shared" si="36"/>
        <v>-6.6116871221795397E-3</v>
      </c>
      <c r="I67" s="4">
        <f t="shared" si="36"/>
        <v>8.7788271224406664E-3</v>
      </c>
      <c r="J67" s="4">
        <f t="shared" si="36"/>
        <v>1.5898604503356732E-2</v>
      </c>
      <c r="K67" s="4">
        <f t="shared" si="36"/>
        <v>1.7387798972408591E-2</v>
      </c>
      <c r="L67" s="4">
        <f t="shared" si="36"/>
        <v>-2.1600356342269221E-3</v>
      </c>
      <c r="M67" s="4">
        <f t="shared" si="36"/>
        <v>-3.2717446437790735E-3</v>
      </c>
      <c r="N67" s="4">
        <f t="shared" si="36"/>
        <v>1.4600097242734814E-4</v>
      </c>
      <c r="O67" s="4">
        <f t="shared" si="36"/>
        <v>8.9247831408447165E-3</v>
      </c>
      <c r="P67" s="4">
        <f t="shared" si="36"/>
        <v>1.4689965391132917E-2</v>
      </c>
      <c r="Q67" s="4">
        <f t="shared" si="36"/>
        <v>-1.4738717023739198E-2</v>
      </c>
      <c r="R67" s="4">
        <f t="shared" si="36"/>
        <v>-6.1967915988361474E-3</v>
      </c>
      <c r="S67" s="4">
        <f t="shared" si="36"/>
        <v>4.5655947813513396E-4</v>
      </c>
      <c r="T67" s="4">
        <f t="shared" si="36"/>
        <v>4.3482572457683756E-4</v>
      </c>
      <c r="U67" s="4">
        <f t="shared" si="36"/>
        <v>5.3849954001405631E-3</v>
      </c>
      <c r="V67" s="4">
        <f t="shared" si="36"/>
        <v>-6.3327576186661049E-3</v>
      </c>
      <c r="W67" s="4">
        <f t="shared" si="36"/>
        <v>-7.952423297948194E-3</v>
      </c>
      <c r="X67" s="4">
        <f t="shared" si="36"/>
        <v>6.8945503079789628E-3</v>
      </c>
      <c r="Y67" s="4">
        <f t="shared" si="36"/>
        <v>-1.0868408016498394E-2</v>
      </c>
      <c r="Z67" s="4">
        <f t="shared" si="36"/>
        <v>2.2206578302309907E-3</v>
      </c>
      <c r="AA67" s="4">
        <f t="shared" si="36"/>
        <v>-2.5184024458357419E-3</v>
      </c>
      <c r="AB67" s="4">
        <f t="shared" si="36"/>
        <v>-5.851745560353859E-3</v>
      </c>
      <c r="AC67" s="4">
        <f t="shared" si="36"/>
        <v>1.4681541911944304E-2</v>
      </c>
      <c r="AD67" s="4">
        <f t="shared" si="36"/>
        <v>-1.1053107879337597E-2</v>
      </c>
      <c r="AE67" s="4">
        <f t="shared" si="36"/>
        <v>2.5749871825769743E-3</v>
      </c>
      <c r="AF67" s="4">
        <f t="shared" si="36"/>
        <v>3.9111606412862224E-3</v>
      </c>
      <c r="AG67" s="4">
        <f t="shared" si="36"/>
        <v>5.9899033655072126E-3</v>
      </c>
      <c r="AH67" s="4">
        <f t="shared" si="36"/>
        <v>-5.0559970410691494E-3</v>
      </c>
      <c r="AI67" s="4">
        <f t="shared" si="36"/>
        <v>-8.3974932493410225E-3</v>
      </c>
      <c r="AJ67" s="4">
        <f t="shared" si="36"/>
        <v>2.7210707854415208E-3</v>
      </c>
      <c r="AK67" s="4">
        <f t="shared" si="36"/>
        <v>7.8610934540827328E-4</v>
      </c>
      <c r="AL67" s="4">
        <f t="shared" si="36"/>
        <v>-1.7661975207506108E-3</v>
      </c>
      <c r="AM67" s="4">
        <f t="shared" si="36"/>
        <v>5.4640298097458333E-4</v>
      </c>
      <c r="AN67" s="4">
        <f t="shared" si="36"/>
        <v>6.8342158230070369E-3</v>
      </c>
      <c r="AO67" s="4">
        <f t="shared" si="36"/>
        <v>1.1983341511353383E-2</v>
      </c>
      <c r="AP67" s="4">
        <f t="shared" si="36"/>
        <v>1.609730555083011E-4</v>
      </c>
      <c r="AQ67" s="4">
        <f t="shared" si="36"/>
        <v>-7.6688202374028871E-3</v>
      </c>
      <c r="AR67" s="4">
        <f t="shared" si="36"/>
        <v>1.9948767630232421E-2</v>
      </c>
      <c r="AS67" s="4">
        <f t="shared" si="36"/>
        <v>-6.897263097167928E-3</v>
      </c>
      <c r="AT67" s="4">
        <f t="shared" si="36"/>
        <v>-6.8677404281669869E-3</v>
      </c>
      <c r="AU67" s="4">
        <f t="shared" si="36"/>
        <v>-3.024698070290275E-3</v>
      </c>
      <c r="AV67" s="4">
        <f t="shared" si="36"/>
        <v>-9.5189260875314825E-3</v>
      </c>
      <c r="AW67" s="4">
        <f t="shared" si="36"/>
        <v>1.6369213704711446E-2</v>
      </c>
      <c r="AX67" s="4">
        <f t="shared" si="36"/>
        <v>-1.948333211073862E-3</v>
      </c>
      <c r="AY67" s="4">
        <f t="shared" si="36"/>
        <v>7.4849714417669208E-3</v>
      </c>
      <c r="BB67" s="24">
        <f t="shared" si="26"/>
        <v>8.5962193387825985E-4</v>
      </c>
      <c r="CC67" s="1">
        <f t="shared" si="27"/>
        <v>27</v>
      </c>
    </row>
    <row r="68" spans="1:87" x14ac:dyDescent="0.25">
      <c r="A68" s="12">
        <v>-5</v>
      </c>
      <c r="B68" s="4">
        <f t="shared" ref="B68:AY68" si="37">B41-AVERAGE(B$31:B$45)</f>
        <v>6.2910322468023676E-4</v>
      </c>
      <c r="C68" s="4">
        <f t="shared" si="37"/>
        <v>-3.5538077065331245E-3</v>
      </c>
      <c r="D68" s="4">
        <f t="shared" si="37"/>
        <v>1.7861802510207884E-3</v>
      </c>
      <c r="E68" s="4">
        <f t="shared" si="37"/>
        <v>-2.4952718236523801E-3</v>
      </c>
      <c r="F68" s="4">
        <f t="shared" si="37"/>
        <v>3.1121447060220497E-4</v>
      </c>
      <c r="G68" s="4">
        <f t="shared" si="37"/>
        <v>-4.3229394528920871E-4</v>
      </c>
      <c r="H68" s="4">
        <f t="shared" si="37"/>
        <v>-6.6943728687900049E-3</v>
      </c>
      <c r="I68" s="4">
        <f t="shared" si="37"/>
        <v>8.687938496658297E-3</v>
      </c>
      <c r="J68" s="4">
        <f t="shared" si="37"/>
        <v>1.586750027113857E-2</v>
      </c>
      <c r="K68" s="4">
        <f t="shared" si="37"/>
        <v>1.7363836552410555E-2</v>
      </c>
      <c r="L68" s="4">
        <f t="shared" si="37"/>
        <v>-2.1758275621567473E-3</v>
      </c>
      <c r="M68" s="4">
        <f t="shared" si="37"/>
        <v>-3.3613911352643744E-3</v>
      </c>
      <c r="N68" s="4">
        <f t="shared" si="37"/>
        <v>1.2416470202707662E-4</v>
      </c>
      <c r="O68" s="4">
        <f t="shared" si="37"/>
        <v>8.8709953501239225E-3</v>
      </c>
      <c r="P68" s="4">
        <f t="shared" si="37"/>
        <v>1.4674434656287264E-2</v>
      </c>
      <c r="Q68" s="4">
        <f t="shared" si="37"/>
        <v>-1.4844042088794047E-2</v>
      </c>
      <c r="R68" s="4">
        <f t="shared" si="37"/>
        <v>-6.3654683302809684E-3</v>
      </c>
      <c r="S68" s="4">
        <f t="shared" si="37"/>
        <v>4.4982607857834561E-4</v>
      </c>
      <c r="T68" s="4">
        <f t="shared" si="37"/>
        <v>3.6691306382700267E-4</v>
      </c>
      <c r="U68" s="4">
        <f t="shared" si="37"/>
        <v>5.3810240374778089E-3</v>
      </c>
      <c r="V68" s="4">
        <f t="shared" si="37"/>
        <v>-6.3907023276697479E-3</v>
      </c>
      <c r="W68" s="4">
        <f t="shared" si="37"/>
        <v>-8.0276933308668641E-3</v>
      </c>
      <c r="X68" s="4">
        <f t="shared" si="37"/>
        <v>6.8778744914489501E-3</v>
      </c>
      <c r="Y68" s="4">
        <f t="shared" si="37"/>
        <v>-1.1026411147332545E-2</v>
      </c>
      <c r="Z68" s="4">
        <f t="shared" si="37"/>
        <v>2.2159930066116573E-3</v>
      </c>
      <c r="AA68" s="4">
        <f t="shared" si="37"/>
        <v>-2.5641976675481459E-3</v>
      </c>
      <c r="AB68" s="4">
        <f t="shared" si="37"/>
        <v>-5.8963859816874072E-3</v>
      </c>
      <c r="AC68" s="4">
        <f t="shared" si="37"/>
        <v>1.4557969408993902E-2</v>
      </c>
      <c r="AD68" s="4">
        <f t="shared" si="37"/>
        <v>-1.1182575645434203E-2</v>
      </c>
      <c r="AE68" s="4">
        <f t="shared" si="37"/>
        <v>2.5748847123122048E-3</v>
      </c>
      <c r="AF68" s="4">
        <f t="shared" si="37"/>
        <v>3.8137338722512015E-3</v>
      </c>
      <c r="AG68" s="4">
        <f t="shared" si="37"/>
        <v>5.9777952557485909E-3</v>
      </c>
      <c r="AH68" s="4">
        <f t="shared" si="37"/>
        <v>-5.0608916773299487E-3</v>
      </c>
      <c r="AI68" s="4">
        <f t="shared" si="37"/>
        <v>-8.5140996696390983E-3</v>
      </c>
      <c r="AJ68" s="4">
        <f t="shared" si="37"/>
        <v>2.6761774983083192E-3</v>
      </c>
      <c r="AK68" s="4">
        <f t="shared" si="37"/>
        <v>7.5661237985642869E-4</v>
      </c>
      <c r="AL68" s="4">
        <f t="shared" si="37"/>
        <v>-1.7962428837460138E-3</v>
      </c>
      <c r="AM68" s="4">
        <f t="shared" si="37"/>
        <v>5.4121411938621482E-4</v>
      </c>
      <c r="AN68" s="4">
        <f t="shared" si="37"/>
        <v>6.6001927271369439E-3</v>
      </c>
      <c r="AO68" s="4">
        <f t="shared" si="37"/>
        <v>1.198322883736529E-2</v>
      </c>
      <c r="AP68" s="4">
        <f t="shared" si="37"/>
        <v>1.5141827241354306E-4</v>
      </c>
      <c r="AQ68" s="4">
        <f t="shared" si="37"/>
        <v>-7.7553577642657055E-3</v>
      </c>
      <c r="AR68" s="4">
        <f t="shared" si="37"/>
        <v>1.9714611382684502E-2</v>
      </c>
      <c r="AS68" s="4">
        <f t="shared" si="37"/>
        <v>-6.9517301400459572E-3</v>
      </c>
      <c r="AT68" s="4">
        <f t="shared" si="37"/>
        <v>-6.9301526584229327E-3</v>
      </c>
      <c r="AU68" s="4">
        <f t="shared" si="37"/>
        <v>-3.0521099603510161E-3</v>
      </c>
      <c r="AV68" s="4">
        <f t="shared" si="37"/>
        <v>-9.6292483705352223E-3</v>
      </c>
      <c r="AW68" s="4">
        <f t="shared" si="37"/>
        <v>1.6222185484087184E-2</v>
      </c>
      <c r="AX68" s="4">
        <f t="shared" si="37"/>
        <v>-1.948530663231759E-3</v>
      </c>
      <c r="AY68" s="4">
        <f t="shared" si="37"/>
        <v>7.4849129393357149E-3</v>
      </c>
      <c r="BB68" s="24">
        <f t="shared" si="26"/>
        <v>8.002626038781062E-4</v>
      </c>
      <c r="CC68" s="1">
        <f t="shared" si="27"/>
        <v>27</v>
      </c>
    </row>
    <row r="69" spans="1:87" x14ac:dyDescent="0.25">
      <c r="A69" s="12">
        <v>-4</v>
      </c>
      <c r="B69" s="4">
        <f t="shared" ref="B69:AY69" si="38">B42-AVERAGE(B$31:B$45)</f>
        <v>6.2873743543743013E-4</v>
      </c>
      <c r="C69" s="4">
        <f t="shared" si="38"/>
        <v>-3.7049457474439516E-3</v>
      </c>
      <c r="D69" s="4">
        <f t="shared" si="38"/>
        <v>1.7416500225226209E-3</v>
      </c>
      <c r="E69" s="4">
        <f t="shared" si="38"/>
        <v>-5.1668098722195577E-2</v>
      </c>
      <c r="F69" s="4">
        <f t="shared" si="38"/>
        <v>2.9936459923774177E-4</v>
      </c>
      <c r="G69" s="4">
        <f t="shared" si="38"/>
        <v>-4.3490382641011042E-4</v>
      </c>
      <c r="H69" s="4">
        <f t="shared" si="38"/>
        <v>-6.7785831611317056E-3</v>
      </c>
      <c r="I69" s="4">
        <f t="shared" si="38"/>
        <v>8.5987584208605077E-3</v>
      </c>
      <c r="J69" s="4">
        <f t="shared" si="38"/>
        <v>-0.13410180550144704</v>
      </c>
      <c r="K69" s="4">
        <f t="shared" si="38"/>
        <v>1.7339637798153569E-2</v>
      </c>
      <c r="L69" s="4">
        <f t="shared" si="38"/>
        <v>-2.1917457539908048E-3</v>
      </c>
      <c r="M69" s="4">
        <f t="shared" si="38"/>
        <v>-3.452759662553942E-3</v>
      </c>
      <c r="N69" s="4">
        <f t="shared" si="38"/>
        <v>1.0253108979812846E-4</v>
      </c>
      <c r="O69" s="4">
        <f t="shared" si="38"/>
        <v>-0.12374206794953656</v>
      </c>
      <c r="P69" s="4">
        <f t="shared" si="38"/>
        <v>1.4659025612394789E-2</v>
      </c>
      <c r="Q69" s="4">
        <f t="shared" si="38"/>
        <v>-1.4951562814767587E-2</v>
      </c>
      <c r="R69" s="4">
        <f t="shared" si="38"/>
        <v>-6.5386135129409991E-3</v>
      </c>
      <c r="S69" s="4">
        <f t="shared" si="38"/>
        <v>4.4312748824466928E-4</v>
      </c>
      <c r="T69" s="4">
        <f t="shared" si="38"/>
        <v>3.8187585295176973E-3</v>
      </c>
      <c r="U69" s="4">
        <f t="shared" si="38"/>
        <v>5.3770367988753304E-3</v>
      </c>
      <c r="V69" s="4">
        <f t="shared" si="38"/>
        <v>-6.4495393925631294E-3</v>
      </c>
      <c r="W69" s="4">
        <f t="shared" si="38"/>
        <v>-8.1042866448174568E-3</v>
      </c>
      <c r="X69" s="4">
        <f t="shared" si="38"/>
        <v>6.8613340405896065E-3</v>
      </c>
      <c r="Y69" s="4">
        <f t="shared" si="38"/>
        <v>-4.4728169033033595E-2</v>
      </c>
      <c r="Z69" s="4">
        <f t="shared" si="38"/>
        <v>2.211348268278136E-3</v>
      </c>
      <c r="AA69" s="4">
        <f t="shared" si="38"/>
        <v>-2.6106190578176532E-3</v>
      </c>
      <c r="AB69" s="4">
        <f t="shared" si="38"/>
        <v>-5.9416289583353373E-3</v>
      </c>
      <c r="AC69" s="4">
        <f t="shared" si="38"/>
        <v>1.4437099188664076E-2</v>
      </c>
      <c r="AD69" s="4">
        <f t="shared" si="38"/>
        <v>-1.5723142753482161E-2</v>
      </c>
      <c r="AE69" s="4">
        <f t="shared" si="38"/>
        <v>2.5747821764123989E-3</v>
      </c>
      <c r="AF69" s="4">
        <f t="shared" si="38"/>
        <v>3.7143548972691127E-3</v>
      </c>
      <c r="AG69" s="4">
        <f t="shared" si="38"/>
        <v>5.9656024393865224E-3</v>
      </c>
      <c r="AH69" s="4">
        <f t="shared" si="38"/>
        <v>-5.0658080433077547E-3</v>
      </c>
      <c r="AI69" s="4">
        <f t="shared" si="38"/>
        <v>-9.850218650226685E-4</v>
      </c>
      <c r="AJ69" s="4">
        <f t="shared" si="38"/>
        <v>2.6306765114740239E-3</v>
      </c>
      <c r="AK69" s="4">
        <f t="shared" si="38"/>
        <v>7.2679238006541184E-4</v>
      </c>
      <c r="AL69" s="4">
        <f t="shared" si="38"/>
        <v>-1.826620356577561E-3</v>
      </c>
      <c r="AM69" s="4">
        <f t="shared" si="38"/>
        <v>5.3604881678968701E-4</v>
      </c>
      <c r="AN69" s="4">
        <f t="shared" si="38"/>
        <v>-3.187079051600538E-2</v>
      </c>
      <c r="AO69" s="4">
        <f t="shared" si="38"/>
        <v>1.1983116238981732E-2</v>
      </c>
      <c r="AP69" s="4">
        <f t="shared" si="38"/>
        <v>1.4180414494048815E-4</v>
      </c>
      <c r="AQ69" s="4">
        <f t="shared" si="38"/>
        <v>-7.8435281156329119E-3</v>
      </c>
      <c r="AR69" s="4">
        <f t="shared" si="38"/>
        <v>1.9487460530461728E-2</v>
      </c>
      <c r="AS69" s="4">
        <f t="shared" si="38"/>
        <v>-2.7056837034791607E-2</v>
      </c>
      <c r="AT69" s="4">
        <f t="shared" si="38"/>
        <v>-6.9935628456122122E-3</v>
      </c>
      <c r="AU69" s="4">
        <f t="shared" si="38"/>
        <v>-3.0798111598824896E-3</v>
      </c>
      <c r="AV69" s="4">
        <f t="shared" si="38"/>
        <v>-9.7419252786756887E-3</v>
      </c>
      <c r="AW69" s="4">
        <f t="shared" si="38"/>
        <v>1.6078659156367449E-2</v>
      </c>
      <c r="AX69" s="4">
        <f t="shared" si="38"/>
        <v>-3.5582407806280233E-2</v>
      </c>
      <c r="AY69" s="4">
        <f t="shared" si="38"/>
        <v>7.4848544085976514E-3</v>
      </c>
      <c r="BB69" s="24">
        <f t="shared" si="26"/>
        <v>-8.2665244904187134E-3</v>
      </c>
      <c r="CC69" s="1">
        <f t="shared" si="27"/>
        <v>24</v>
      </c>
    </row>
    <row r="70" spans="1:87" x14ac:dyDescent="0.25">
      <c r="A70" s="12">
        <v>-3</v>
      </c>
      <c r="B70" s="4">
        <f t="shared" ref="B70:AY70" si="39">B43-AVERAGE(B$31:B$45)</f>
        <v>-2.0051548976119139E-2</v>
      </c>
      <c r="C70" s="4">
        <f t="shared" si="39"/>
        <v>-1.1275336997307615E-2</v>
      </c>
      <c r="D70" s="4">
        <f t="shared" si="39"/>
        <v>-9.9654711619254557E-3</v>
      </c>
      <c r="E70" s="4">
        <f t="shared" si="39"/>
        <v>2.0142342898311388E-2</v>
      </c>
      <c r="F70" s="4">
        <f t="shared" si="39"/>
        <v>-4.5638454322545874E-2</v>
      </c>
      <c r="G70" s="4">
        <f t="shared" si="39"/>
        <v>-2.1593741017228236E-2</v>
      </c>
      <c r="H70" s="4">
        <f t="shared" si="39"/>
        <v>-7.6502331645930339E-3</v>
      </c>
      <c r="I70" s="4">
        <f t="shared" si="39"/>
        <v>3.5461890688854206E-2</v>
      </c>
      <c r="J70" s="4">
        <f t="shared" si="39"/>
        <v>-4.9926457967130751E-2</v>
      </c>
      <c r="K70" s="4">
        <f t="shared" si="39"/>
        <v>-5.5029108612634721E-2</v>
      </c>
      <c r="L70" s="4">
        <f t="shared" si="39"/>
        <v>-1.3329444555323079E-2</v>
      </c>
      <c r="M70" s="4">
        <f t="shared" si="39"/>
        <v>-8.1971187055932364E-3</v>
      </c>
      <c r="N70" s="4">
        <f t="shared" si="39"/>
        <v>9.5894623232770614E-3</v>
      </c>
      <c r="O70" s="4">
        <f t="shared" si="39"/>
        <v>-2.0522947033009043E-2</v>
      </c>
      <c r="P70" s="4">
        <f t="shared" si="39"/>
        <v>-1.9720284778459413E-2</v>
      </c>
      <c r="Q70" s="4">
        <f t="shared" si="39"/>
        <v>1.8593928001859987E-2</v>
      </c>
      <c r="R70" s="4">
        <f t="shared" si="39"/>
        <v>2.860454341516985E-4</v>
      </c>
      <c r="S70" s="4">
        <f t="shared" si="39"/>
        <v>-2.1416881673906336E-3</v>
      </c>
      <c r="T70" s="4">
        <f t="shared" si="39"/>
        <v>2.481375595228752E-2</v>
      </c>
      <c r="U70" s="4">
        <f t="shared" si="39"/>
        <v>-5.0701011553724772E-2</v>
      </c>
      <c r="V70" s="4">
        <f t="shared" si="39"/>
        <v>1.1950824850937534E-2</v>
      </c>
      <c r="W70" s="4">
        <f t="shared" si="39"/>
        <v>-1.7394041676170362E-2</v>
      </c>
      <c r="X70" s="4">
        <f t="shared" si="39"/>
        <v>-3.2109944550591768E-2</v>
      </c>
      <c r="Y70" s="4">
        <f t="shared" si="39"/>
        <v>2.0969198577459516E-2</v>
      </c>
      <c r="Z70" s="4">
        <f t="shared" si="39"/>
        <v>-9.2008211098161524E-3</v>
      </c>
      <c r="AA70" s="4">
        <f t="shared" si="39"/>
        <v>-1.2279973185771027E-2</v>
      </c>
      <c r="AB70" s="4">
        <f t="shared" si="39"/>
        <v>-6.7001383407652923E-3</v>
      </c>
      <c r="AC70" s="4">
        <f t="shared" si="39"/>
        <v>-1.5655656081337326E-2</v>
      </c>
      <c r="AD70" s="4">
        <f t="shared" si="39"/>
        <v>1.4708842405979141E-2</v>
      </c>
      <c r="AE70" s="4">
        <f t="shared" si="39"/>
        <v>-2.887122563349975E-3</v>
      </c>
      <c r="AF70" s="4">
        <f t="shared" si="39"/>
        <v>-2.602378284188506E-2</v>
      </c>
      <c r="AG70" s="4">
        <f t="shared" si="39"/>
        <v>-4.8234102601647802E-2</v>
      </c>
      <c r="AH70" s="4">
        <f t="shared" si="39"/>
        <v>-2.0137587653000482E-2</v>
      </c>
      <c r="AI70" s="4">
        <f t="shared" si="39"/>
        <v>-5.8722415040977402E-2</v>
      </c>
      <c r="AJ70" s="4">
        <f t="shared" si="39"/>
        <v>-4.1388155740325838E-2</v>
      </c>
      <c r="AK70" s="4">
        <f t="shared" si="39"/>
        <v>-5.7023830601043678E-3</v>
      </c>
      <c r="AL70" s="4">
        <f t="shared" si="39"/>
        <v>5.4305357731144581E-3</v>
      </c>
      <c r="AM70" s="4">
        <f t="shared" si="39"/>
        <v>5.5859941340624551E-3</v>
      </c>
      <c r="AN70" s="4">
        <f t="shared" si="39"/>
        <v>-3.5668637060695368E-2</v>
      </c>
      <c r="AO70" s="4">
        <f t="shared" si="39"/>
        <v>-3.4696713573058049E-2</v>
      </c>
      <c r="AP70" s="4">
        <f t="shared" si="39"/>
        <v>-5.8583049561805687E-3</v>
      </c>
      <c r="AQ70" s="4">
        <f t="shared" si="39"/>
        <v>5.1388142412090651E-3</v>
      </c>
      <c r="AR70" s="4">
        <f t="shared" si="39"/>
        <v>-2.2114013252190846E-2</v>
      </c>
      <c r="AS70" s="4">
        <f t="shared" si="39"/>
        <v>8.06902866772502E-3</v>
      </c>
      <c r="AT70" s="4">
        <f t="shared" si="39"/>
        <v>-2.0682555888196083E-3</v>
      </c>
      <c r="AU70" s="4">
        <f t="shared" si="39"/>
        <v>-2.6243838446433063E-3</v>
      </c>
      <c r="AV70" s="4">
        <f t="shared" si="39"/>
        <v>5.9069859021086447E-3</v>
      </c>
      <c r="AW70" s="4">
        <f t="shared" si="39"/>
        <v>-2.4588403226835271E-2</v>
      </c>
      <c r="AX70" s="4">
        <f t="shared" si="39"/>
        <v>-6.7253156589782434E-4</v>
      </c>
      <c r="AY70" s="4">
        <f t="shared" si="39"/>
        <v>-2.1367449142773248E-2</v>
      </c>
      <c r="BB70" s="24">
        <f t="shared" si="26"/>
        <v>-1.1903800276369685E-2</v>
      </c>
      <c r="CC70" s="1">
        <f t="shared" si="27"/>
        <v>14</v>
      </c>
    </row>
    <row r="71" spans="1:87" x14ac:dyDescent="0.25">
      <c r="A71" s="12">
        <v>-2</v>
      </c>
      <c r="B71" s="4">
        <f t="shared" ref="B71:AY71" si="40">B44-AVERAGE(B$31:B$45)</f>
        <v>8.0363026950206515E-2</v>
      </c>
      <c r="C71" s="4">
        <f t="shared" si="40"/>
        <v>4.4782030796373412E-2</v>
      </c>
      <c r="D71" s="4">
        <f t="shared" si="40"/>
        <v>-7.3268215225035307E-3</v>
      </c>
      <c r="E71" s="4">
        <f t="shared" si="40"/>
        <v>-7.0510767470429369E-3</v>
      </c>
      <c r="F71" s="4">
        <f t="shared" si="40"/>
        <v>-2.2584000648890037E-3</v>
      </c>
      <c r="G71" s="4">
        <f t="shared" si="40"/>
        <v>-1.5572095816600261E-2</v>
      </c>
      <c r="H71" s="4">
        <f t="shared" si="40"/>
        <v>3.6066488783621301E-2</v>
      </c>
      <c r="I71" s="4">
        <f t="shared" si="40"/>
        <v>-3.9389746800010325E-3</v>
      </c>
      <c r="J71" s="4">
        <f t="shared" si="40"/>
        <v>9.0348628767203926E-2</v>
      </c>
      <c r="K71" s="4">
        <f t="shared" si="40"/>
        <v>-1.6653243761958862E-3</v>
      </c>
      <c r="L71" s="4">
        <f t="shared" si="40"/>
        <v>-1.3562050718536337E-2</v>
      </c>
      <c r="M71" s="4">
        <f t="shared" si="40"/>
        <v>1.4787802579670165E-3</v>
      </c>
      <c r="N71" s="4">
        <f t="shared" si="40"/>
        <v>-2.4781461891916198E-2</v>
      </c>
      <c r="O71" s="4">
        <f t="shared" si="40"/>
        <v>0.10563322756061472</v>
      </c>
      <c r="P71" s="4">
        <f t="shared" si="40"/>
        <v>-6.8544723003498478E-3</v>
      </c>
      <c r="Q71" s="4">
        <f t="shared" si="40"/>
        <v>-4.5284894189942249E-3</v>
      </c>
      <c r="R71" s="4">
        <f t="shared" si="40"/>
        <v>-5.4442045454382981E-3</v>
      </c>
      <c r="S71" s="4">
        <f t="shared" si="40"/>
        <v>-4.0796732700692107E-3</v>
      </c>
      <c r="T71" s="4">
        <f t="shared" si="40"/>
        <v>1.4848051251349022E-2</v>
      </c>
      <c r="U71" s="4">
        <f t="shared" si="40"/>
        <v>8.5655395239066984E-2</v>
      </c>
      <c r="V71" s="4">
        <f t="shared" si="40"/>
        <v>-3.3156861831732956E-2</v>
      </c>
      <c r="W71" s="4">
        <f t="shared" si="40"/>
        <v>4.5919017232422629E-2</v>
      </c>
      <c r="X71" s="4">
        <f t="shared" si="40"/>
        <v>-3.9531805655096584E-2</v>
      </c>
      <c r="Y71" s="4">
        <f t="shared" si="40"/>
        <v>5.4055854923702358E-2</v>
      </c>
      <c r="Z71" s="4">
        <f t="shared" si="40"/>
        <v>-1.3993249152669742E-2</v>
      </c>
      <c r="AA71" s="4">
        <f t="shared" si="40"/>
        <v>-4.4992303123560062E-2</v>
      </c>
      <c r="AB71" s="4">
        <f t="shared" si="40"/>
        <v>2.8921640408767078E-2</v>
      </c>
      <c r="AC71" s="4">
        <f t="shared" si="40"/>
        <v>-1.3152733322234725E-2</v>
      </c>
      <c r="AD71" s="4">
        <f t="shared" si="40"/>
        <v>1.3492427784183565E-2</v>
      </c>
      <c r="AE71" s="4">
        <f t="shared" si="40"/>
        <v>1.4426201675457349E-2</v>
      </c>
      <c r="AF71" s="4">
        <f t="shared" si="40"/>
        <v>-3.2171583194289213E-2</v>
      </c>
      <c r="AG71" s="4">
        <f t="shared" si="40"/>
        <v>-6.0763972774439418E-3</v>
      </c>
      <c r="AH71" s="4">
        <f t="shared" si="40"/>
        <v>-1.8471364321916456E-2</v>
      </c>
      <c r="AI71" s="4">
        <f t="shared" si="40"/>
        <v>4.4661909321755663E-2</v>
      </c>
      <c r="AJ71" s="4">
        <f t="shared" si="40"/>
        <v>8.2017225921570569E-2</v>
      </c>
      <c r="AK71" s="4">
        <f t="shared" si="40"/>
        <v>-1.489570374526946E-2</v>
      </c>
      <c r="AL71" s="4">
        <f t="shared" si="40"/>
        <v>-6.5527794655758078E-3</v>
      </c>
      <c r="AM71" s="4">
        <f t="shared" si="40"/>
        <v>-1.1233487078490523E-2</v>
      </c>
      <c r="AN71" s="4">
        <f t="shared" si="40"/>
        <v>3.1354986466567758E-2</v>
      </c>
      <c r="AO71" s="4">
        <f t="shared" si="40"/>
        <v>3.1822276698973639E-2</v>
      </c>
      <c r="AP71" s="4">
        <f t="shared" si="40"/>
        <v>-4.7239184495372975E-2</v>
      </c>
      <c r="AQ71" s="4">
        <f t="shared" si="40"/>
        <v>2.1751876736563352E-2</v>
      </c>
      <c r="AR71" s="4">
        <f t="shared" si="40"/>
        <v>-2.7424429400657192E-2</v>
      </c>
      <c r="AS71" s="4">
        <f t="shared" si="40"/>
        <v>1.5926794467477198E-3</v>
      </c>
      <c r="AT71" s="4">
        <f t="shared" si="40"/>
        <v>-1.04829993925399E-2</v>
      </c>
      <c r="AU71" s="4">
        <f t="shared" si="40"/>
        <v>-7.8026788359389157E-2</v>
      </c>
      <c r="AV71" s="4">
        <f t="shared" si="40"/>
        <v>7.8568064150601798E-3</v>
      </c>
      <c r="AW71" s="4">
        <f t="shared" si="40"/>
        <v>-3.3064880518683976E-2</v>
      </c>
      <c r="AX71" s="4">
        <f t="shared" si="40"/>
        <v>2.4402066589982153E-2</v>
      </c>
      <c r="AY71" s="4">
        <f t="shared" si="40"/>
        <v>9.22043018584651E-3</v>
      </c>
      <c r="BB71" s="24">
        <f t="shared" si="26"/>
        <v>6.8628286745308839E-3</v>
      </c>
      <c r="CC71" s="1">
        <f t="shared" si="27"/>
        <v>22</v>
      </c>
    </row>
    <row r="72" spans="1:87" x14ac:dyDescent="0.25">
      <c r="A72" s="12">
        <v>-1</v>
      </c>
      <c r="B72" s="4">
        <f t="shared" ref="B72:AY72" si="41">B45-AVERAGE(B$31:B$45)</f>
        <v>-4.5775987123360749E-2</v>
      </c>
      <c r="C72" s="4">
        <f t="shared" si="41"/>
        <v>-1.1813911984083537E-2</v>
      </c>
      <c r="D72" s="4">
        <f t="shared" si="41"/>
        <v>-2.7967352924352488E-2</v>
      </c>
      <c r="E72" s="4">
        <f t="shared" si="41"/>
        <v>6.7295377848155266E-3</v>
      </c>
      <c r="F72" s="4">
        <f t="shared" si="41"/>
        <v>3.5547703575435338E-2</v>
      </c>
      <c r="G72" s="4">
        <f t="shared" si="41"/>
        <v>-1.069996434981876E-2</v>
      </c>
      <c r="H72" s="4">
        <f t="shared" si="41"/>
        <v>5.6278924845252001E-3</v>
      </c>
      <c r="I72" s="4">
        <f t="shared" si="41"/>
        <v>5.1835078989601957E-3</v>
      </c>
      <c r="J72" s="4">
        <f t="shared" si="41"/>
        <v>1.3378117205256284E-2</v>
      </c>
      <c r="K72" s="4">
        <f t="shared" si="41"/>
        <v>1.2586326013802671E-2</v>
      </c>
      <c r="L72" s="4">
        <f t="shared" si="41"/>
        <v>-3.1943005226863427E-2</v>
      </c>
      <c r="M72" s="4">
        <f t="shared" si="41"/>
        <v>-1.0377615993851196E-2</v>
      </c>
      <c r="N72" s="4">
        <f t="shared" si="41"/>
        <v>-4.8787657407563479E-3</v>
      </c>
      <c r="O72" s="4">
        <f t="shared" si="41"/>
        <v>2.2124430504736042E-4</v>
      </c>
      <c r="P72" s="4">
        <f t="shared" si="41"/>
        <v>2.6008797289090356E-2</v>
      </c>
      <c r="Q72" s="4">
        <f t="shared" si="41"/>
        <v>-4.8331112077387113E-2</v>
      </c>
      <c r="R72" s="4">
        <f t="shared" si="41"/>
        <v>-1.5543995697745413E-2</v>
      </c>
      <c r="S72" s="4">
        <f t="shared" si="41"/>
        <v>-5.0557261692401687E-3</v>
      </c>
      <c r="T72" s="4">
        <f t="shared" si="41"/>
        <v>2.0663067005387066E-2</v>
      </c>
      <c r="U72" s="4">
        <f t="shared" si="41"/>
        <v>7.9639005354655498E-3</v>
      </c>
      <c r="V72" s="4">
        <f t="shared" si="41"/>
        <v>-1.6283044150981453E-2</v>
      </c>
      <c r="W72" s="4">
        <f t="shared" si="41"/>
        <v>2.7054883271678898E-3</v>
      </c>
      <c r="X72" s="4">
        <f t="shared" si="41"/>
        <v>-8.0670212411897632E-3</v>
      </c>
      <c r="Y72" s="4">
        <f t="shared" si="41"/>
        <v>2.0491143929622719E-2</v>
      </c>
      <c r="Z72" s="4">
        <f t="shared" si="41"/>
        <v>7.1940294040700334E-2</v>
      </c>
      <c r="AA72" s="4">
        <f t="shared" si="41"/>
        <v>-6.6219125869620959E-3</v>
      </c>
      <c r="AB72" s="4">
        <f t="shared" si="41"/>
        <v>1.6524708874258727E-2</v>
      </c>
      <c r="AC72" s="4">
        <f t="shared" si="41"/>
        <v>-3.0436292304858895E-2</v>
      </c>
      <c r="AD72" s="4">
        <f t="shared" si="41"/>
        <v>3.2104126875499267E-2</v>
      </c>
      <c r="AE72" s="4">
        <f t="shared" si="41"/>
        <v>2.8674580589906212E-2</v>
      </c>
      <c r="AF72" s="4">
        <f t="shared" si="41"/>
        <v>3.3288262327650624E-3</v>
      </c>
      <c r="AG72" s="4">
        <f t="shared" si="41"/>
        <v>-1.3418105371089079E-2</v>
      </c>
      <c r="AH72" s="4">
        <f t="shared" si="41"/>
        <v>7.4355958133664225E-3</v>
      </c>
      <c r="AI72" s="4">
        <f t="shared" si="41"/>
        <v>6.2168467968557409E-3</v>
      </c>
      <c r="AJ72" s="4">
        <f t="shared" si="41"/>
        <v>4.1247522082445082E-3</v>
      </c>
      <c r="AK72" s="4">
        <f t="shared" si="41"/>
        <v>-2.8098135906867282E-2</v>
      </c>
      <c r="AL72" s="4">
        <f t="shared" si="41"/>
        <v>-1.7126579152846266E-2</v>
      </c>
      <c r="AM72" s="4">
        <f t="shared" si="41"/>
        <v>-3.3715880638057814E-3</v>
      </c>
      <c r="AN72" s="4">
        <f t="shared" si="41"/>
        <v>3.1185218952173799E-2</v>
      </c>
      <c r="AO72" s="4">
        <f t="shared" si="41"/>
        <v>-3.5233279938985437E-2</v>
      </c>
      <c r="AP72" s="4">
        <f t="shared" si="41"/>
        <v>9.8093750079033268E-4</v>
      </c>
      <c r="AQ72" s="4">
        <f t="shared" si="41"/>
        <v>7.9343033149689123E-3</v>
      </c>
      <c r="AR72" s="4">
        <f t="shared" si="41"/>
        <v>-2.0712905766983675E-2</v>
      </c>
      <c r="AS72" s="4">
        <f t="shared" si="41"/>
        <v>4.8524160968169167E-2</v>
      </c>
      <c r="AT72" s="4">
        <f t="shared" si="41"/>
        <v>2.8172010573637298E-2</v>
      </c>
      <c r="AU72" s="4">
        <f t="shared" si="41"/>
        <v>2.4591147991625648E-3</v>
      </c>
      <c r="AV72" s="4">
        <f t="shared" si="41"/>
        <v>1.9150867020659291E-3</v>
      </c>
      <c r="AW72" s="4">
        <f t="shared" si="41"/>
        <v>9.4803611324555843E-3</v>
      </c>
      <c r="AX72" s="4">
        <f t="shared" si="41"/>
        <v>1.3214410061342557E-2</v>
      </c>
      <c r="AY72" s="4">
        <f t="shared" si="41"/>
        <v>6.1206382768777285E-4</v>
      </c>
      <c r="BB72" s="24">
        <f t="shared" si="26"/>
        <v>1.6035564769319487E-3</v>
      </c>
      <c r="BI72" s="16" t="s">
        <v>5</v>
      </c>
      <c r="BJ72" s="16" t="s">
        <v>6</v>
      </c>
      <c r="BK72" s="16" t="s">
        <v>7</v>
      </c>
      <c r="BP72" s="16" t="s">
        <v>5</v>
      </c>
      <c r="BQ72" s="16" t="s">
        <v>6</v>
      </c>
      <c r="BR72" s="16" t="s">
        <v>7</v>
      </c>
      <c r="BW72" s="10" t="s">
        <v>8</v>
      </c>
      <c r="BX72" s="16" t="s">
        <v>5</v>
      </c>
      <c r="BY72" s="16" t="s">
        <v>6</v>
      </c>
      <c r="BZ72" s="16" t="s">
        <v>7</v>
      </c>
      <c r="CC72" s="1">
        <f t="shared" si="27"/>
        <v>30</v>
      </c>
      <c r="CE72" s="10" t="s">
        <v>9</v>
      </c>
      <c r="CF72" s="16" t="s">
        <v>5</v>
      </c>
      <c r="CG72" s="16" t="s">
        <v>6</v>
      </c>
      <c r="CH72" s="16" t="s">
        <v>7</v>
      </c>
    </row>
    <row r="73" spans="1:87" s="9" customFormat="1" x14ac:dyDescent="0.25">
      <c r="A73" s="7">
        <v>0</v>
      </c>
      <c r="B73" s="8">
        <f t="shared" ref="B73:AY73" si="42">B46-AVERAGE(B$31:B$45)</f>
        <v>-3.5719453870618624E-2</v>
      </c>
      <c r="C73" s="8">
        <f t="shared" si="42"/>
        <v>-6.0990271297604176E-3</v>
      </c>
      <c r="D73" s="8">
        <f t="shared" si="42"/>
        <v>-5.0416649441501048E-3</v>
      </c>
      <c r="E73" s="8">
        <f t="shared" si="42"/>
        <v>-1.2846413342432847E-2</v>
      </c>
      <c r="F73" s="8">
        <f t="shared" si="42"/>
        <v>2.4745783748373103E-2</v>
      </c>
      <c r="G73" s="8">
        <f t="shared" si="42"/>
        <v>4.1280891974296678E-2</v>
      </c>
      <c r="H73" s="8">
        <f t="shared" si="42"/>
        <v>-7.8246791007761871E-2</v>
      </c>
      <c r="I73" s="8">
        <f t="shared" si="42"/>
        <v>-2.9620679931749053E-2</v>
      </c>
      <c r="J73" s="8">
        <f t="shared" si="42"/>
        <v>3.1227262041824888E-3</v>
      </c>
      <c r="K73" s="8">
        <f t="shared" si="42"/>
        <v>6.6516900286957475E-2</v>
      </c>
      <c r="L73" s="8">
        <f t="shared" si="42"/>
        <v>1.1371099461322271E-2</v>
      </c>
      <c r="M73" s="8">
        <f t="shared" si="42"/>
        <v>2.8751532082030264E-2</v>
      </c>
      <c r="N73" s="8">
        <f t="shared" si="42"/>
        <v>-5.0230112093851462E-2</v>
      </c>
      <c r="O73" s="8">
        <f t="shared" si="42"/>
        <v>-1.3173272869942791E-2</v>
      </c>
      <c r="P73" s="8">
        <f t="shared" si="42"/>
        <v>9.067639745329989E-2</v>
      </c>
      <c r="Q73" s="8">
        <f t="shared" si="42"/>
        <v>-8.0409032801173098E-4</v>
      </c>
      <c r="R73" s="8">
        <f t="shared" si="42"/>
        <v>2.3235915188284897E-2</v>
      </c>
      <c r="S73" s="8">
        <f t="shared" si="42"/>
        <v>-3.4769397023908279E-2</v>
      </c>
      <c r="T73" s="8">
        <f t="shared" si="42"/>
        <v>-1.1723591100583144E-2</v>
      </c>
      <c r="U73" s="8">
        <f t="shared" si="42"/>
        <v>2.7166938169009166E-2</v>
      </c>
      <c r="V73" s="8">
        <f t="shared" si="42"/>
        <v>-5.4986871598661606E-3</v>
      </c>
      <c r="W73" s="8">
        <f t="shared" si="42"/>
        <v>5.349121794270352E-2</v>
      </c>
      <c r="X73" s="8">
        <f t="shared" si="42"/>
        <v>-2.0895247924363286E-2</v>
      </c>
      <c r="Y73" s="8">
        <f t="shared" si="42"/>
        <v>-8.911211221159716E-3</v>
      </c>
      <c r="Z73" s="8">
        <f t="shared" si="42"/>
        <v>7.6108649440792903E-2</v>
      </c>
      <c r="AA73" s="8">
        <f t="shared" si="42"/>
        <v>1.3474156772033752E-2</v>
      </c>
      <c r="AB73" s="8">
        <f t="shared" si="42"/>
        <v>3.1992373151799869E-2</v>
      </c>
      <c r="AC73" s="8">
        <f t="shared" si="42"/>
        <v>-4.3779070011625426E-2</v>
      </c>
      <c r="AD73" s="8">
        <f t="shared" si="42"/>
        <v>-5.7974862327814609E-3</v>
      </c>
      <c r="AE73" s="8">
        <f t="shared" si="42"/>
        <v>6.5161423259107121E-2</v>
      </c>
      <c r="AF73" s="8">
        <f t="shared" si="42"/>
        <v>2.8110245218951661E-2</v>
      </c>
      <c r="AG73" s="8">
        <f t="shared" si="42"/>
        <v>-3.6689158238963446E-2</v>
      </c>
      <c r="AH73" s="8">
        <f t="shared" si="42"/>
        <v>-2.3590763751313634E-3</v>
      </c>
      <c r="AI73" s="8">
        <f t="shared" si="42"/>
        <v>-1.5636514957139903E-2</v>
      </c>
      <c r="AJ73" s="8">
        <f t="shared" si="42"/>
        <v>6.9089883102769672E-2</v>
      </c>
      <c r="AK73" s="8">
        <f t="shared" si="42"/>
        <v>9.1062702792462143E-3</v>
      </c>
      <c r="AL73" s="8">
        <f t="shared" si="42"/>
        <v>-2.2866891299773488E-2</v>
      </c>
      <c r="AM73" s="8">
        <f t="shared" si="42"/>
        <v>-3.5908824600170336E-2</v>
      </c>
      <c r="AN73" s="8">
        <f t="shared" si="42"/>
        <v>-2.1201112154978205E-2</v>
      </c>
      <c r="AO73" s="8">
        <f t="shared" si="42"/>
        <v>4.535670694941505E-2</v>
      </c>
      <c r="AP73" s="8">
        <f t="shared" si="42"/>
        <v>6.9154439867103118E-4</v>
      </c>
      <c r="AQ73" s="8">
        <f t="shared" si="42"/>
        <v>4.4078237714589553E-2</v>
      </c>
      <c r="AR73" s="8">
        <f t="shared" si="42"/>
        <v>-2.1366607419580873E-2</v>
      </c>
      <c r="AS73" s="8">
        <f t="shared" si="42"/>
        <v>-6.184829240388115E-3</v>
      </c>
      <c r="AT73" s="8">
        <f t="shared" si="42"/>
        <v>4.9935576445859109E-2</v>
      </c>
      <c r="AU73" s="8">
        <f t="shared" si="42"/>
        <v>2.676217031962112E-2</v>
      </c>
      <c r="AV73" s="8">
        <f t="shared" si="42"/>
        <v>1.4385385998307937E-2</v>
      </c>
      <c r="AW73" s="8">
        <f t="shared" si="42"/>
        <v>-2.3348473798102825E-2</v>
      </c>
      <c r="AX73" s="8">
        <f t="shared" si="42"/>
        <v>2.8651883205541543E-3</v>
      </c>
      <c r="AY73" s="8">
        <f t="shared" si="42"/>
        <v>4.8954550143366908E-2</v>
      </c>
      <c r="AZ73" s="26"/>
      <c r="BB73" s="8">
        <f t="shared" si="26"/>
        <v>6.9542815949750168E-3</v>
      </c>
      <c r="BC73" s="8">
        <f>BB73</f>
        <v>6.9542815949750168E-3</v>
      </c>
      <c r="BG73" s="8">
        <f t="shared" ref="BG73:BG82" si="43">_xlfn.STDEV.S(B73:AY73)</f>
        <v>3.6225962813131618E-2</v>
      </c>
      <c r="BH73" s="9">
        <f>(BB73/BG73)*SQRT(1000)</f>
        <v>6.0706100328513362</v>
      </c>
      <c r="BI73" s="8">
        <f>_xlfn.T.INV.2T(0.1,999)</f>
        <v>1.6463803454274908</v>
      </c>
      <c r="BJ73" s="8">
        <f>_xlfn.T.INV.2T(0.05,999)</f>
        <v>1.9623414611334626</v>
      </c>
      <c r="BK73" s="8">
        <f>_xlfn.T.INV.2T(0.01,999)</f>
        <v>2.5807596372676254</v>
      </c>
      <c r="BL73" s="9" t="str">
        <f>IF(ABS(BH73)&gt;BJ73,"Odrzucamy H0","NieodrzucamyH0")</f>
        <v>Odrzucamy H0</v>
      </c>
      <c r="BO73" s="9">
        <f>BB73/$BK$61</f>
        <v>0.9757537332447952</v>
      </c>
      <c r="BP73" s="8">
        <f>_xlfn.T.INV.2T(0.1,14)</f>
        <v>1.7613101357748921</v>
      </c>
      <c r="BQ73" s="8">
        <f>_xlfn.T.INV.2T(0.05,14)</f>
        <v>2.1447866879178044</v>
      </c>
      <c r="BR73" s="8">
        <f>_xlfn.T.INV.2T(0.01,14)</f>
        <v>2.9768427343708348</v>
      </c>
      <c r="BS73" s="9" t="str">
        <f>IF(ABS(BO73)&gt;BQ73,"Odrzucamy H0","NieodrzucamyH0")</f>
        <v>NieodrzucamyH0</v>
      </c>
      <c r="BV73" s="30">
        <f>COUNTIF(B73:AY73,"&gt;0")/50</f>
        <v>0.5</v>
      </c>
      <c r="BW73" s="9">
        <f>(SQRT(50)/0.5)*(BV73-0.5)</f>
        <v>0</v>
      </c>
      <c r="BX73" s="22">
        <f>NORMSINV(1-0.05)</f>
        <v>1.6448536269514715</v>
      </c>
      <c r="BY73" s="22">
        <f>NORMSINV(1-0.025)</f>
        <v>1.9599639845400536</v>
      </c>
      <c r="BZ73" s="22">
        <f>NORMSINV(1-0.005)</f>
        <v>2.5758293035488999</v>
      </c>
      <c r="CA73" s="9" t="str">
        <f>IF(ABS(BW73)&gt;BY73,"Odrzucamy H0","NieodrzucamyH0")</f>
        <v>NieodrzucamyH0</v>
      </c>
      <c r="CE73" s="9">
        <f>SQRT(50)*(BV73-$CG$62)/SQRT($CG$62*(1-$CG$62))</f>
        <v>-5.65703527751776E-2</v>
      </c>
      <c r="CF73" s="22">
        <f>NORMSINV(1-0.05)</f>
        <v>1.6448536269514715</v>
      </c>
      <c r="CG73" s="22">
        <f>NORMSINV(1-0.025)</f>
        <v>1.9599639845400536</v>
      </c>
      <c r="CH73" s="22">
        <f>NORMSINV(1-0.005)</f>
        <v>2.5758293035488999</v>
      </c>
      <c r="CI73" s="9" t="str">
        <f>IF(ABS(CE73)&gt;CG73,"Odrzucamy H0","NieodrzucamyH0")</f>
        <v>NieodrzucamyH0</v>
      </c>
    </row>
    <row r="74" spans="1:87" x14ac:dyDescent="0.25">
      <c r="A74" s="12">
        <v>1</v>
      </c>
      <c r="B74" s="4">
        <f t="shared" ref="B74:AY74" si="44">B47-AVERAGE(B$31:B$45)</f>
        <v>-7.1251289821954063E-3</v>
      </c>
      <c r="C74" s="4">
        <f t="shared" si="44"/>
        <v>1.0849431851824748E-2</v>
      </c>
      <c r="D74" s="4">
        <f t="shared" si="44"/>
        <v>1.4537752938896973E-3</v>
      </c>
      <c r="E74" s="4">
        <f t="shared" si="44"/>
        <v>-1.2880195140678726E-2</v>
      </c>
      <c r="F74" s="4">
        <f t="shared" si="44"/>
        <v>6.5143863465998422E-3</v>
      </c>
      <c r="G74" s="4">
        <f t="shared" si="44"/>
        <v>4.4603709836810506E-3</v>
      </c>
      <c r="H74" s="4">
        <f t="shared" si="44"/>
        <v>1.5335166277479773E-2</v>
      </c>
      <c r="I74" s="4">
        <f t="shared" si="44"/>
        <v>-2.118198085433956E-2</v>
      </c>
      <c r="J74" s="4">
        <f t="shared" si="44"/>
        <v>3.0707543664369487E-3</v>
      </c>
      <c r="K74" s="4">
        <f t="shared" si="44"/>
        <v>1.3509322777981433E-2</v>
      </c>
      <c r="L74" s="4">
        <f t="shared" si="44"/>
        <v>6.6296199558720436E-3</v>
      </c>
      <c r="M74" s="4">
        <f t="shared" si="44"/>
        <v>7.7023142503819149E-3</v>
      </c>
      <c r="N74" s="4">
        <f t="shared" si="44"/>
        <v>-1.2420382384255343E-2</v>
      </c>
      <c r="O74" s="4">
        <f t="shared" si="44"/>
        <v>-1.339370800328275E-2</v>
      </c>
      <c r="P74" s="4">
        <f t="shared" si="44"/>
        <v>2.0378359186193108E-2</v>
      </c>
      <c r="Q74" s="4">
        <f t="shared" si="44"/>
        <v>-4.7763516088912099E-3</v>
      </c>
      <c r="R74" s="4">
        <f t="shared" si="44"/>
        <v>1.6224020223959287E-2</v>
      </c>
      <c r="S74" s="4">
        <f t="shared" si="44"/>
        <v>-9.8767191663493206E-3</v>
      </c>
      <c r="T74" s="4">
        <f t="shared" si="44"/>
        <v>-1.1738731489842821E-2</v>
      </c>
      <c r="U74" s="4">
        <f t="shared" si="44"/>
        <v>2.3681235587328471E-3</v>
      </c>
      <c r="V74" s="4">
        <f t="shared" si="44"/>
        <v>2.0861501687371195E-3</v>
      </c>
      <c r="W74" s="4">
        <f t="shared" si="44"/>
        <v>1.3679190988449353E-2</v>
      </c>
      <c r="X74" s="4">
        <f t="shared" si="44"/>
        <v>-1.9016440159031932E-2</v>
      </c>
      <c r="Y74" s="4">
        <f t="shared" si="44"/>
        <v>-9.023356578060894E-3</v>
      </c>
      <c r="Z74" s="4">
        <f t="shared" si="44"/>
        <v>1.3796089832875348E-2</v>
      </c>
      <c r="AA74" s="4">
        <f t="shared" si="44"/>
        <v>3.4918954613520972E-3</v>
      </c>
      <c r="AB74" s="4">
        <f t="shared" si="44"/>
        <v>9.7422321619869308E-3</v>
      </c>
      <c r="AC74" s="4">
        <f t="shared" si="44"/>
        <v>-1.0091402375086381E-2</v>
      </c>
      <c r="AD74" s="4">
        <f t="shared" si="44"/>
        <v>-5.8344113172119428E-3</v>
      </c>
      <c r="AE74" s="4">
        <f t="shared" si="44"/>
        <v>2.1101003908755852E-2</v>
      </c>
      <c r="AF74" s="4">
        <f t="shared" si="44"/>
        <v>1.6285063203244115E-2</v>
      </c>
      <c r="AG74" s="4">
        <f t="shared" si="44"/>
        <v>1.4320177085699062E-2</v>
      </c>
      <c r="AH74" s="4">
        <f t="shared" si="44"/>
        <v>-4.7953928867962275E-3</v>
      </c>
      <c r="AI74" s="4">
        <f t="shared" si="44"/>
        <v>-1.5965696533821808E-2</v>
      </c>
      <c r="AJ74" s="4">
        <f t="shared" si="44"/>
        <v>-8.146178552907125E-3</v>
      </c>
      <c r="AK74" s="4">
        <f t="shared" si="44"/>
        <v>5.3493068639984603E-3</v>
      </c>
      <c r="AL74" s="4">
        <f t="shared" si="44"/>
        <v>2.4842595747148966E-2</v>
      </c>
      <c r="AM74" s="4">
        <f t="shared" si="44"/>
        <v>-3.0539772075249558E-3</v>
      </c>
      <c r="AN74" s="4">
        <f t="shared" si="44"/>
        <v>-2.1362419622111252E-2</v>
      </c>
      <c r="AO74" s="4">
        <f t="shared" si="44"/>
        <v>1.7792926802692129E-2</v>
      </c>
      <c r="AP74" s="4">
        <f t="shared" si="44"/>
        <v>2.9629172320173943E-3</v>
      </c>
      <c r="AQ74" s="4">
        <f t="shared" si="44"/>
        <v>5.2569122220304061E-3</v>
      </c>
      <c r="AR74" s="4">
        <f t="shared" si="44"/>
        <v>-1.3817781331892039E-2</v>
      </c>
      <c r="AS74" s="4">
        <f t="shared" si="44"/>
        <v>-6.2292210305149925E-3</v>
      </c>
      <c r="AT74" s="4">
        <f t="shared" si="44"/>
        <v>1.4901684680177281E-2</v>
      </c>
      <c r="AU74" s="4">
        <f t="shared" si="44"/>
        <v>-3.4380147952986569E-3</v>
      </c>
      <c r="AV74" s="4">
        <f t="shared" si="44"/>
        <v>2.9525143511044565E-3</v>
      </c>
      <c r="AW74" s="4">
        <f t="shared" si="44"/>
        <v>-1.8592089371229949E-3</v>
      </c>
      <c r="AX74" s="4">
        <f t="shared" si="44"/>
        <v>2.8376865479338696E-3</v>
      </c>
      <c r="AY74" s="4">
        <f t="shared" si="44"/>
        <v>1.7892547337199229E-2</v>
      </c>
      <c r="BB74" s="4">
        <f t="shared" si="26"/>
        <v>1.6351968142243689E-3</v>
      </c>
      <c r="BC74" s="4">
        <f>SUM(BB73:BB74)</f>
        <v>8.5894784091993855E-3</v>
      </c>
      <c r="BG74" s="4">
        <f t="shared" si="43"/>
        <v>1.2051043001418371E-2</v>
      </c>
      <c r="BH74" s="1">
        <f t="shared" ref="BH74:BH82" si="45">(BB74/BG74)*SQRT(1000)</f>
        <v>4.290870387726291</v>
      </c>
      <c r="BI74" s="4">
        <f t="shared" ref="BI74:BI82" si="46">_xlfn.T.INV.2T(0.1,999)</f>
        <v>1.6463803454274908</v>
      </c>
      <c r="BJ74" s="4">
        <f t="shared" ref="BJ74:BJ82" si="47">_xlfn.T.INV.2T(0.05,999)</f>
        <v>1.9623414611334626</v>
      </c>
      <c r="BK74" s="4">
        <f t="shared" ref="BK74:BK82" si="48">_xlfn.T.INV.2T(0.01,999)</f>
        <v>2.5807596372676254</v>
      </c>
      <c r="BL74" s="1" t="str">
        <f t="shared" ref="BL74:BL93" si="49">IF(ABS(BH74)&gt;BJ74,"Odrzucamy H0","NieodrzucamyH0")</f>
        <v>Odrzucamy H0</v>
      </c>
      <c r="BO74" s="1">
        <f t="shared" ref="BO74:BO82" si="50">BB74/$BK$61</f>
        <v>0.22943410822223914</v>
      </c>
      <c r="BP74" s="4">
        <f t="shared" ref="BP74:BP82" si="51">_xlfn.T.INV.2T(0.1,14)</f>
        <v>1.7613101357748921</v>
      </c>
      <c r="BQ74" s="4">
        <f t="shared" ref="BQ74:BQ82" si="52">_xlfn.T.INV.2T(0.05,14)</f>
        <v>2.1447866879178044</v>
      </c>
      <c r="BR74" s="4">
        <f t="shared" ref="BR74:BR82" si="53">_xlfn.T.INV.2T(0.01,14)</f>
        <v>2.9768427343708348</v>
      </c>
      <c r="BS74" s="1" t="str">
        <f t="shared" ref="BS74:BS82" si="54">IF(ABS(BO74)&gt;BQ74,"Odrzucamy H0","NieodrzucamyH0")</f>
        <v>NieodrzucamyH0</v>
      </c>
      <c r="BV74" s="34">
        <f t="shared" ref="BV74:BV82" si="55">COUNTIF(B74:AY74,"&gt;0")/50</f>
        <v>0.57999999999999996</v>
      </c>
      <c r="BW74" s="35">
        <f t="shared" ref="BW74:BW82" si="56">(SQRT(50)/0.5)*(BV74-0.5)</f>
        <v>1.1313708498984756</v>
      </c>
      <c r="BX74" s="23">
        <f t="shared" ref="BX74:BX82" si="57">NORMSINV(1-0.05)</f>
        <v>1.6448536269514715</v>
      </c>
      <c r="BY74" s="23">
        <f t="shared" ref="BY74:BY82" si="58">NORMSINV(1-0.025)</f>
        <v>1.9599639845400536</v>
      </c>
      <c r="BZ74" s="23">
        <f t="shared" ref="BZ74:BZ82" si="59">NORMSINV(1-0.005)</f>
        <v>2.5758293035488999</v>
      </c>
      <c r="CA74" s="1" t="str">
        <f t="shared" ref="CA74:CA93" si="60">IF(ABS(BW74)&gt;BY74,"Odrzucamy H0","NieodrzucamyH0")</f>
        <v>NieodrzucamyH0</v>
      </c>
      <c r="CE74" s="9">
        <f t="shared" ref="CE74:CE82" si="61">SQRT(50)*(BV74-$CG$62)/SQRT($CG$62*(1-$CG$62))</f>
        <v>1.074836702728373</v>
      </c>
      <c r="CF74" s="23">
        <f t="shared" ref="CF74:CF82" si="62">NORMSINV(1-0.05)</f>
        <v>1.6448536269514715</v>
      </c>
      <c r="CG74" s="23">
        <f t="shared" ref="CG74:CG82" si="63">NORMSINV(1-0.025)</f>
        <v>1.9599639845400536</v>
      </c>
      <c r="CH74" s="23">
        <f t="shared" ref="CH74:CH82" si="64">NORMSINV(1-0.005)</f>
        <v>2.5758293035488999</v>
      </c>
      <c r="CI74" s="1" t="str">
        <f t="shared" ref="CI74:CI93" si="65">IF(ABS(CE74)&gt;CG74,"Odrzucamy H0","NieodrzucamyH0")</f>
        <v>NieodrzucamyH0</v>
      </c>
    </row>
    <row r="75" spans="1:87" x14ac:dyDescent="0.25">
      <c r="A75" s="12">
        <v>2</v>
      </c>
      <c r="B75" s="4">
        <f t="shared" ref="B75:AY75" si="66">B48-AVERAGE(B$31:B$45)</f>
        <v>-7.1955888072858989E-3</v>
      </c>
      <c r="C75" s="4">
        <f t="shared" si="66"/>
        <v>1.0844668763474074E-2</v>
      </c>
      <c r="D75" s="4">
        <f t="shared" si="66"/>
        <v>1.4046662034616223E-3</v>
      </c>
      <c r="E75" s="4">
        <f t="shared" si="66"/>
        <v>-1.2914373086562649E-2</v>
      </c>
      <c r="F75" s="4">
        <f t="shared" si="66"/>
        <v>6.5067526715842979E-3</v>
      </c>
      <c r="G75" s="4">
        <f t="shared" si="66"/>
        <v>4.4182715145175662E-3</v>
      </c>
      <c r="H75" s="4">
        <f t="shared" si="66"/>
        <v>1.5171000860479695E-2</v>
      </c>
      <c r="I75" s="4">
        <f t="shared" si="66"/>
        <v>-2.1606054475316508E-2</v>
      </c>
      <c r="J75" s="4">
        <f t="shared" si="66"/>
        <v>3.0180249913486883E-3</v>
      </c>
      <c r="K75" s="4">
        <f t="shared" si="66"/>
        <v>1.3431877265382801E-2</v>
      </c>
      <c r="L75" s="4">
        <f t="shared" si="66"/>
        <v>6.6064640995612128E-3</v>
      </c>
      <c r="M75" s="4">
        <f t="shared" si="66"/>
        <v>7.6999135244413958E-3</v>
      </c>
      <c r="N75" s="4">
        <f t="shared" si="66"/>
        <v>-1.2483010614675751E-2</v>
      </c>
      <c r="O75" s="4">
        <f t="shared" si="66"/>
        <v>-1.3620837861323024E-2</v>
      </c>
      <c r="P75" s="4">
        <f t="shared" si="66"/>
        <v>2.0286371858935042E-2</v>
      </c>
      <c r="Q75" s="4">
        <f t="shared" si="66"/>
        <v>-4.776413059780789E-3</v>
      </c>
      <c r="R75" s="4">
        <f t="shared" si="66"/>
        <v>1.6134292492636079E-2</v>
      </c>
      <c r="S75" s="4">
        <f t="shared" si="66"/>
        <v>-9.9370165762176985E-3</v>
      </c>
      <c r="T75" s="4">
        <f t="shared" si="66"/>
        <v>-1.175399039532184E-2</v>
      </c>
      <c r="U75" s="4">
        <f t="shared" si="66"/>
        <v>2.3429200882444413E-3</v>
      </c>
      <c r="V75" s="4">
        <f t="shared" si="66"/>
        <v>2.0854523554039764E-3</v>
      </c>
      <c r="W75" s="4">
        <f t="shared" si="66"/>
        <v>1.3512526682906497E-2</v>
      </c>
      <c r="X75" s="4">
        <f t="shared" si="66"/>
        <v>-1.9503150103360543E-2</v>
      </c>
      <c r="Y75" s="4">
        <f t="shared" si="66"/>
        <v>-9.1379154836928184E-3</v>
      </c>
      <c r="Z75" s="4">
        <f t="shared" si="66"/>
        <v>1.3609923169057833E-2</v>
      </c>
      <c r="AA75" s="4">
        <f t="shared" si="66"/>
        <v>3.491356240519581E-3</v>
      </c>
      <c r="AB75" s="4">
        <f t="shared" si="66"/>
        <v>9.6631057562553448E-3</v>
      </c>
      <c r="AC75" s="4">
        <f t="shared" si="66"/>
        <v>-1.0278769090971775E-2</v>
      </c>
      <c r="AD75" s="4">
        <f t="shared" si="66"/>
        <v>-5.8717892877064356E-3</v>
      </c>
      <c r="AE75" s="4">
        <f t="shared" si="66"/>
        <v>2.0775464913603818E-2</v>
      </c>
      <c r="AF75" s="4">
        <f t="shared" si="66"/>
        <v>1.6278566891465288E-2</v>
      </c>
      <c r="AG75" s="4">
        <f t="shared" si="66"/>
        <v>1.4296703958987652E-2</v>
      </c>
      <c r="AH75" s="4">
        <f t="shared" si="66"/>
        <v>-4.7992002046361006E-3</v>
      </c>
      <c r="AI75" s="4">
        <f t="shared" si="66"/>
        <v>-1.6307157217172689E-2</v>
      </c>
      <c r="AJ75" s="4">
        <f t="shared" si="66"/>
        <v>-8.4595138130399653E-3</v>
      </c>
      <c r="AK75" s="4">
        <f t="shared" si="66"/>
        <v>5.3485783292687664E-3</v>
      </c>
      <c r="AL75" s="4">
        <f t="shared" si="66"/>
        <v>2.4404832511071377E-2</v>
      </c>
      <c r="AM75" s="4">
        <f t="shared" si="66"/>
        <v>-3.0557215867333693E-3</v>
      </c>
      <c r="AN75" s="4">
        <f t="shared" si="66"/>
        <v>-2.1527904098175538E-2</v>
      </c>
      <c r="AO75" s="4">
        <f t="shared" si="66"/>
        <v>1.7755392496835668E-2</v>
      </c>
      <c r="AP75" s="4">
        <f t="shared" si="66"/>
        <v>2.9628363472060152E-3</v>
      </c>
      <c r="AQ75" s="4">
        <f t="shared" si="66"/>
        <v>5.2435189747743532E-3</v>
      </c>
      <c r="AR75" s="4">
        <f t="shared" si="66"/>
        <v>-1.4160695257154389E-2</v>
      </c>
      <c r="AS75" s="4">
        <f t="shared" si="66"/>
        <v>-6.2742103320525718E-3</v>
      </c>
      <c r="AT75" s="4">
        <f t="shared" si="66"/>
        <v>1.4711108269470983E-2</v>
      </c>
      <c r="AU75" s="4">
        <f t="shared" si="66"/>
        <v>-3.4699509963045882E-3</v>
      </c>
      <c r="AV75" s="4">
        <f t="shared" si="66"/>
        <v>2.9484298269104162E-3</v>
      </c>
      <c r="AW75" s="4">
        <f t="shared" si="66"/>
        <v>-1.8957812939526513E-3</v>
      </c>
      <c r="AX75" s="4">
        <f t="shared" si="66"/>
        <v>2.8104709742967295E-3</v>
      </c>
      <c r="AY75" s="4">
        <f t="shared" si="66"/>
        <v>1.7790244335028498E-2</v>
      </c>
      <c r="BB75" s="4">
        <f t="shared" si="26"/>
        <v>1.5304938545138422E-3</v>
      </c>
      <c r="BC75" s="4">
        <f>SUM(BB73:BB75)</f>
        <v>1.0119972263713228E-2</v>
      </c>
      <c r="BG75" s="4">
        <f t="shared" si="43"/>
        <v>1.2077583587651288E-2</v>
      </c>
      <c r="BH75" s="1">
        <f t="shared" si="45"/>
        <v>4.007297064044014</v>
      </c>
      <c r="BI75" s="4">
        <f t="shared" si="46"/>
        <v>1.6463803454274908</v>
      </c>
      <c r="BJ75" s="4">
        <f t="shared" si="47"/>
        <v>1.9623414611334626</v>
      </c>
      <c r="BK75" s="4">
        <f t="shared" si="48"/>
        <v>2.5807596372676254</v>
      </c>
      <c r="BL75" s="1" t="str">
        <f t="shared" si="49"/>
        <v>Odrzucamy H0</v>
      </c>
      <c r="BO75" s="1">
        <f t="shared" si="50"/>
        <v>0.21474325879026518</v>
      </c>
      <c r="BP75" s="4">
        <f t="shared" si="51"/>
        <v>1.7613101357748921</v>
      </c>
      <c r="BQ75" s="4">
        <f t="shared" si="52"/>
        <v>2.1447866879178044</v>
      </c>
      <c r="BR75" s="4">
        <f t="shared" si="53"/>
        <v>2.9768427343708348</v>
      </c>
      <c r="BS75" s="1" t="str">
        <f t="shared" si="54"/>
        <v>NieodrzucamyH0</v>
      </c>
      <c r="BV75" s="34">
        <f t="shared" si="55"/>
        <v>0.57999999999999996</v>
      </c>
      <c r="BW75" s="35">
        <f t="shared" si="56"/>
        <v>1.1313708498984756</v>
      </c>
      <c r="BX75" s="24">
        <f t="shared" si="57"/>
        <v>1.6448536269514715</v>
      </c>
      <c r="BY75" s="24">
        <f t="shared" si="58"/>
        <v>1.9599639845400536</v>
      </c>
      <c r="BZ75" s="24">
        <f t="shared" si="59"/>
        <v>2.5758293035488999</v>
      </c>
      <c r="CA75" s="1" t="str">
        <f t="shared" si="60"/>
        <v>NieodrzucamyH0</v>
      </c>
      <c r="CE75" s="9">
        <f t="shared" si="61"/>
        <v>1.074836702728373</v>
      </c>
      <c r="CF75" s="24">
        <f t="shared" si="62"/>
        <v>1.6448536269514715</v>
      </c>
      <c r="CG75" s="24">
        <f t="shared" si="63"/>
        <v>1.9599639845400536</v>
      </c>
      <c r="CH75" s="24">
        <f t="shared" si="64"/>
        <v>2.5758293035488999</v>
      </c>
      <c r="CI75" s="1" t="str">
        <f t="shared" si="65"/>
        <v>NieodrzucamyH0</v>
      </c>
    </row>
    <row r="76" spans="1:87" x14ac:dyDescent="0.25">
      <c r="A76" s="12">
        <v>3</v>
      </c>
      <c r="B76" s="4">
        <f t="shared" ref="B76:AY76" si="67">B49-AVERAGE(B$31:B$45)</f>
        <v>-7.2672466006437203E-3</v>
      </c>
      <c r="C76" s="4">
        <f t="shared" si="67"/>
        <v>1.0839926397698129E-2</v>
      </c>
      <c r="D76" s="4">
        <f t="shared" si="67"/>
        <v>1.3548615088651416E-3</v>
      </c>
      <c r="E76" s="4">
        <f t="shared" si="67"/>
        <v>-3.1488403752542235E-2</v>
      </c>
      <c r="F76" s="4">
        <f t="shared" si="67"/>
        <v>6.4991610047944737E-3</v>
      </c>
      <c r="G76" s="4">
        <f t="shared" si="67"/>
        <v>4.3767130967546294E-3</v>
      </c>
      <c r="H76" s="4">
        <f t="shared" si="67"/>
        <v>1.5010962922371102E-2</v>
      </c>
      <c r="I76" s="4">
        <f t="shared" si="67"/>
        <v>-2.2048150765795558E-2</v>
      </c>
      <c r="J76" s="4">
        <f t="shared" si="67"/>
        <v>3.5839216818213004E-2</v>
      </c>
      <c r="K76" s="4">
        <f t="shared" si="67"/>
        <v>1.3353050429010081E-2</v>
      </c>
      <c r="L76" s="4">
        <f t="shared" si="67"/>
        <v>6.5835295006203953E-3</v>
      </c>
      <c r="M76" s="4">
        <f t="shared" si="67"/>
        <v>7.6975202207433006E-3</v>
      </c>
      <c r="N76" s="4">
        <f t="shared" si="67"/>
        <v>-1.2546642007976519E-2</v>
      </c>
      <c r="O76" s="4">
        <f t="shared" si="67"/>
        <v>-2.6941652628091933E-2</v>
      </c>
      <c r="P76" s="4">
        <f t="shared" si="67"/>
        <v>2.0196124007865295E-2</v>
      </c>
      <c r="Q76" s="4">
        <f t="shared" si="67"/>
        <v>-4.7764745411553265E-3</v>
      </c>
      <c r="R76" s="4">
        <f t="shared" si="67"/>
        <v>1.6046240833209876E-2</v>
      </c>
      <c r="S76" s="4">
        <f t="shared" si="67"/>
        <v>-9.9982614577586171E-3</v>
      </c>
      <c r="T76" s="4">
        <f t="shared" si="67"/>
        <v>-3.315789905847541E-2</v>
      </c>
      <c r="U76" s="4">
        <f t="shared" si="67"/>
        <v>2.3174616393879998E-3</v>
      </c>
      <c r="V76" s="4">
        <f t="shared" si="67"/>
        <v>2.0847557064539372E-3</v>
      </c>
      <c r="W76" s="4">
        <f t="shared" si="67"/>
        <v>1.3350083851711768E-2</v>
      </c>
      <c r="X76" s="4">
        <f t="shared" si="67"/>
        <v>-2.0012070167770145E-2</v>
      </c>
      <c r="Y76" s="4">
        <f t="shared" si="67"/>
        <v>-4.7825589860465714E-2</v>
      </c>
      <c r="Z76" s="4">
        <f t="shared" si="67"/>
        <v>1.3428734839026318E-2</v>
      </c>
      <c r="AA76" s="4">
        <f t="shared" si="67"/>
        <v>3.4908162268974009E-3</v>
      </c>
      <c r="AB76" s="4">
        <f t="shared" si="67"/>
        <v>9.585368521373136E-3</v>
      </c>
      <c r="AC76" s="4">
        <f t="shared" si="67"/>
        <v>-1.0471372759975429E-2</v>
      </c>
      <c r="AD76" s="4">
        <f t="shared" si="67"/>
        <v>-5.5636995849725764E-2</v>
      </c>
      <c r="AE76" s="4">
        <f t="shared" si="67"/>
        <v>2.0461363565546158E-2</v>
      </c>
      <c r="AF76" s="4">
        <f t="shared" si="67"/>
        <v>1.6272103568984963E-2</v>
      </c>
      <c r="AG76" s="4">
        <f t="shared" si="67"/>
        <v>1.427345664148021E-2</v>
      </c>
      <c r="AH76" s="4">
        <f t="shared" si="67"/>
        <v>-4.8030224240437156E-3</v>
      </c>
      <c r="AI76" s="4">
        <f t="shared" si="67"/>
        <v>1.8952464130004062E-2</v>
      </c>
      <c r="AJ76" s="4">
        <f t="shared" si="67"/>
        <v>-8.7842445216633046E-3</v>
      </c>
      <c r="AK76" s="4">
        <f t="shared" si="67"/>
        <v>5.3478485492743583E-3</v>
      </c>
      <c r="AL76" s="4">
        <f t="shared" si="67"/>
        <v>2.3984830298368259E-2</v>
      </c>
      <c r="AM76" s="4">
        <f t="shared" si="67"/>
        <v>-3.0574705828631862E-3</v>
      </c>
      <c r="AN76" s="4">
        <f t="shared" si="67"/>
        <v>-2.3996597714114328E-2</v>
      </c>
      <c r="AO76" s="4">
        <f t="shared" si="67"/>
        <v>1.77183139126901E-2</v>
      </c>
      <c r="AP76" s="4">
        <f t="shared" si="67"/>
        <v>2.9627554163704694E-3</v>
      </c>
      <c r="AQ76" s="4">
        <f t="shared" si="67"/>
        <v>5.2302232222814502E-3</v>
      </c>
      <c r="AR76" s="4">
        <f t="shared" si="67"/>
        <v>-1.4516672157748822E-2</v>
      </c>
      <c r="AS76" s="4">
        <f t="shared" si="67"/>
        <v>-3.0212345784285728E-2</v>
      </c>
      <c r="AT76" s="4">
        <f t="shared" si="67"/>
        <v>1.452568690190845E-2</v>
      </c>
      <c r="AU76" s="4">
        <f t="shared" si="67"/>
        <v>-3.5022512397446764E-3</v>
      </c>
      <c r="AV76" s="4">
        <f t="shared" si="67"/>
        <v>2.9443617626349178E-3</v>
      </c>
      <c r="AW76" s="4">
        <f t="shared" si="67"/>
        <v>-1.9328000434069596E-3</v>
      </c>
      <c r="AX76" s="4">
        <f t="shared" si="67"/>
        <v>-4.0070720495289938E-2</v>
      </c>
      <c r="AY76" s="4">
        <f t="shared" si="67"/>
        <v>1.7689979890465269E-2</v>
      </c>
      <c r="BB76" s="4">
        <f t="shared" si="26"/>
        <v>-1.4125793805706474E-3</v>
      </c>
      <c r="BC76" s="4">
        <f>SUM(BB73:BB76)</f>
        <v>8.7073928831425812E-3</v>
      </c>
      <c r="BG76" s="4">
        <f t="shared" si="43"/>
        <v>1.9536314214005753E-2</v>
      </c>
      <c r="BH76" s="1">
        <f t="shared" si="45"/>
        <v>-2.2864948676913874</v>
      </c>
      <c r="BI76" s="4">
        <f t="shared" si="46"/>
        <v>1.6463803454274908</v>
      </c>
      <c r="BJ76" s="4">
        <f t="shared" si="47"/>
        <v>1.9623414611334626</v>
      </c>
      <c r="BK76" s="4">
        <f t="shared" si="48"/>
        <v>2.5807596372676254</v>
      </c>
      <c r="BL76" s="1" t="str">
        <f t="shared" si="49"/>
        <v>Odrzucamy H0</v>
      </c>
      <c r="BO76" s="1">
        <f t="shared" si="50"/>
        <v>-0.19819870467890957</v>
      </c>
      <c r="BP76" s="4">
        <f t="shared" si="51"/>
        <v>1.7613101357748921</v>
      </c>
      <c r="BQ76" s="4">
        <f t="shared" si="52"/>
        <v>2.1447866879178044</v>
      </c>
      <c r="BR76" s="4">
        <f t="shared" si="53"/>
        <v>2.9768427343708348</v>
      </c>
      <c r="BS76" s="1" t="str">
        <f t="shared" si="54"/>
        <v>NieodrzucamyH0</v>
      </c>
      <c r="BV76" s="34">
        <f t="shared" si="55"/>
        <v>0.57999999999999996</v>
      </c>
      <c r="BW76" s="35">
        <f t="shared" si="56"/>
        <v>1.1313708498984756</v>
      </c>
      <c r="BX76" s="24">
        <f t="shared" si="57"/>
        <v>1.6448536269514715</v>
      </c>
      <c r="BY76" s="24">
        <f t="shared" si="58"/>
        <v>1.9599639845400536</v>
      </c>
      <c r="BZ76" s="24">
        <f t="shared" si="59"/>
        <v>2.5758293035488999</v>
      </c>
      <c r="CA76" s="1" t="str">
        <f t="shared" si="60"/>
        <v>NieodrzucamyH0</v>
      </c>
      <c r="CE76" s="9">
        <f t="shared" si="61"/>
        <v>1.074836702728373</v>
      </c>
      <c r="CF76" s="24">
        <f t="shared" si="62"/>
        <v>1.6448536269514715</v>
      </c>
      <c r="CG76" s="24">
        <f t="shared" si="63"/>
        <v>1.9599639845400536</v>
      </c>
      <c r="CH76" s="24">
        <f t="shared" si="64"/>
        <v>2.5758293035488999</v>
      </c>
      <c r="CI76" s="1" t="str">
        <f t="shared" si="65"/>
        <v>NieodrzucamyH0</v>
      </c>
    </row>
    <row r="77" spans="1:87" x14ac:dyDescent="0.25">
      <c r="A77" s="12">
        <v>4</v>
      </c>
      <c r="B77" s="4">
        <f t="shared" ref="B77:AY77" si="68">B50-AVERAGE(B$31:B$45)</f>
        <v>-3.0219050188261924E-2</v>
      </c>
      <c r="C77" s="4">
        <f t="shared" si="68"/>
        <v>6.567815326446147E-2</v>
      </c>
      <c r="D77" s="4">
        <f t="shared" si="68"/>
        <v>5.7681728436960542E-3</v>
      </c>
      <c r="E77" s="4">
        <f t="shared" si="68"/>
        <v>-7.0510767470429369E-3</v>
      </c>
      <c r="F77" s="4">
        <f t="shared" si="68"/>
        <v>-5.0233726746987756E-2</v>
      </c>
      <c r="G77" s="4">
        <f t="shared" si="68"/>
        <v>-1.5228844255280739E-3</v>
      </c>
      <c r="H77" s="4">
        <f t="shared" si="68"/>
        <v>4.4020943865342617E-2</v>
      </c>
      <c r="I77" s="4">
        <f t="shared" si="68"/>
        <v>4.6313750033837177E-2</v>
      </c>
      <c r="J77" s="4">
        <f t="shared" si="68"/>
        <v>-4.4249468066500437E-2</v>
      </c>
      <c r="K77" s="4">
        <f t="shared" si="68"/>
        <v>-1.1897904503106967E-2</v>
      </c>
      <c r="L77" s="4">
        <f t="shared" si="68"/>
        <v>8.0420527100789514E-3</v>
      </c>
      <c r="M77" s="4">
        <f t="shared" si="68"/>
        <v>2.5881635254787441E-2</v>
      </c>
      <c r="N77" s="4">
        <f t="shared" si="68"/>
        <v>9.2962686211523534E-4</v>
      </c>
      <c r="O77" s="4">
        <f t="shared" si="68"/>
        <v>-1.7901494418268996E-2</v>
      </c>
      <c r="P77" s="4">
        <f t="shared" si="68"/>
        <v>-2.7409334748967937E-2</v>
      </c>
      <c r="Q77" s="4">
        <f t="shared" si="68"/>
        <v>-1.87662720817665E-2</v>
      </c>
      <c r="R77" s="4">
        <f t="shared" si="68"/>
        <v>2.7212063567924272E-2</v>
      </c>
      <c r="S77" s="4">
        <f t="shared" si="68"/>
        <v>-9.8876602820459746E-3</v>
      </c>
      <c r="T77" s="4">
        <f t="shared" si="68"/>
        <v>-1.845429231595894E-2</v>
      </c>
      <c r="U77" s="4">
        <f t="shared" si="68"/>
        <v>-3.2617554919305979E-2</v>
      </c>
      <c r="V77" s="4">
        <f t="shared" si="68"/>
        <v>4.2481571585750218E-3</v>
      </c>
      <c r="W77" s="4">
        <f t="shared" si="68"/>
        <v>1.3494798835882421E-2</v>
      </c>
      <c r="X77" s="4">
        <f t="shared" si="68"/>
        <v>2.3518169352389293E-4</v>
      </c>
      <c r="Y77" s="4">
        <f t="shared" si="68"/>
        <v>-4.0736588285626076E-2</v>
      </c>
      <c r="Z77" s="4">
        <f t="shared" si="68"/>
        <v>-6.9975934265706086E-3</v>
      </c>
      <c r="AA77" s="4">
        <f t="shared" si="68"/>
        <v>1.0523731599073802E-2</v>
      </c>
      <c r="AB77" s="4">
        <f t="shared" si="68"/>
        <v>2.1295163671748545E-2</v>
      </c>
      <c r="AC77" s="4">
        <f t="shared" si="68"/>
        <v>4.5334123570437708E-2</v>
      </c>
      <c r="AD77" s="4">
        <f t="shared" si="68"/>
        <v>-2.9088753461135068E-3</v>
      </c>
      <c r="AE77" s="4">
        <f t="shared" si="68"/>
        <v>-3.0263381192598932E-2</v>
      </c>
      <c r="AF77" s="4">
        <f t="shared" si="68"/>
        <v>2.7540716541221439E-2</v>
      </c>
      <c r="AG77" s="4">
        <f t="shared" si="68"/>
        <v>6.2546935959810493E-2</v>
      </c>
      <c r="AH77" s="4">
        <f t="shared" si="68"/>
        <v>1.0772859683909312E-2</v>
      </c>
      <c r="AI77" s="4">
        <f t="shared" si="68"/>
        <v>-9.5801950952282902E-3</v>
      </c>
      <c r="AJ77" s="4">
        <f t="shared" si="68"/>
        <v>-3.2691749330518424E-2</v>
      </c>
      <c r="AK77" s="4">
        <f t="shared" si="68"/>
        <v>1.8608108575058294E-2</v>
      </c>
      <c r="AL77" s="4">
        <f t="shared" si="68"/>
        <v>4.7148680503393457E-2</v>
      </c>
      <c r="AM77" s="4">
        <f t="shared" si="68"/>
        <v>3.0783133993183527E-3</v>
      </c>
      <c r="AN77" s="4">
        <f t="shared" si="68"/>
        <v>7.118089225059257E-3</v>
      </c>
      <c r="AO77" s="4">
        <f t="shared" si="68"/>
        <v>-2.2502094893282393E-2</v>
      </c>
      <c r="AP77" s="4">
        <f t="shared" si="68"/>
        <v>6.656343320238128E-3</v>
      </c>
      <c r="AQ77" s="4">
        <f t="shared" si="68"/>
        <v>4.6871256422116064E-2</v>
      </c>
      <c r="AR77" s="4">
        <f t="shared" si="68"/>
        <v>3.2253790993743266E-2</v>
      </c>
      <c r="AS77" s="4">
        <f t="shared" si="68"/>
        <v>-6.84344501404056E-4</v>
      </c>
      <c r="AT77" s="4">
        <f t="shared" si="68"/>
        <v>-3.1117110877783495E-2</v>
      </c>
      <c r="AU77" s="4">
        <f t="shared" si="68"/>
        <v>2.9617275057499875E-2</v>
      </c>
      <c r="AV77" s="4">
        <f t="shared" si="68"/>
        <v>1.1979264729181248E-2</v>
      </c>
      <c r="AW77" s="4">
        <f t="shared" si="68"/>
        <v>1.1420161209927724E-2</v>
      </c>
      <c r="AX77" s="4">
        <f t="shared" si="68"/>
        <v>4.6553730396306919E-3</v>
      </c>
      <c r="AY77" s="4">
        <f t="shared" si="68"/>
        <v>-3.8868972896954372E-3</v>
      </c>
      <c r="BB77" s="4">
        <f t="shared" si="26"/>
        <v>3.7533034781805706E-3</v>
      </c>
      <c r="BC77" s="4">
        <f>SUM(BB73:BB77)</f>
        <v>1.2460696361323152E-2</v>
      </c>
      <c r="BG77" s="4">
        <f t="shared" si="43"/>
        <v>2.7733828376116796E-2</v>
      </c>
      <c r="BH77" s="1">
        <f t="shared" si="45"/>
        <v>4.2796066882362931</v>
      </c>
      <c r="BI77" s="4">
        <f t="shared" si="46"/>
        <v>1.6463803454274908</v>
      </c>
      <c r="BJ77" s="4">
        <f t="shared" si="47"/>
        <v>1.9623414611334626</v>
      </c>
      <c r="BK77" s="4">
        <f t="shared" si="48"/>
        <v>2.5807596372676254</v>
      </c>
      <c r="BL77" s="1" t="str">
        <f t="shared" si="49"/>
        <v>Odrzucamy H0</v>
      </c>
      <c r="BO77" s="1">
        <f t="shared" si="50"/>
        <v>0.52662519209484548</v>
      </c>
      <c r="BP77" s="4">
        <f t="shared" si="51"/>
        <v>1.7613101357748921</v>
      </c>
      <c r="BQ77" s="4">
        <f t="shared" si="52"/>
        <v>2.1447866879178044</v>
      </c>
      <c r="BR77" s="4">
        <f t="shared" si="53"/>
        <v>2.9768427343708348</v>
      </c>
      <c r="BS77" s="1" t="str">
        <f t="shared" si="54"/>
        <v>NieodrzucamyH0</v>
      </c>
      <c r="BV77" s="34">
        <f t="shared" si="55"/>
        <v>0.56000000000000005</v>
      </c>
      <c r="BW77" s="35">
        <f t="shared" si="56"/>
        <v>0.8485281374238578</v>
      </c>
      <c r="BX77" s="24">
        <f t="shared" si="57"/>
        <v>1.6448536269514715</v>
      </c>
      <c r="BY77" s="24">
        <f t="shared" si="58"/>
        <v>1.9599639845400536</v>
      </c>
      <c r="BZ77" s="24">
        <f t="shared" si="59"/>
        <v>2.5758293035488999</v>
      </c>
      <c r="CA77" s="1" t="str">
        <f t="shared" si="60"/>
        <v>NieodrzucamyH0</v>
      </c>
      <c r="CE77" s="9">
        <f t="shared" si="61"/>
        <v>0.79198493885248644</v>
      </c>
      <c r="CF77" s="24">
        <f t="shared" si="62"/>
        <v>1.6448536269514715</v>
      </c>
      <c r="CG77" s="24">
        <f t="shared" si="63"/>
        <v>1.9599639845400536</v>
      </c>
      <c r="CH77" s="24">
        <f t="shared" si="64"/>
        <v>2.5758293035488999</v>
      </c>
      <c r="CI77" s="1" t="str">
        <f t="shared" si="65"/>
        <v>NieodrzucamyH0</v>
      </c>
    </row>
    <row r="78" spans="1:87" x14ac:dyDescent="0.25">
      <c r="A78" s="12">
        <v>5</v>
      </c>
      <c r="B78" s="4">
        <f t="shared" ref="B78:AY78" si="69">B51-AVERAGE(B$31:B$45)</f>
        <v>3.4214420284131464E-2</v>
      </c>
      <c r="C78" s="4">
        <f t="shared" si="69"/>
        <v>2.9786365604181759E-2</v>
      </c>
      <c r="D78" s="4">
        <f t="shared" si="69"/>
        <v>-2.029894854898762E-2</v>
      </c>
      <c r="E78" s="4">
        <f t="shared" si="69"/>
        <v>-3.2100577829011476E-2</v>
      </c>
      <c r="F78" s="4">
        <f t="shared" si="69"/>
        <v>5.5149765093660867E-2</v>
      </c>
      <c r="G78" s="4">
        <f t="shared" si="69"/>
        <v>3.1326148732610783E-2</v>
      </c>
      <c r="H78" s="4">
        <f t="shared" si="69"/>
        <v>-5.325942651343802E-3</v>
      </c>
      <c r="I78" s="4">
        <f t="shared" si="69"/>
        <v>1.159289907711117E-2</v>
      </c>
      <c r="J78" s="4">
        <f t="shared" si="69"/>
        <v>1.5937447892026172E-2</v>
      </c>
      <c r="K78" s="4">
        <f t="shared" si="69"/>
        <v>4.3697462306447221E-2</v>
      </c>
      <c r="L78" s="4">
        <f t="shared" si="69"/>
        <v>-9.3573426445610966E-3</v>
      </c>
      <c r="M78" s="4">
        <f t="shared" si="69"/>
        <v>1.2943652110364726E-2</v>
      </c>
      <c r="N78" s="4">
        <f t="shared" si="69"/>
        <v>9.5392365059269561E-3</v>
      </c>
      <c r="O78" s="4">
        <f t="shared" si="69"/>
        <v>-3.4967632935873953E-2</v>
      </c>
      <c r="P78" s="4">
        <f t="shared" si="69"/>
        <v>-1.6343919328349492E-2</v>
      </c>
      <c r="Q78" s="4">
        <f t="shared" si="69"/>
        <v>-2.1271650714471641E-2</v>
      </c>
      <c r="R78" s="4">
        <f t="shared" si="69"/>
        <v>-7.444566309168758E-3</v>
      </c>
      <c r="S78" s="4">
        <f t="shared" si="69"/>
        <v>-5.2644048256709583E-2</v>
      </c>
      <c r="T78" s="4">
        <f t="shared" si="69"/>
        <v>-3.0451537460732429E-2</v>
      </c>
      <c r="U78" s="4">
        <f t="shared" si="69"/>
        <v>2.4883076766931505E-2</v>
      </c>
      <c r="V78" s="4">
        <f t="shared" si="69"/>
        <v>1.6597315070083298E-2</v>
      </c>
      <c r="W78" s="4">
        <f t="shared" si="69"/>
        <v>1.7140582728864425E-2</v>
      </c>
      <c r="X78" s="4">
        <f t="shared" si="69"/>
        <v>3.0687832989214275E-2</v>
      </c>
      <c r="Y78" s="4">
        <f t="shared" si="69"/>
        <v>-7.8420022120020819E-2</v>
      </c>
      <c r="Z78" s="4">
        <f t="shared" si="69"/>
        <v>3.5610923690106981E-2</v>
      </c>
      <c r="AA78" s="4">
        <f t="shared" si="69"/>
        <v>4.2259424589610704E-3</v>
      </c>
      <c r="AB78" s="4">
        <f t="shared" si="69"/>
        <v>1.1564960549972747E-2</v>
      </c>
      <c r="AC78" s="4">
        <f t="shared" si="69"/>
        <v>1.422657594333691E-2</v>
      </c>
      <c r="AD78" s="4">
        <f t="shared" si="69"/>
        <v>-2.8182285658542167E-2</v>
      </c>
      <c r="AE78" s="4">
        <f t="shared" si="69"/>
        <v>6.8870496204628808E-3</v>
      </c>
      <c r="AF78" s="4">
        <f t="shared" si="69"/>
        <v>2.6586662525170449E-2</v>
      </c>
      <c r="AG78" s="4">
        <f t="shared" si="69"/>
        <v>1.3232193559963719E-2</v>
      </c>
      <c r="AH78" s="4">
        <f t="shared" si="69"/>
        <v>1.6293260461209456E-2</v>
      </c>
      <c r="AI78" s="4">
        <f t="shared" si="69"/>
        <v>2.3662938609674191E-2</v>
      </c>
      <c r="AJ78" s="4">
        <f t="shared" si="69"/>
        <v>5.6411183994027371E-3</v>
      </c>
      <c r="AK78" s="4">
        <f t="shared" si="69"/>
        <v>4.5121791882388324E-3</v>
      </c>
      <c r="AL78" s="4">
        <f t="shared" si="69"/>
        <v>3.2056596279116892E-3</v>
      </c>
      <c r="AM78" s="4">
        <f t="shared" si="69"/>
        <v>-2.8643885133369917E-3</v>
      </c>
      <c r="AN78" s="4">
        <f t="shared" si="69"/>
        <v>-5.7923496433632482E-2</v>
      </c>
      <c r="AO78" s="4">
        <f t="shared" si="69"/>
        <v>2.2927312441741038E-2</v>
      </c>
      <c r="AP78" s="4">
        <f t="shared" si="69"/>
        <v>5.2306631739946208E-3</v>
      </c>
      <c r="AQ78" s="4">
        <f t="shared" si="69"/>
        <v>2.4503090483117343E-2</v>
      </c>
      <c r="AR78" s="4">
        <f t="shared" si="69"/>
        <v>3.1851439899814253E-2</v>
      </c>
      <c r="AS78" s="4">
        <f t="shared" si="69"/>
        <v>-3.4364035234022615E-2</v>
      </c>
      <c r="AT78" s="4">
        <f t="shared" si="69"/>
        <v>-3.9067839748959804E-3</v>
      </c>
      <c r="AU78" s="4">
        <f t="shared" si="69"/>
        <v>2.6914464770375554E-2</v>
      </c>
      <c r="AV78" s="4">
        <f t="shared" si="69"/>
        <v>2.4304328654167994E-2</v>
      </c>
      <c r="AW78" s="4">
        <f t="shared" si="69"/>
        <v>-1.3491216910662511E-3</v>
      </c>
      <c r="AX78" s="4">
        <f t="shared" si="69"/>
        <v>-1.0789142895840015E-2</v>
      </c>
      <c r="AY78" s="4">
        <f t="shared" si="69"/>
        <v>2.0470039058930753E-3</v>
      </c>
      <c r="BB78" s="4">
        <f t="shared" si="26"/>
        <v>3.7783705984900597E-3</v>
      </c>
      <c r="BC78" s="4">
        <f>SUM(BB73:BB78)</f>
        <v>1.6239066959813211E-2</v>
      </c>
      <c r="BG78" s="4">
        <f t="shared" si="43"/>
        <v>2.7051190047475238E-2</v>
      </c>
      <c r="BH78" s="1">
        <f t="shared" si="45"/>
        <v>4.4169062116944859</v>
      </c>
      <c r="BI78" s="4">
        <f t="shared" si="46"/>
        <v>1.6463803454274908</v>
      </c>
      <c r="BJ78" s="4">
        <f t="shared" si="47"/>
        <v>1.9623414611334626</v>
      </c>
      <c r="BK78" s="4">
        <f t="shared" si="48"/>
        <v>2.5807596372676254</v>
      </c>
      <c r="BL78" s="1" t="str">
        <f t="shared" si="49"/>
        <v>Odrzucamy H0</v>
      </c>
      <c r="BO78" s="1">
        <f t="shared" si="50"/>
        <v>0.53014235427610568</v>
      </c>
      <c r="BP78" s="4">
        <f t="shared" si="51"/>
        <v>1.7613101357748921</v>
      </c>
      <c r="BQ78" s="4">
        <f t="shared" si="52"/>
        <v>2.1447866879178044</v>
      </c>
      <c r="BR78" s="4">
        <f t="shared" si="53"/>
        <v>2.9768427343708348</v>
      </c>
      <c r="BS78" s="1" t="str">
        <f t="shared" si="54"/>
        <v>NieodrzucamyH0</v>
      </c>
      <c r="BV78" s="34">
        <f t="shared" si="55"/>
        <v>0.64</v>
      </c>
      <c r="BW78" s="35">
        <f t="shared" si="56"/>
        <v>1.9798989873223334</v>
      </c>
      <c r="BX78" s="24">
        <f t="shared" si="57"/>
        <v>1.6448536269514715</v>
      </c>
      <c r="BY78" s="24">
        <f t="shared" si="58"/>
        <v>1.9599639845400536</v>
      </c>
      <c r="BZ78" s="24">
        <f t="shared" si="59"/>
        <v>2.5758293035488999</v>
      </c>
      <c r="CA78" s="1" t="str">
        <f t="shared" si="60"/>
        <v>Odrzucamy H0</v>
      </c>
      <c r="CE78" s="9">
        <f t="shared" si="61"/>
        <v>1.9233919943560371</v>
      </c>
      <c r="CF78" s="24">
        <f t="shared" si="62"/>
        <v>1.6448536269514715</v>
      </c>
      <c r="CG78" s="24">
        <f t="shared" si="63"/>
        <v>1.9599639845400536</v>
      </c>
      <c r="CH78" s="24">
        <f t="shared" si="64"/>
        <v>2.5758293035488999</v>
      </c>
      <c r="CI78" s="1" t="str">
        <f t="shared" si="65"/>
        <v>NieodrzucamyH0</v>
      </c>
    </row>
    <row r="79" spans="1:87" x14ac:dyDescent="0.25">
      <c r="A79" s="12">
        <v>6</v>
      </c>
      <c r="B79" s="4">
        <f t="shared" ref="B79:AY79" si="70">B52-AVERAGE(B$31:B$45)</f>
        <v>1.2337254825588594E-3</v>
      </c>
      <c r="C79" s="4">
        <f t="shared" si="70"/>
        <v>-3.4665337441272467E-3</v>
      </c>
      <c r="D79" s="4">
        <f t="shared" si="70"/>
        <v>7.8868183401161196E-3</v>
      </c>
      <c r="E79" s="4">
        <f t="shared" si="70"/>
        <v>-3.3244849847537956E-2</v>
      </c>
      <c r="F79" s="4">
        <f t="shared" si="70"/>
        <v>1.0440045546781612E-2</v>
      </c>
      <c r="G79" s="4">
        <f t="shared" si="70"/>
        <v>6.7249050558127882E-2</v>
      </c>
      <c r="H79" s="4">
        <f t="shared" si="70"/>
        <v>4.5018266985072074E-3</v>
      </c>
      <c r="I79" s="4">
        <f t="shared" si="70"/>
        <v>-1.7209758283072658E-2</v>
      </c>
      <c r="J79" s="4">
        <f t="shared" si="70"/>
        <v>1.3109836185096329E-2</v>
      </c>
      <c r="K79" s="4">
        <f t="shared" si="70"/>
        <v>8.8338472201285462E-3</v>
      </c>
      <c r="L79" s="4">
        <f t="shared" si="70"/>
        <v>4.5300685274855083E-2</v>
      </c>
      <c r="M79" s="4">
        <f t="shared" si="70"/>
        <v>-3.8257764366976133E-3</v>
      </c>
      <c r="N79" s="4">
        <f t="shared" si="70"/>
        <v>-3.6217172447090065E-2</v>
      </c>
      <c r="O79" s="4">
        <f t="shared" si="70"/>
        <v>-1.4989024023231686E-3</v>
      </c>
      <c r="P79" s="4">
        <f t="shared" si="70"/>
        <v>2.6684967073383498E-2</v>
      </c>
      <c r="Q79" s="4">
        <f t="shared" si="70"/>
        <v>-5.2962437753248165E-3</v>
      </c>
      <c r="R79" s="4">
        <f t="shared" si="70"/>
        <v>5.1218268515028746E-3</v>
      </c>
      <c r="S79" s="4">
        <f t="shared" si="70"/>
        <v>-8.980724535182328E-3</v>
      </c>
      <c r="T79" s="4">
        <f t="shared" si="70"/>
        <v>-1.2006763769031457E-2</v>
      </c>
      <c r="U79" s="4">
        <f t="shared" si="70"/>
        <v>1.7497984744420096E-2</v>
      </c>
      <c r="V79" s="4">
        <f t="shared" si="70"/>
        <v>-4.909481690240222E-3</v>
      </c>
      <c r="W79" s="4">
        <f t="shared" si="70"/>
        <v>-3.1219543451015746E-3</v>
      </c>
      <c r="X79" s="4">
        <f t="shared" si="70"/>
        <v>-1.183123255897086E-4</v>
      </c>
      <c r="Y79" s="4">
        <f t="shared" si="70"/>
        <v>1.0954028729339742E-2</v>
      </c>
      <c r="Z79" s="4">
        <f t="shared" si="70"/>
        <v>-1.6015250261011634E-2</v>
      </c>
      <c r="AA79" s="4">
        <f t="shared" si="70"/>
        <v>2.2004218623436739E-2</v>
      </c>
      <c r="AB79" s="4">
        <f t="shared" si="70"/>
        <v>6.1430116618458137E-3</v>
      </c>
      <c r="AC79" s="4">
        <f t="shared" si="70"/>
        <v>-1.3709611666718319E-2</v>
      </c>
      <c r="AD79" s="4">
        <f t="shared" si="70"/>
        <v>7.3124584836892865E-3</v>
      </c>
      <c r="AE79" s="4">
        <f t="shared" si="70"/>
        <v>1.3087676811625665E-2</v>
      </c>
      <c r="AF79" s="4">
        <f t="shared" si="70"/>
        <v>5.7832742687504192E-3</v>
      </c>
      <c r="AG79" s="4">
        <f t="shared" si="70"/>
        <v>4.8231348869015624E-3</v>
      </c>
      <c r="AH79" s="4">
        <f t="shared" si="70"/>
        <v>1.2205949048615774E-2</v>
      </c>
      <c r="AI79" s="4">
        <f t="shared" si="70"/>
        <v>-8.4616529305348541E-3</v>
      </c>
      <c r="AJ79" s="4">
        <f t="shared" si="70"/>
        <v>-3.425574124536505E-3</v>
      </c>
      <c r="AK79" s="4">
        <f t="shared" si="70"/>
        <v>1.8142408045844532E-2</v>
      </c>
      <c r="AL79" s="4">
        <f t="shared" si="70"/>
        <v>1.884816756122183E-3</v>
      </c>
      <c r="AM79" s="4">
        <f t="shared" si="70"/>
        <v>-2.4178037156056233E-2</v>
      </c>
      <c r="AN79" s="4">
        <f t="shared" si="70"/>
        <v>1.3197406852248815E-2</v>
      </c>
      <c r="AO79" s="4">
        <f t="shared" si="70"/>
        <v>7.432616911021912E-3</v>
      </c>
      <c r="AP79" s="4">
        <f t="shared" si="70"/>
        <v>8.3290658322140582E-3</v>
      </c>
      <c r="AQ79" s="4">
        <f t="shared" si="70"/>
        <v>-9.1568065461250445E-3</v>
      </c>
      <c r="AR79" s="4">
        <f t="shared" si="70"/>
        <v>-1.0265236894971254E-2</v>
      </c>
      <c r="AS79" s="4">
        <f t="shared" si="70"/>
        <v>1.0639910169562767E-2</v>
      </c>
      <c r="AT79" s="4">
        <f t="shared" si="70"/>
        <v>9.5745069423181107E-3</v>
      </c>
      <c r="AU79" s="4">
        <f t="shared" si="70"/>
        <v>2.4390567671190012E-2</v>
      </c>
      <c r="AV79" s="4">
        <f t="shared" si="70"/>
        <v>-6.5664780518432889E-3</v>
      </c>
      <c r="AW79" s="4">
        <f t="shared" si="70"/>
        <v>1.8763824559521081E-2</v>
      </c>
      <c r="AX79" s="4">
        <f t="shared" si="70"/>
        <v>-1.0180182646776392E-2</v>
      </c>
      <c r="AY79" s="4">
        <f t="shared" si="70"/>
        <v>1.6940212031313052E-2</v>
      </c>
      <c r="BB79" s="4">
        <f t="shared" si="26"/>
        <v>3.7522879676229457E-3</v>
      </c>
      <c r="BC79" s="4">
        <f>SUM(BB73:BB79)</f>
        <v>1.9991354927436158E-2</v>
      </c>
      <c r="BG79" s="4">
        <f t="shared" si="43"/>
        <v>1.7483355252717714E-2</v>
      </c>
      <c r="BH79" s="1">
        <f t="shared" si="45"/>
        <v>6.7868988778273369</v>
      </c>
      <c r="BI79" s="4">
        <f t="shared" si="46"/>
        <v>1.6463803454274908</v>
      </c>
      <c r="BJ79" s="4">
        <f t="shared" si="47"/>
        <v>1.9623414611334626</v>
      </c>
      <c r="BK79" s="4">
        <f t="shared" si="48"/>
        <v>2.5807596372676254</v>
      </c>
      <c r="BL79" s="1" t="str">
        <f t="shared" si="49"/>
        <v>Odrzucamy H0</v>
      </c>
      <c r="BO79" s="1">
        <f t="shared" si="50"/>
        <v>0.52648270603007807</v>
      </c>
      <c r="BP79" s="4">
        <f t="shared" si="51"/>
        <v>1.7613101357748921</v>
      </c>
      <c r="BQ79" s="4">
        <f t="shared" si="52"/>
        <v>2.1447866879178044</v>
      </c>
      <c r="BR79" s="4">
        <f t="shared" si="53"/>
        <v>2.9768427343708348</v>
      </c>
      <c r="BS79" s="1" t="str">
        <f t="shared" si="54"/>
        <v>NieodrzucamyH0</v>
      </c>
      <c r="BV79" s="34">
        <f t="shared" si="55"/>
        <v>0.57999999999999996</v>
      </c>
      <c r="BW79" s="35">
        <f t="shared" si="56"/>
        <v>1.1313708498984756</v>
      </c>
      <c r="BX79" s="24">
        <f t="shared" si="57"/>
        <v>1.6448536269514715</v>
      </c>
      <c r="BY79" s="24">
        <f t="shared" si="58"/>
        <v>1.9599639845400536</v>
      </c>
      <c r="BZ79" s="24">
        <f t="shared" si="59"/>
        <v>2.5758293035488999</v>
      </c>
      <c r="CA79" s="1" t="str">
        <f t="shared" si="60"/>
        <v>NieodrzucamyH0</v>
      </c>
      <c r="CE79" s="9">
        <f t="shared" si="61"/>
        <v>1.074836702728373</v>
      </c>
      <c r="CF79" s="24">
        <f t="shared" si="62"/>
        <v>1.6448536269514715</v>
      </c>
      <c r="CG79" s="24">
        <f t="shared" si="63"/>
        <v>1.9599639845400536</v>
      </c>
      <c r="CH79" s="24">
        <f t="shared" si="64"/>
        <v>2.5758293035488999</v>
      </c>
      <c r="CI79" s="1" t="str">
        <f t="shared" si="65"/>
        <v>NieodrzucamyH0</v>
      </c>
    </row>
    <row r="80" spans="1:87" x14ac:dyDescent="0.25">
      <c r="A80" s="12">
        <v>7</v>
      </c>
      <c r="B80" s="4">
        <f t="shared" ref="B80:AY80" si="71">B53-AVERAGE(B$31:B$45)</f>
        <v>3.316126268338266E-2</v>
      </c>
      <c r="C80" s="4">
        <f t="shared" si="71"/>
        <v>3.5953624311020824E-2</v>
      </c>
      <c r="D80" s="4">
        <f t="shared" si="71"/>
        <v>7.8865154325735033E-3</v>
      </c>
      <c r="E80" s="4">
        <f t="shared" si="71"/>
        <v>-7.3849423738647814E-3</v>
      </c>
      <c r="F80" s="4">
        <f t="shared" si="71"/>
        <v>-3.3893969643732993E-2</v>
      </c>
      <c r="G80" s="4">
        <f t="shared" si="71"/>
        <v>2.442545958418927E-2</v>
      </c>
      <c r="H80" s="4">
        <f t="shared" si="71"/>
        <v>1.1098289812645389E-2</v>
      </c>
      <c r="I80" s="4">
        <f t="shared" si="71"/>
        <v>-1.7483529200701488E-2</v>
      </c>
      <c r="J80" s="4">
        <f t="shared" si="71"/>
        <v>2.683522304487742E-2</v>
      </c>
      <c r="K80" s="4">
        <f t="shared" si="71"/>
        <v>-6.5215387133486791E-3</v>
      </c>
      <c r="L80" s="4">
        <f t="shared" si="71"/>
        <v>6.0959902669551445E-3</v>
      </c>
      <c r="M80" s="4">
        <f t="shared" si="71"/>
        <v>1.1254434708954913E-3</v>
      </c>
      <c r="N80" s="4">
        <f t="shared" si="71"/>
        <v>-3.7253676856519868E-2</v>
      </c>
      <c r="O80" s="4">
        <f t="shared" si="71"/>
        <v>1.963407224032505E-2</v>
      </c>
      <c r="P80" s="4">
        <f t="shared" si="71"/>
        <v>-1.2820622340472732E-2</v>
      </c>
      <c r="Q80" s="4">
        <f t="shared" si="71"/>
        <v>-6.0657687378807027E-3</v>
      </c>
      <c r="R80" s="4">
        <f t="shared" si="71"/>
        <v>-3.6232344233084864E-2</v>
      </c>
      <c r="S80" s="4">
        <f t="shared" si="71"/>
        <v>-9.0278192207139708E-3</v>
      </c>
      <c r="T80" s="4">
        <f t="shared" si="71"/>
        <v>4.6082024523823508E-3</v>
      </c>
      <c r="U80" s="4">
        <f t="shared" si="71"/>
        <v>-1.8428173772518801E-2</v>
      </c>
      <c r="V80" s="4">
        <f t="shared" si="71"/>
        <v>9.1283373799422585E-3</v>
      </c>
      <c r="W80" s="4">
        <f t="shared" si="71"/>
        <v>1.3617975044612457E-2</v>
      </c>
      <c r="X80" s="4">
        <f t="shared" si="71"/>
        <v>-1.2686907360563802E-4</v>
      </c>
      <c r="Y80" s="4">
        <f t="shared" si="71"/>
        <v>1.2570440858442484E-2</v>
      </c>
      <c r="Z80" s="4">
        <f t="shared" si="71"/>
        <v>-2.9700958185076228E-2</v>
      </c>
      <c r="AA80" s="4">
        <f t="shared" si="71"/>
        <v>-1.8912069523040025E-4</v>
      </c>
      <c r="AB80" s="4">
        <f t="shared" si="71"/>
        <v>-7.6540825142509174E-3</v>
      </c>
      <c r="AC80" s="4">
        <f t="shared" si="71"/>
        <v>-1.4011093795044165E-2</v>
      </c>
      <c r="AD80" s="4">
        <f t="shared" si="71"/>
        <v>1.1013469887519008E-2</v>
      </c>
      <c r="AE80" s="4">
        <f t="shared" si="71"/>
        <v>-3.7340311219017264E-2</v>
      </c>
      <c r="AF80" s="4">
        <f t="shared" si="71"/>
        <v>2.2193529503372667E-2</v>
      </c>
      <c r="AG80" s="4">
        <f t="shared" si="71"/>
        <v>4.4033470555521093E-2</v>
      </c>
      <c r="AH80" s="4">
        <f t="shared" si="71"/>
        <v>1.1982741611867159E-2</v>
      </c>
      <c r="AI80" s="4">
        <f t="shared" si="71"/>
        <v>1.2782262031262693E-2</v>
      </c>
      <c r="AJ80" s="4">
        <f t="shared" si="71"/>
        <v>-1.4047794063155638E-2</v>
      </c>
      <c r="AK80" s="4">
        <f t="shared" si="71"/>
        <v>1.5520378975920795E-2</v>
      </c>
      <c r="AL80" s="4">
        <f t="shared" si="71"/>
        <v>3.0107543477061186E-2</v>
      </c>
      <c r="AM80" s="4">
        <f t="shared" si="71"/>
        <v>-2.4693355381693569E-2</v>
      </c>
      <c r="AN80" s="4">
        <f t="shared" si="71"/>
        <v>1.0926775527168742E-2</v>
      </c>
      <c r="AO80" s="4">
        <f t="shared" si="71"/>
        <v>7.4148428892707252E-3</v>
      </c>
      <c r="AP80" s="4">
        <f t="shared" si="71"/>
        <v>4.0918281423257749E-3</v>
      </c>
      <c r="AQ80" s="4">
        <f t="shared" si="71"/>
        <v>-4.0853699310599853E-3</v>
      </c>
      <c r="AR80" s="4">
        <f t="shared" si="71"/>
        <v>-1.0487403986562178E-2</v>
      </c>
      <c r="AS80" s="4">
        <f t="shared" si="71"/>
        <v>6.4135238902475996E-3</v>
      </c>
      <c r="AT80" s="4">
        <f t="shared" si="71"/>
        <v>-3.7959370643902222E-2</v>
      </c>
      <c r="AU80" s="4">
        <f t="shared" si="71"/>
        <v>1.7147243788944284E-3</v>
      </c>
      <c r="AV80" s="4">
        <f t="shared" si="71"/>
        <v>-1.188948357213386E-3</v>
      </c>
      <c r="AW80" s="4">
        <f t="shared" si="71"/>
        <v>1.8553905609131855E-2</v>
      </c>
      <c r="AX80" s="4">
        <f t="shared" si="71"/>
        <v>9.3216850688663585E-3</v>
      </c>
      <c r="AY80" s="4">
        <f t="shared" si="71"/>
        <v>-2.0172014712816069E-2</v>
      </c>
      <c r="BB80" s="4">
        <f t="shared" si="26"/>
        <v>5.0884880958415731E-4</v>
      </c>
      <c r="BC80" s="4">
        <f>SUM(BB73:BB80)</f>
        <v>2.0500203737020314E-2</v>
      </c>
      <c r="BG80" s="4">
        <f t="shared" si="43"/>
        <v>2.0008017858910751E-2</v>
      </c>
      <c r="BH80" s="1">
        <f t="shared" si="45"/>
        <v>0.80423819805549479</v>
      </c>
      <c r="BI80" s="4">
        <f t="shared" si="46"/>
        <v>1.6463803454274908</v>
      </c>
      <c r="BJ80" s="4">
        <f t="shared" si="47"/>
        <v>1.9623414611334626</v>
      </c>
      <c r="BK80" s="4">
        <f t="shared" si="48"/>
        <v>2.5807596372676254</v>
      </c>
      <c r="BL80" s="1" t="str">
        <f t="shared" si="49"/>
        <v>NieodrzucamyH0</v>
      </c>
      <c r="BO80" s="1">
        <f t="shared" si="50"/>
        <v>7.1396465447657084E-2</v>
      </c>
      <c r="BP80" s="4">
        <f t="shared" si="51"/>
        <v>1.7613101357748921</v>
      </c>
      <c r="BQ80" s="4">
        <f t="shared" si="52"/>
        <v>2.1447866879178044</v>
      </c>
      <c r="BR80" s="4">
        <f t="shared" si="53"/>
        <v>2.9768427343708348</v>
      </c>
      <c r="BS80" s="1" t="str">
        <f t="shared" si="54"/>
        <v>NieodrzucamyH0</v>
      </c>
      <c r="BV80" s="34">
        <f t="shared" si="55"/>
        <v>0.54</v>
      </c>
      <c r="BW80" s="35">
        <f t="shared" si="56"/>
        <v>0.56568542494923857</v>
      </c>
      <c r="BX80" s="24">
        <f t="shared" si="57"/>
        <v>1.6448536269514715</v>
      </c>
      <c r="BY80" s="24">
        <f t="shared" si="58"/>
        <v>1.9599639845400536</v>
      </c>
      <c r="BZ80" s="24">
        <f t="shared" si="59"/>
        <v>2.5758293035488999</v>
      </c>
      <c r="CA80" s="1" t="str">
        <f t="shared" si="60"/>
        <v>NieodrzucamyH0</v>
      </c>
      <c r="CE80" s="9">
        <f t="shared" si="61"/>
        <v>0.50913317497659838</v>
      </c>
      <c r="CF80" s="24">
        <f t="shared" si="62"/>
        <v>1.6448536269514715</v>
      </c>
      <c r="CG80" s="24">
        <f t="shared" si="63"/>
        <v>1.9599639845400536</v>
      </c>
      <c r="CH80" s="24">
        <f t="shared" si="64"/>
        <v>2.5758293035488999</v>
      </c>
      <c r="CI80" s="1" t="str">
        <f t="shared" si="65"/>
        <v>NieodrzucamyH0</v>
      </c>
    </row>
    <row r="81" spans="1:87" x14ac:dyDescent="0.25">
      <c r="A81" s="12">
        <v>8</v>
      </c>
      <c r="B81" s="4">
        <f t="shared" ref="B81:AY81" si="72">B54-AVERAGE(B$31:B$45)</f>
        <v>-5.9391959450467227E-3</v>
      </c>
      <c r="C81" s="4">
        <f t="shared" si="72"/>
        <v>2.3103347139695925E-3</v>
      </c>
      <c r="D81" s="4">
        <f t="shared" si="72"/>
        <v>3.4167757166883E-2</v>
      </c>
      <c r="E81" s="4">
        <f t="shared" si="72"/>
        <v>-7.3850538773495202E-3</v>
      </c>
      <c r="F81" s="4">
        <f t="shared" si="72"/>
        <v>-2.4895210886394594E-2</v>
      </c>
      <c r="G81" s="4">
        <f t="shared" si="72"/>
        <v>-1.2787075751177679E-3</v>
      </c>
      <c r="H81" s="4">
        <f t="shared" si="72"/>
        <v>6.7412824120198049E-3</v>
      </c>
      <c r="I81" s="4">
        <f t="shared" si="72"/>
        <v>-1.5867221394113035E-2</v>
      </c>
      <c r="J81" s="4">
        <f t="shared" si="72"/>
        <v>2.6566441965447239E-2</v>
      </c>
      <c r="K81" s="4">
        <f t="shared" si="72"/>
        <v>3.4660899256522992E-2</v>
      </c>
      <c r="L81" s="4">
        <f t="shared" si="72"/>
        <v>-1.0541637404102423E-2</v>
      </c>
      <c r="M81" s="4">
        <f t="shared" si="72"/>
        <v>1.6330272688565198E-2</v>
      </c>
      <c r="N81" s="4">
        <f t="shared" si="72"/>
        <v>-2.111176696451009E-2</v>
      </c>
      <c r="O81" s="4">
        <f t="shared" si="72"/>
        <v>1.9313326340457352E-2</v>
      </c>
      <c r="P81" s="4">
        <f t="shared" si="72"/>
        <v>1.4034724052204066E-2</v>
      </c>
      <c r="Q81" s="4">
        <f t="shared" si="72"/>
        <v>-5.5546567743113432E-3</v>
      </c>
      <c r="R81" s="4">
        <f t="shared" si="72"/>
        <v>1.412932772984132E-2</v>
      </c>
      <c r="S81" s="4">
        <f t="shared" si="72"/>
        <v>-3.4323677971038928E-3</v>
      </c>
      <c r="T81" s="4">
        <f t="shared" si="72"/>
        <v>4.4551457828518257E-3</v>
      </c>
      <c r="U81" s="4">
        <f t="shared" si="72"/>
        <v>1.9660757561796978E-2</v>
      </c>
      <c r="V81" s="4">
        <f t="shared" si="72"/>
        <v>-7.1219071605316308E-3</v>
      </c>
      <c r="W81" s="4">
        <f t="shared" si="72"/>
        <v>2.8791066652202157E-2</v>
      </c>
      <c r="X81" s="4">
        <f t="shared" si="72"/>
        <v>1.5849275150100459E-2</v>
      </c>
      <c r="Y81" s="4">
        <f t="shared" si="72"/>
        <v>1.2451884269464902E-2</v>
      </c>
      <c r="Z81" s="4">
        <f t="shared" si="72"/>
        <v>-3.3920711855467433E-3</v>
      </c>
      <c r="AA81" s="4">
        <f t="shared" si="72"/>
        <v>-5.3245795160478931E-3</v>
      </c>
      <c r="AB81" s="4">
        <f t="shared" si="72"/>
        <v>4.4130638165095833E-2</v>
      </c>
      <c r="AC81" s="4">
        <f t="shared" si="72"/>
        <v>5.5462258485280812E-3</v>
      </c>
      <c r="AD81" s="4">
        <f t="shared" si="72"/>
        <v>1.0899076172401469E-2</v>
      </c>
      <c r="AE81" s="4">
        <f t="shared" si="72"/>
        <v>1.0490784050112605E-2</v>
      </c>
      <c r="AF81" s="4">
        <f t="shared" si="72"/>
        <v>7.1588187655478447E-3</v>
      </c>
      <c r="AG81" s="4">
        <f t="shared" si="72"/>
        <v>2.8894795912796428E-3</v>
      </c>
      <c r="AH81" s="4">
        <f t="shared" si="72"/>
        <v>-4.2269611318707934E-3</v>
      </c>
      <c r="AI81" s="4">
        <f t="shared" si="72"/>
        <v>1.2674403716315185E-2</v>
      </c>
      <c r="AJ81" s="4">
        <f t="shared" si="72"/>
        <v>2.8730368823481622E-2</v>
      </c>
      <c r="AK81" s="4">
        <f t="shared" si="72"/>
        <v>2.4968202081189815E-3</v>
      </c>
      <c r="AL81" s="4">
        <f t="shared" si="72"/>
        <v>3.1725041676357056E-2</v>
      </c>
      <c r="AM81" s="4">
        <f t="shared" si="72"/>
        <v>-6.4790626734289826E-3</v>
      </c>
      <c r="AN81" s="4">
        <f t="shared" si="72"/>
        <v>1.0553496037251191E-2</v>
      </c>
      <c r="AO81" s="4">
        <f t="shared" si="72"/>
        <v>1.9394131286096829E-2</v>
      </c>
      <c r="AP81" s="4">
        <f t="shared" si="72"/>
        <v>-4.756928144313808E-3</v>
      </c>
      <c r="AQ81" s="4">
        <f t="shared" si="72"/>
        <v>3.8420078108655886E-2</v>
      </c>
      <c r="AR81" s="4">
        <f t="shared" si="72"/>
        <v>9.2646394526426749E-3</v>
      </c>
      <c r="AS81" s="4">
        <f t="shared" si="72"/>
        <v>6.3782385342318303E-3</v>
      </c>
      <c r="AT81" s="4">
        <f t="shared" si="72"/>
        <v>1.0117063841235412E-2</v>
      </c>
      <c r="AU81" s="4">
        <f t="shared" si="72"/>
        <v>-4.0966421874027992E-3</v>
      </c>
      <c r="AV81" s="4">
        <f t="shared" si="72"/>
        <v>2.0836806850883953E-2</v>
      </c>
      <c r="AW81" s="4">
        <f t="shared" si="72"/>
        <v>6.2959125108268087E-3</v>
      </c>
      <c r="AX81" s="4">
        <f t="shared" si="72"/>
        <v>9.1860436282378433E-3</v>
      </c>
      <c r="AY81" s="4">
        <f t="shared" si="72"/>
        <v>1.4834852329257199E-2</v>
      </c>
      <c r="BB81" s="4">
        <f t="shared" si="26"/>
        <v>8.4016288944338529E-3</v>
      </c>
      <c r="BC81" s="4">
        <f>SUM(BB73:BB81)</f>
        <v>2.8901832631454169E-2</v>
      </c>
      <c r="BG81" s="4">
        <f t="shared" si="43"/>
        <v>1.5160643844004775E-2</v>
      </c>
      <c r="BH81" s="1">
        <f t="shared" si="45"/>
        <v>17.524508612739208</v>
      </c>
      <c r="BI81" s="4">
        <f t="shared" si="46"/>
        <v>1.6463803454274908</v>
      </c>
      <c r="BJ81" s="4">
        <f t="shared" si="47"/>
        <v>1.9623414611334626</v>
      </c>
      <c r="BK81" s="4">
        <f t="shared" si="48"/>
        <v>2.5807596372676254</v>
      </c>
      <c r="BL81" s="1" t="str">
        <f t="shared" si="49"/>
        <v>Odrzucamy H0</v>
      </c>
      <c r="BO81" s="1">
        <f t="shared" si="50"/>
        <v>1.178830717036937</v>
      </c>
      <c r="BP81" s="4">
        <f t="shared" si="51"/>
        <v>1.7613101357748921</v>
      </c>
      <c r="BQ81" s="4">
        <f t="shared" si="52"/>
        <v>2.1447866879178044</v>
      </c>
      <c r="BR81" s="4">
        <f t="shared" si="53"/>
        <v>2.9768427343708348</v>
      </c>
      <c r="BS81" s="1" t="str">
        <f t="shared" si="54"/>
        <v>NieodrzucamyH0</v>
      </c>
      <c r="BV81" s="34">
        <f t="shared" si="55"/>
        <v>0.68</v>
      </c>
      <c r="BW81" s="35">
        <f t="shared" si="56"/>
        <v>2.5455844122715718</v>
      </c>
      <c r="BX81" s="24">
        <f t="shared" si="57"/>
        <v>1.6448536269514715</v>
      </c>
      <c r="BY81" s="24">
        <f t="shared" si="58"/>
        <v>1.9599639845400536</v>
      </c>
      <c r="BZ81" s="24">
        <f t="shared" si="59"/>
        <v>2.5758293035488999</v>
      </c>
      <c r="CA81" s="1" t="str">
        <f t="shared" si="60"/>
        <v>Odrzucamy H0</v>
      </c>
      <c r="CE81" s="9">
        <f t="shared" si="61"/>
        <v>2.4890955221078133</v>
      </c>
      <c r="CF81" s="24">
        <f t="shared" si="62"/>
        <v>1.6448536269514715</v>
      </c>
      <c r="CG81" s="24">
        <f t="shared" si="63"/>
        <v>1.9599639845400536</v>
      </c>
      <c r="CH81" s="24">
        <f t="shared" si="64"/>
        <v>2.5758293035488999</v>
      </c>
      <c r="CI81" s="1" t="str">
        <f t="shared" si="65"/>
        <v>Odrzucamy H0</v>
      </c>
    </row>
    <row r="82" spans="1:87" s="19" customFormat="1" ht="15.75" thickBot="1" x14ac:dyDescent="0.3">
      <c r="A82" s="17">
        <v>9</v>
      </c>
      <c r="B82" s="18">
        <f t="shared" ref="B82:AY82" si="73">B55-AVERAGE(B$31:B$45)</f>
        <v>-5.9910186911373373E-3</v>
      </c>
      <c r="C82" s="18">
        <f t="shared" si="73"/>
        <v>2.2696996914706759E-3</v>
      </c>
      <c r="D82" s="18">
        <f t="shared" si="73"/>
        <v>3.3522261567806272E-2</v>
      </c>
      <c r="E82" s="18">
        <f t="shared" si="73"/>
        <v>-7.3851654553337871E-3</v>
      </c>
      <c r="F82" s="18">
        <f t="shared" si="73"/>
        <v>-2.5739877910087534E-2</v>
      </c>
      <c r="G82" s="18">
        <f t="shared" si="73"/>
        <v>-1.2793006410500526E-3</v>
      </c>
      <c r="H82" s="18">
        <f t="shared" si="73"/>
        <v>6.7228623257956999E-3</v>
      </c>
      <c r="I82" s="18">
        <f t="shared" si="73"/>
        <v>-1.6097712492943776E-2</v>
      </c>
      <c r="J82" s="18">
        <f t="shared" si="73"/>
        <v>2.6306262440110001E-2</v>
      </c>
      <c r="K82" s="18">
        <f t="shared" si="73"/>
        <v>3.4509265722951668E-2</v>
      </c>
      <c r="L82" s="18">
        <f t="shared" si="73"/>
        <v>-1.0696009156662854E-2</v>
      </c>
      <c r="M82" s="18">
        <f t="shared" si="73"/>
        <v>1.6227712105970682E-2</v>
      </c>
      <c r="N82" s="18">
        <f t="shared" si="73"/>
        <v>-2.139109761925934E-2</v>
      </c>
      <c r="O82" s="18">
        <f t="shared" si="73"/>
        <v>1.9003768593949477E-2</v>
      </c>
      <c r="P82" s="18">
        <f t="shared" si="73"/>
        <v>1.4023912937604723E-2</v>
      </c>
      <c r="Q82" s="18">
        <f t="shared" si="73"/>
        <v>-5.5557108755218054E-3</v>
      </c>
      <c r="R82" s="18">
        <f t="shared" si="73"/>
        <v>1.4074636745703875E-2</v>
      </c>
      <c r="S82" s="18">
        <f t="shared" si="73"/>
        <v>-3.434035804105005E-3</v>
      </c>
      <c r="T82" s="18">
        <f t="shared" si="73"/>
        <v>4.3058072279226079E-3</v>
      </c>
      <c r="U82" s="18">
        <f t="shared" si="73"/>
        <v>1.9511668018426527E-2</v>
      </c>
      <c r="V82" s="18">
        <f t="shared" si="73"/>
        <v>-7.1925957545686805E-3</v>
      </c>
      <c r="W82" s="18">
        <f t="shared" si="73"/>
        <v>2.8022707843734011E-2</v>
      </c>
      <c r="X82" s="18">
        <f t="shared" si="73"/>
        <v>1.5681249330078254E-2</v>
      </c>
      <c r="Y82" s="18">
        <f t="shared" si="73"/>
        <v>1.2335867966606932E-2</v>
      </c>
      <c r="Z82" s="18">
        <f t="shared" si="73"/>
        <v>-3.4040188951183427E-3</v>
      </c>
      <c r="AA82" s="18">
        <f t="shared" si="73"/>
        <v>-5.4166722262303478E-3</v>
      </c>
      <c r="AB82" s="18">
        <f t="shared" si="73"/>
        <v>4.2331406230111605E-2</v>
      </c>
      <c r="AC82" s="18">
        <f t="shared" si="73"/>
        <v>5.5420609085773892E-3</v>
      </c>
      <c r="AD82" s="18">
        <f t="shared" si="73"/>
        <v>1.0787090814942661E-2</v>
      </c>
      <c r="AE82" s="18">
        <f t="shared" si="73"/>
        <v>1.0433523472469631E-2</v>
      </c>
      <c r="AF82" s="18">
        <f t="shared" si="73"/>
        <v>7.1153123694035637E-3</v>
      </c>
      <c r="AG82" s="18">
        <f t="shared" si="73"/>
        <v>2.8459753783645157E-3</v>
      </c>
      <c r="AH82" s="18">
        <f t="shared" si="73"/>
        <v>-4.2288706542869007E-3</v>
      </c>
      <c r="AI82" s="18">
        <f t="shared" si="73"/>
        <v>1.2568751358153957E-2</v>
      </c>
      <c r="AJ82" s="18">
        <f t="shared" si="73"/>
        <v>2.8363739214414381E-2</v>
      </c>
      <c r="AK82" s="18">
        <f t="shared" si="73"/>
        <v>2.4830371646020967E-3</v>
      </c>
      <c r="AL82" s="18">
        <f t="shared" si="73"/>
        <v>3.0961010838870859E-2</v>
      </c>
      <c r="AM82" s="18">
        <f t="shared" si="73"/>
        <v>-6.5016847303468253E-3</v>
      </c>
      <c r="AN82" s="18">
        <f t="shared" si="73"/>
        <v>1.0194234145380399E-2</v>
      </c>
      <c r="AO82" s="18">
        <f t="shared" si="73"/>
        <v>1.933458377275811E-2</v>
      </c>
      <c r="AP82" s="18">
        <f t="shared" si="73"/>
        <v>-4.8215127782171834E-3</v>
      </c>
      <c r="AQ82" s="18">
        <f t="shared" si="73"/>
        <v>3.7111706803415433E-2</v>
      </c>
      <c r="AR82" s="18">
        <f t="shared" si="73"/>
        <v>9.2423209589395407E-3</v>
      </c>
      <c r="AS82" s="18">
        <f t="shared" si="73"/>
        <v>6.3433686764876353E-3</v>
      </c>
      <c r="AT82" s="18">
        <f t="shared" si="73"/>
        <v>1.0034715625628989E-2</v>
      </c>
      <c r="AU82" s="18">
        <f t="shared" si="73"/>
        <v>-4.1365062291275085E-3</v>
      </c>
      <c r="AV82" s="18">
        <f t="shared" si="73"/>
        <v>2.0448227041111659E-2</v>
      </c>
      <c r="AW82" s="18">
        <f t="shared" si="73"/>
        <v>6.2914027268824411E-3</v>
      </c>
      <c r="AX82" s="18">
        <f t="shared" si="73"/>
        <v>9.0535074405611333E-3</v>
      </c>
      <c r="AY82" s="18">
        <f t="shared" si="73"/>
        <v>1.4784684518812439E-2</v>
      </c>
      <c r="AZ82" s="29"/>
      <c r="BB82" s="4">
        <f t="shared" si="26"/>
        <v>8.1903310412804516E-3</v>
      </c>
      <c r="BC82" s="18">
        <f>SUM(BB73:BB82)</f>
        <v>3.7092163672734622E-2</v>
      </c>
      <c r="BG82" s="4">
        <f t="shared" si="43"/>
        <v>1.4982852193053869E-2</v>
      </c>
      <c r="BH82" s="1">
        <f t="shared" si="45"/>
        <v>17.286495620127798</v>
      </c>
      <c r="BI82" s="4">
        <f t="shared" si="46"/>
        <v>1.6463803454274908</v>
      </c>
      <c r="BJ82" s="4">
        <f t="shared" si="47"/>
        <v>1.9623414611334626</v>
      </c>
      <c r="BK82" s="4">
        <f t="shared" si="48"/>
        <v>2.5807596372676254</v>
      </c>
      <c r="BL82" s="1" t="str">
        <f t="shared" si="49"/>
        <v>Odrzucamy H0</v>
      </c>
      <c r="BO82" s="1">
        <f t="shared" si="50"/>
        <v>1.1491835613638022</v>
      </c>
      <c r="BP82" s="4">
        <f t="shared" si="51"/>
        <v>1.7613101357748921</v>
      </c>
      <c r="BQ82" s="4">
        <f t="shared" si="52"/>
        <v>2.1447866879178044</v>
      </c>
      <c r="BR82" s="4">
        <f t="shared" si="53"/>
        <v>2.9768427343708348</v>
      </c>
      <c r="BS82" s="1" t="str">
        <f t="shared" si="54"/>
        <v>NieodrzucamyH0</v>
      </c>
      <c r="BV82" s="34">
        <f t="shared" si="55"/>
        <v>0.68</v>
      </c>
      <c r="BW82" s="35">
        <f t="shared" si="56"/>
        <v>2.5455844122715718</v>
      </c>
      <c r="BX82" s="25">
        <f t="shared" si="57"/>
        <v>1.6448536269514715</v>
      </c>
      <c r="BY82" s="25">
        <f t="shared" si="58"/>
        <v>1.9599639845400536</v>
      </c>
      <c r="BZ82" s="25">
        <f t="shared" si="59"/>
        <v>2.5758293035488999</v>
      </c>
      <c r="CA82" s="1" t="str">
        <f t="shared" si="60"/>
        <v>Odrzucamy H0</v>
      </c>
      <c r="CE82" s="9">
        <f t="shared" si="61"/>
        <v>2.4890955221078133</v>
      </c>
      <c r="CF82" s="25">
        <f t="shared" si="62"/>
        <v>1.6448536269514715</v>
      </c>
      <c r="CG82" s="25">
        <f t="shared" si="63"/>
        <v>1.9599639845400536</v>
      </c>
      <c r="CH82" s="25">
        <f t="shared" si="64"/>
        <v>2.5758293035488999</v>
      </c>
      <c r="CI82" s="1" t="str">
        <f t="shared" si="65"/>
        <v>Odrzucamy H0</v>
      </c>
    </row>
    <row r="83" spans="1:87" hidden="1" x14ac:dyDescent="0.25">
      <c r="A83" s="5">
        <v>10</v>
      </c>
      <c r="B83" s="4" t="e">
        <f>#REF!-AVERAGE(B$31:B$45)</f>
        <v>#REF!</v>
      </c>
      <c r="C83" s="4" t="e">
        <f>#REF!-AVERAGE(C$31:C$55)</f>
        <v>#REF!</v>
      </c>
      <c r="D83" s="4" t="e">
        <f>#REF!-AVERAGE(D$31:D$55)</f>
        <v>#REF!</v>
      </c>
      <c r="E83" s="4" t="e">
        <f>#REF!-AVERAGE(E$31:E$55)</f>
        <v>#REF!</v>
      </c>
      <c r="F83" s="4" t="e">
        <f>#REF!-AVERAGE(F$31:F$55)</f>
        <v>#REF!</v>
      </c>
      <c r="G83" s="4" t="e">
        <f>#REF!-AVERAGE(G$31:G$55)</f>
        <v>#REF!</v>
      </c>
      <c r="H83" s="4" t="e">
        <f>#REF!-AVERAGE(H$31:H$55)</f>
        <v>#REF!</v>
      </c>
      <c r="I83" s="4" t="e">
        <f>#REF!-AVERAGE(I$31:I$55)</f>
        <v>#REF!</v>
      </c>
      <c r="J83" s="4" t="e">
        <f>#REF!-AVERAGE(J$31:J$55)</f>
        <v>#REF!</v>
      </c>
      <c r="K83" s="4" t="e">
        <f>#REF!-AVERAGE(K$31:K$55)</f>
        <v>#REF!</v>
      </c>
      <c r="L83" s="4" t="e">
        <f>#REF!-AVERAGE(L$31:L$55)</f>
        <v>#REF!</v>
      </c>
      <c r="M83" s="4" t="e">
        <f>#REF!-AVERAGE(M$31:M$55)</f>
        <v>#REF!</v>
      </c>
      <c r="N83" s="4" t="e">
        <f>#REF!-AVERAGE(N$31:N$55)</f>
        <v>#REF!</v>
      </c>
      <c r="O83" s="4" t="e">
        <f>#REF!-AVERAGE(O$31:O$55)</f>
        <v>#REF!</v>
      </c>
      <c r="P83" s="4" t="e">
        <f>#REF!-AVERAGE(P$31:P$55)</f>
        <v>#REF!</v>
      </c>
      <c r="Q83" s="4" t="e">
        <f>#REF!-AVERAGE(Q$31:Q$55)</f>
        <v>#REF!</v>
      </c>
      <c r="R83" s="4" t="e">
        <f>#REF!-AVERAGE(R$31:R$55)</f>
        <v>#REF!</v>
      </c>
      <c r="S83" s="4" t="e">
        <f>#REF!-AVERAGE(S$31:S$55)</f>
        <v>#REF!</v>
      </c>
      <c r="T83" s="4" t="e">
        <f>#REF!-AVERAGE(T$31:T$55)</f>
        <v>#REF!</v>
      </c>
      <c r="U83" s="4" t="e">
        <f>#REF!-AVERAGE(U$31:U$55)</f>
        <v>#REF!</v>
      </c>
      <c r="V83" s="4" t="e">
        <f>#REF!-AVERAGE(V$31:V$55)</f>
        <v>#REF!</v>
      </c>
      <c r="W83" s="4" t="e">
        <f>#REF!-AVERAGE(W$31:W$55)</f>
        <v>#REF!</v>
      </c>
      <c r="X83" s="4" t="e">
        <f>#REF!-AVERAGE(X$31:X$55)</f>
        <v>#REF!</v>
      </c>
      <c r="Y83" s="4" t="e">
        <f>#REF!-AVERAGE(Y$31:Y$55)</f>
        <v>#REF!</v>
      </c>
      <c r="Z83" s="4" t="e">
        <f>#REF!-AVERAGE(Z$31:Z$55)</f>
        <v>#REF!</v>
      </c>
      <c r="AA83" s="4" t="e">
        <f>#REF!-AVERAGE(AA$31:AA$55)</f>
        <v>#REF!</v>
      </c>
      <c r="AB83" s="4" t="e">
        <f>#REF!-AVERAGE(AB$31:AB$55)</f>
        <v>#REF!</v>
      </c>
      <c r="AC83" s="4" t="e">
        <f>#REF!-AVERAGE(AC$31:AC$55)</f>
        <v>#REF!</v>
      </c>
      <c r="AD83" s="4" t="e">
        <f>#REF!-AVERAGE(AD$31:AD$55)</f>
        <v>#REF!</v>
      </c>
      <c r="AE83" s="4" t="e">
        <f>#REF!-AVERAGE(AE$31:AE$55)</f>
        <v>#REF!</v>
      </c>
      <c r="AF83" s="4" t="e">
        <f>#REF!-AVERAGE(AF$31:AF$55)</f>
        <v>#REF!</v>
      </c>
      <c r="AG83" s="4" t="e">
        <f>#REF!-AVERAGE(AG$31:AG$55)</f>
        <v>#REF!</v>
      </c>
      <c r="AH83" s="4" t="e">
        <f>#REF!-AVERAGE(AH$31:AH$55)</f>
        <v>#REF!</v>
      </c>
      <c r="AI83" s="4" t="e">
        <f>#REF!-AVERAGE(AI$31:AI$55)</f>
        <v>#REF!</v>
      </c>
      <c r="AJ83" s="4" t="e">
        <f>#REF!-AVERAGE(AJ$31:AJ$55)</f>
        <v>#REF!</v>
      </c>
      <c r="AK83" s="4" t="e">
        <f>#REF!-AVERAGE(AK$31:AK$55)</f>
        <v>#REF!</v>
      </c>
      <c r="AL83" s="4" t="e">
        <f>#REF!-AVERAGE(AL$31:AL$55)</f>
        <v>#REF!</v>
      </c>
      <c r="AM83" s="4" t="e">
        <f>#REF!-AVERAGE(AM$31:AM$55)</f>
        <v>#REF!</v>
      </c>
      <c r="AN83" s="4" t="e">
        <f>#REF!-AVERAGE(AN$31:AN$55)</f>
        <v>#REF!</v>
      </c>
      <c r="AO83" s="4" t="e">
        <f>#REF!-AVERAGE(AO$31:AO$55)</f>
        <v>#REF!</v>
      </c>
      <c r="AP83" s="4" t="e">
        <f>#REF!-AVERAGE(AP$31:AP$55)</f>
        <v>#REF!</v>
      </c>
      <c r="AQ83" s="4" t="e">
        <f>#REF!-AVERAGE(AQ$31:AQ$55)</f>
        <v>#REF!</v>
      </c>
      <c r="AR83" s="4" t="e">
        <f>#REF!-AVERAGE(AR$31:AR$55)</f>
        <v>#REF!</v>
      </c>
      <c r="AS83" s="4" t="e">
        <f>#REF!-AVERAGE(AS$31:AS$55)</f>
        <v>#REF!</v>
      </c>
      <c r="AT83" s="4" t="e">
        <f>#REF!-AVERAGE(AT$31:AT$55)</f>
        <v>#REF!</v>
      </c>
      <c r="AU83" s="4" t="e">
        <f>#REF!-AVERAGE(AU$31:AU$55)</f>
        <v>#REF!</v>
      </c>
      <c r="AV83" s="4" t="e">
        <f>#REF!-AVERAGE(AV$31:AV$55)</f>
        <v>#REF!</v>
      </c>
      <c r="AW83" s="4" t="e">
        <f>#REF!-AVERAGE(AW$31:AW$55)</f>
        <v>#REF!</v>
      </c>
      <c r="AX83" s="4" t="e">
        <f>#REF!-AVERAGE(AX$31:AX$55)</f>
        <v>#REF!</v>
      </c>
      <c r="AY83" s="4" t="e">
        <f>#REF!-AVERAGE(AY$31:AY$55)</f>
        <v>#REF!</v>
      </c>
      <c r="BL83" s="9" t="str">
        <f t="shared" si="49"/>
        <v>NieodrzucamyH0</v>
      </c>
      <c r="CA83" s="9" t="str">
        <f t="shared" si="60"/>
        <v>NieodrzucamyH0</v>
      </c>
      <c r="CI83" s="9" t="str">
        <f t="shared" si="65"/>
        <v>NieodrzucamyH0</v>
      </c>
    </row>
    <row r="84" spans="1:87" hidden="1" x14ac:dyDescent="0.25">
      <c r="A84" s="5">
        <v>11</v>
      </c>
      <c r="B84" s="4" t="e">
        <f>#REF!-AVERAGE(B$31:B$45)</f>
        <v>#REF!</v>
      </c>
      <c r="C84" s="4" t="e">
        <f>#REF!-AVERAGE(C$31:C$55)</f>
        <v>#REF!</v>
      </c>
      <c r="D84" s="4" t="e">
        <f>#REF!-AVERAGE(D$31:D$55)</f>
        <v>#REF!</v>
      </c>
      <c r="E84" s="4" t="e">
        <f>#REF!-AVERAGE(E$31:E$55)</f>
        <v>#REF!</v>
      </c>
      <c r="F84" s="4" t="e">
        <f>#REF!-AVERAGE(F$31:F$55)</f>
        <v>#REF!</v>
      </c>
      <c r="G84" s="4" t="e">
        <f>#REF!-AVERAGE(G$31:G$55)</f>
        <v>#REF!</v>
      </c>
      <c r="H84" s="4" t="e">
        <f>#REF!-AVERAGE(H$31:H$55)</f>
        <v>#REF!</v>
      </c>
      <c r="I84" s="4" t="e">
        <f>#REF!-AVERAGE(I$31:I$55)</f>
        <v>#REF!</v>
      </c>
      <c r="J84" s="4" t="e">
        <f>#REF!-AVERAGE(J$31:J$55)</f>
        <v>#REF!</v>
      </c>
      <c r="K84" s="4" t="e">
        <f>#REF!-AVERAGE(K$31:K$55)</f>
        <v>#REF!</v>
      </c>
      <c r="L84" s="4" t="e">
        <f>#REF!-AVERAGE(L$31:L$55)</f>
        <v>#REF!</v>
      </c>
      <c r="M84" s="4" t="e">
        <f>#REF!-AVERAGE(M$31:M$55)</f>
        <v>#REF!</v>
      </c>
      <c r="N84" s="4" t="e">
        <f>#REF!-AVERAGE(N$31:N$55)</f>
        <v>#REF!</v>
      </c>
      <c r="O84" s="4" t="e">
        <f>#REF!-AVERAGE(O$31:O$55)</f>
        <v>#REF!</v>
      </c>
      <c r="P84" s="4" t="e">
        <f>#REF!-AVERAGE(P$31:P$55)</f>
        <v>#REF!</v>
      </c>
      <c r="Q84" s="4" t="e">
        <f>#REF!-AVERAGE(Q$31:Q$55)</f>
        <v>#REF!</v>
      </c>
      <c r="R84" s="4" t="e">
        <f>#REF!-AVERAGE(R$31:R$55)</f>
        <v>#REF!</v>
      </c>
      <c r="S84" s="4" t="e">
        <f>#REF!-AVERAGE(S$31:S$55)</f>
        <v>#REF!</v>
      </c>
      <c r="T84" s="4" t="e">
        <f>#REF!-AVERAGE(T$31:T$55)</f>
        <v>#REF!</v>
      </c>
      <c r="U84" s="4" t="e">
        <f>#REF!-AVERAGE(U$31:U$55)</f>
        <v>#REF!</v>
      </c>
      <c r="V84" s="4" t="e">
        <f>#REF!-AVERAGE(V$31:V$55)</f>
        <v>#REF!</v>
      </c>
      <c r="W84" s="4" t="e">
        <f>#REF!-AVERAGE(W$31:W$55)</f>
        <v>#REF!</v>
      </c>
      <c r="X84" s="4" t="e">
        <f>#REF!-AVERAGE(X$31:X$55)</f>
        <v>#REF!</v>
      </c>
      <c r="Y84" s="4" t="e">
        <f>#REF!-AVERAGE(Y$31:Y$55)</f>
        <v>#REF!</v>
      </c>
      <c r="Z84" s="4" t="e">
        <f>#REF!-AVERAGE(Z$31:Z$55)</f>
        <v>#REF!</v>
      </c>
      <c r="AA84" s="4" t="e">
        <f>#REF!-AVERAGE(AA$31:AA$55)</f>
        <v>#REF!</v>
      </c>
      <c r="AB84" s="4" t="e">
        <f>#REF!-AVERAGE(AB$31:AB$55)</f>
        <v>#REF!</v>
      </c>
      <c r="AC84" s="4" t="e">
        <f>#REF!-AVERAGE(AC$31:AC$55)</f>
        <v>#REF!</v>
      </c>
      <c r="AD84" s="4" t="e">
        <f>#REF!-AVERAGE(AD$31:AD$55)</f>
        <v>#REF!</v>
      </c>
      <c r="AE84" s="4" t="e">
        <f>#REF!-AVERAGE(AE$31:AE$55)</f>
        <v>#REF!</v>
      </c>
      <c r="AF84" s="4" t="e">
        <f>#REF!-AVERAGE(AF$31:AF$55)</f>
        <v>#REF!</v>
      </c>
      <c r="AG84" s="4" t="e">
        <f>#REF!-AVERAGE(AG$31:AG$55)</f>
        <v>#REF!</v>
      </c>
      <c r="AH84" s="4" t="e">
        <f>#REF!-AVERAGE(AH$31:AH$55)</f>
        <v>#REF!</v>
      </c>
      <c r="AI84" s="4" t="e">
        <f>#REF!-AVERAGE(AI$31:AI$55)</f>
        <v>#REF!</v>
      </c>
      <c r="AJ84" s="4" t="e">
        <f>#REF!-AVERAGE(AJ$31:AJ$55)</f>
        <v>#REF!</v>
      </c>
      <c r="AK84" s="4" t="e">
        <f>#REF!-AVERAGE(AK$31:AK$55)</f>
        <v>#REF!</v>
      </c>
      <c r="AL84" s="4" t="e">
        <f>#REF!-AVERAGE(AL$31:AL$55)</f>
        <v>#REF!</v>
      </c>
      <c r="AM84" s="4" t="e">
        <f>#REF!-AVERAGE(AM$31:AM$55)</f>
        <v>#REF!</v>
      </c>
      <c r="AN84" s="4" t="e">
        <f>#REF!-AVERAGE(AN$31:AN$55)</f>
        <v>#REF!</v>
      </c>
      <c r="AO84" s="4" t="e">
        <f>#REF!-AVERAGE(AO$31:AO$55)</f>
        <v>#REF!</v>
      </c>
      <c r="AP84" s="4" t="e">
        <f>#REF!-AVERAGE(AP$31:AP$55)</f>
        <v>#REF!</v>
      </c>
      <c r="AQ84" s="4" t="e">
        <f>#REF!-AVERAGE(AQ$31:AQ$55)</f>
        <v>#REF!</v>
      </c>
      <c r="AR84" s="4" t="e">
        <f>#REF!-AVERAGE(AR$31:AR$55)</f>
        <v>#REF!</v>
      </c>
      <c r="AS84" s="4" t="e">
        <f>#REF!-AVERAGE(AS$31:AS$55)</f>
        <v>#REF!</v>
      </c>
      <c r="AT84" s="4" t="e">
        <f>#REF!-AVERAGE(AT$31:AT$55)</f>
        <v>#REF!</v>
      </c>
      <c r="AU84" s="4" t="e">
        <f>#REF!-AVERAGE(AU$31:AU$55)</f>
        <v>#REF!</v>
      </c>
      <c r="AV84" s="4" t="e">
        <f>#REF!-AVERAGE(AV$31:AV$55)</f>
        <v>#REF!</v>
      </c>
      <c r="AW84" s="4" t="e">
        <f>#REF!-AVERAGE(AW$31:AW$55)</f>
        <v>#REF!</v>
      </c>
      <c r="AX84" s="4" t="e">
        <f>#REF!-AVERAGE(AX$31:AX$55)</f>
        <v>#REF!</v>
      </c>
      <c r="AY84" s="4" t="e">
        <f>#REF!-AVERAGE(AY$31:AY$55)</f>
        <v>#REF!</v>
      </c>
      <c r="BL84" s="9" t="str">
        <f t="shared" si="49"/>
        <v>NieodrzucamyH0</v>
      </c>
      <c r="CA84" s="9" t="str">
        <f t="shared" si="60"/>
        <v>NieodrzucamyH0</v>
      </c>
      <c r="CI84" s="9" t="str">
        <f t="shared" si="65"/>
        <v>NieodrzucamyH0</v>
      </c>
    </row>
    <row r="85" spans="1:87" hidden="1" x14ac:dyDescent="0.25">
      <c r="A85" s="5">
        <v>12</v>
      </c>
      <c r="B85" s="4" t="e">
        <f>#REF!-AVERAGE(B$31:B$45)</f>
        <v>#REF!</v>
      </c>
      <c r="C85" s="4" t="e">
        <f>#REF!-AVERAGE(C$31:C$55)</f>
        <v>#REF!</v>
      </c>
      <c r="D85" s="4" t="e">
        <f>#REF!-AVERAGE(D$31:D$55)</f>
        <v>#REF!</v>
      </c>
      <c r="E85" s="4" t="e">
        <f>#REF!-AVERAGE(E$31:E$55)</f>
        <v>#REF!</v>
      </c>
      <c r="F85" s="4" t="e">
        <f>#REF!-AVERAGE(F$31:F$55)</f>
        <v>#REF!</v>
      </c>
      <c r="G85" s="4" t="e">
        <f>#REF!-AVERAGE(G$31:G$55)</f>
        <v>#REF!</v>
      </c>
      <c r="H85" s="4" t="e">
        <f>#REF!-AVERAGE(H$31:H$55)</f>
        <v>#REF!</v>
      </c>
      <c r="I85" s="4" t="e">
        <f>#REF!-AVERAGE(I$31:I$55)</f>
        <v>#REF!</v>
      </c>
      <c r="J85" s="4" t="e">
        <f>#REF!-AVERAGE(J$31:J$55)</f>
        <v>#REF!</v>
      </c>
      <c r="K85" s="4" t="e">
        <f>#REF!-AVERAGE(K$31:K$55)</f>
        <v>#REF!</v>
      </c>
      <c r="L85" s="4" t="e">
        <f>#REF!-AVERAGE(L$31:L$55)</f>
        <v>#REF!</v>
      </c>
      <c r="M85" s="4" t="e">
        <f>#REF!-AVERAGE(M$31:M$55)</f>
        <v>#REF!</v>
      </c>
      <c r="N85" s="4" t="e">
        <f>#REF!-AVERAGE(N$31:N$55)</f>
        <v>#REF!</v>
      </c>
      <c r="O85" s="4" t="e">
        <f>#REF!-AVERAGE(O$31:O$55)</f>
        <v>#REF!</v>
      </c>
      <c r="P85" s="4" t="e">
        <f>#REF!-AVERAGE(P$31:P$55)</f>
        <v>#REF!</v>
      </c>
      <c r="Q85" s="4" t="e">
        <f>#REF!-AVERAGE(Q$31:Q$55)</f>
        <v>#REF!</v>
      </c>
      <c r="R85" s="4" t="e">
        <f>#REF!-AVERAGE(R$31:R$55)</f>
        <v>#REF!</v>
      </c>
      <c r="S85" s="4" t="e">
        <f>#REF!-AVERAGE(S$31:S$55)</f>
        <v>#REF!</v>
      </c>
      <c r="T85" s="4" t="e">
        <f>#REF!-AVERAGE(T$31:T$55)</f>
        <v>#REF!</v>
      </c>
      <c r="U85" s="4" t="e">
        <f>#REF!-AVERAGE(U$31:U$55)</f>
        <v>#REF!</v>
      </c>
      <c r="V85" s="4" t="e">
        <f>#REF!-AVERAGE(V$31:V$55)</f>
        <v>#REF!</v>
      </c>
      <c r="W85" s="4" t="e">
        <f>#REF!-AVERAGE(W$31:W$55)</f>
        <v>#REF!</v>
      </c>
      <c r="X85" s="4" t="e">
        <f>#REF!-AVERAGE(X$31:X$55)</f>
        <v>#REF!</v>
      </c>
      <c r="Y85" s="4" t="e">
        <f>#REF!-AVERAGE(Y$31:Y$55)</f>
        <v>#REF!</v>
      </c>
      <c r="Z85" s="4" t="e">
        <f>#REF!-AVERAGE(Z$31:Z$55)</f>
        <v>#REF!</v>
      </c>
      <c r="AA85" s="4" t="e">
        <f>#REF!-AVERAGE(AA$31:AA$55)</f>
        <v>#REF!</v>
      </c>
      <c r="AB85" s="4" t="e">
        <f>#REF!-AVERAGE(AB$31:AB$55)</f>
        <v>#REF!</v>
      </c>
      <c r="AC85" s="4" t="e">
        <f>#REF!-AVERAGE(AC$31:AC$55)</f>
        <v>#REF!</v>
      </c>
      <c r="AD85" s="4" t="e">
        <f>#REF!-AVERAGE(AD$31:AD$55)</f>
        <v>#REF!</v>
      </c>
      <c r="AE85" s="4" t="e">
        <f>#REF!-AVERAGE(AE$31:AE$55)</f>
        <v>#REF!</v>
      </c>
      <c r="AF85" s="4" t="e">
        <f>#REF!-AVERAGE(AF$31:AF$55)</f>
        <v>#REF!</v>
      </c>
      <c r="AG85" s="4" t="e">
        <f>#REF!-AVERAGE(AG$31:AG$55)</f>
        <v>#REF!</v>
      </c>
      <c r="AH85" s="4" t="e">
        <f>#REF!-AVERAGE(AH$31:AH$55)</f>
        <v>#REF!</v>
      </c>
      <c r="AI85" s="4" t="e">
        <f>#REF!-AVERAGE(AI$31:AI$55)</f>
        <v>#REF!</v>
      </c>
      <c r="AJ85" s="4" t="e">
        <f>#REF!-AVERAGE(AJ$31:AJ$55)</f>
        <v>#REF!</v>
      </c>
      <c r="AK85" s="4" t="e">
        <f>#REF!-AVERAGE(AK$31:AK$55)</f>
        <v>#REF!</v>
      </c>
      <c r="AL85" s="4" t="e">
        <f>#REF!-AVERAGE(AL$31:AL$55)</f>
        <v>#REF!</v>
      </c>
      <c r="AM85" s="4" t="e">
        <f>#REF!-AVERAGE(AM$31:AM$55)</f>
        <v>#REF!</v>
      </c>
      <c r="AN85" s="4" t="e">
        <f>#REF!-AVERAGE(AN$31:AN$55)</f>
        <v>#REF!</v>
      </c>
      <c r="AO85" s="4" t="e">
        <f>#REF!-AVERAGE(AO$31:AO$55)</f>
        <v>#REF!</v>
      </c>
      <c r="AP85" s="4" t="e">
        <f>#REF!-AVERAGE(AP$31:AP$55)</f>
        <v>#REF!</v>
      </c>
      <c r="AQ85" s="4" t="e">
        <f>#REF!-AVERAGE(AQ$31:AQ$55)</f>
        <v>#REF!</v>
      </c>
      <c r="AR85" s="4" t="e">
        <f>#REF!-AVERAGE(AR$31:AR$55)</f>
        <v>#REF!</v>
      </c>
      <c r="AS85" s="4" t="e">
        <f>#REF!-AVERAGE(AS$31:AS$55)</f>
        <v>#REF!</v>
      </c>
      <c r="AT85" s="4" t="e">
        <f>#REF!-AVERAGE(AT$31:AT$55)</f>
        <v>#REF!</v>
      </c>
      <c r="AU85" s="4" t="e">
        <f>#REF!-AVERAGE(AU$31:AU$55)</f>
        <v>#REF!</v>
      </c>
      <c r="AV85" s="4" t="e">
        <f>#REF!-AVERAGE(AV$31:AV$55)</f>
        <v>#REF!</v>
      </c>
      <c r="AW85" s="4" t="e">
        <f>#REF!-AVERAGE(AW$31:AW$55)</f>
        <v>#REF!</v>
      </c>
      <c r="AX85" s="4" t="e">
        <f>#REF!-AVERAGE(AX$31:AX$55)</f>
        <v>#REF!</v>
      </c>
      <c r="AY85" s="4" t="e">
        <f>#REF!-AVERAGE(AY$31:AY$55)</f>
        <v>#REF!</v>
      </c>
      <c r="BL85" s="9" t="str">
        <f t="shared" si="49"/>
        <v>NieodrzucamyH0</v>
      </c>
      <c r="CA85" s="9" t="str">
        <f t="shared" si="60"/>
        <v>NieodrzucamyH0</v>
      </c>
      <c r="CI85" s="9" t="str">
        <f t="shared" si="65"/>
        <v>NieodrzucamyH0</v>
      </c>
    </row>
    <row r="86" spans="1:87" hidden="1" x14ac:dyDescent="0.25">
      <c r="A86" s="5">
        <v>13</v>
      </c>
      <c r="B86" s="4" t="e">
        <f>#REF!-AVERAGE(B$31:B$45)</f>
        <v>#REF!</v>
      </c>
      <c r="C86" s="4" t="e">
        <f>#REF!-AVERAGE(C$31:C$55)</f>
        <v>#REF!</v>
      </c>
      <c r="D86" s="4" t="e">
        <f>#REF!-AVERAGE(D$31:D$55)</f>
        <v>#REF!</v>
      </c>
      <c r="E86" s="4" t="e">
        <f>#REF!-AVERAGE(E$31:E$55)</f>
        <v>#REF!</v>
      </c>
      <c r="F86" s="4" t="e">
        <f>#REF!-AVERAGE(F$31:F$55)</f>
        <v>#REF!</v>
      </c>
      <c r="G86" s="4" t="e">
        <f>#REF!-AVERAGE(G$31:G$55)</f>
        <v>#REF!</v>
      </c>
      <c r="H86" s="4" t="e">
        <f>#REF!-AVERAGE(H$31:H$55)</f>
        <v>#REF!</v>
      </c>
      <c r="I86" s="4" t="e">
        <f>#REF!-AVERAGE(I$31:I$55)</f>
        <v>#REF!</v>
      </c>
      <c r="J86" s="4" t="e">
        <f>#REF!-AVERAGE(J$31:J$55)</f>
        <v>#REF!</v>
      </c>
      <c r="K86" s="4" t="e">
        <f>#REF!-AVERAGE(K$31:K$55)</f>
        <v>#REF!</v>
      </c>
      <c r="L86" s="4" t="e">
        <f>#REF!-AVERAGE(L$31:L$55)</f>
        <v>#REF!</v>
      </c>
      <c r="M86" s="4" t="e">
        <f>#REF!-AVERAGE(M$31:M$55)</f>
        <v>#REF!</v>
      </c>
      <c r="N86" s="4" t="e">
        <f>#REF!-AVERAGE(N$31:N$55)</f>
        <v>#REF!</v>
      </c>
      <c r="O86" s="4" t="e">
        <f>#REF!-AVERAGE(O$31:O$55)</f>
        <v>#REF!</v>
      </c>
      <c r="P86" s="4" t="e">
        <f>#REF!-AVERAGE(P$31:P$55)</f>
        <v>#REF!</v>
      </c>
      <c r="Q86" s="4" t="e">
        <f>#REF!-AVERAGE(Q$31:Q$55)</f>
        <v>#REF!</v>
      </c>
      <c r="R86" s="4" t="e">
        <f>#REF!-AVERAGE(R$31:R$55)</f>
        <v>#REF!</v>
      </c>
      <c r="S86" s="4" t="e">
        <f>#REF!-AVERAGE(S$31:S$55)</f>
        <v>#REF!</v>
      </c>
      <c r="T86" s="4" t="e">
        <f>#REF!-AVERAGE(T$31:T$55)</f>
        <v>#REF!</v>
      </c>
      <c r="U86" s="4" t="e">
        <f>#REF!-AVERAGE(U$31:U$55)</f>
        <v>#REF!</v>
      </c>
      <c r="V86" s="4" t="e">
        <f>#REF!-AVERAGE(V$31:V$55)</f>
        <v>#REF!</v>
      </c>
      <c r="W86" s="4" t="e">
        <f>#REF!-AVERAGE(W$31:W$55)</f>
        <v>#REF!</v>
      </c>
      <c r="X86" s="4" t="e">
        <f>#REF!-AVERAGE(X$31:X$55)</f>
        <v>#REF!</v>
      </c>
      <c r="Y86" s="4" t="e">
        <f>#REF!-AVERAGE(Y$31:Y$55)</f>
        <v>#REF!</v>
      </c>
      <c r="Z86" s="4" t="e">
        <f>#REF!-AVERAGE(Z$31:Z$55)</f>
        <v>#REF!</v>
      </c>
      <c r="AA86" s="4" t="e">
        <f>#REF!-AVERAGE(AA$31:AA$55)</f>
        <v>#REF!</v>
      </c>
      <c r="AB86" s="4" t="e">
        <f>#REF!-AVERAGE(AB$31:AB$55)</f>
        <v>#REF!</v>
      </c>
      <c r="AC86" s="4" t="e">
        <f>#REF!-AVERAGE(AC$31:AC$55)</f>
        <v>#REF!</v>
      </c>
      <c r="AD86" s="4" t="e">
        <f>#REF!-AVERAGE(AD$31:AD$55)</f>
        <v>#REF!</v>
      </c>
      <c r="AE86" s="4" t="e">
        <f>#REF!-AVERAGE(AE$31:AE$55)</f>
        <v>#REF!</v>
      </c>
      <c r="AF86" s="4" t="e">
        <f>#REF!-AVERAGE(AF$31:AF$55)</f>
        <v>#REF!</v>
      </c>
      <c r="AG86" s="4" t="e">
        <f>#REF!-AVERAGE(AG$31:AG$55)</f>
        <v>#REF!</v>
      </c>
      <c r="AH86" s="4" t="e">
        <f>#REF!-AVERAGE(AH$31:AH$55)</f>
        <v>#REF!</v>
      </c>
      <c r="AI86" s="4" t="e">
        <f>#REF!-AVERAGE(AI$31:AI$55)</f>
        <v>#REF!</v>
      </c>
      <c r="AJ86" s="4" t="e">
        <f>#REF!-AVERAGE(AJ$31:AJ$55)</f>
        <v>#REF!</v>
      </c>
      <c r="AK86" s="4" t="e">
        <f>#REF!-AVERAGE(AK$31:AK$55)</f>
        <v>#REF!</v>
      </c>
      <c r="AL86" s="4" t="e">
        <f>#REF!-AVERAGE(AL$31:AL$55)</f>
        <v>#REF!</v>
      </c>
      <c r="AM86" s="4" t="e">
        <f>#REF!-AVERAGE(AM$31:AM$55)</f>
        <v>#REF!</v>
      </c>
      <c r="AN86" s="4" t="e">
        <f>#REF!-AVERAGE(AN$31:AN$55)</f>
        <v>#REF!</v>
      </c>
      <c r="AO86" s="4" t="e">
        <f>#REF!-AVERAGE(AO$31:AO$55)</f>
        <v>#REF!</v>
      </c>
      <c r="AP86" s="4" t="e">
        <f>#REF!-AVERAGE(AP$31:AP$55)</f>
        <v>#REF!</v>
      </c>
      <c r="AQ86" s="4" t="e">
        <f>#REF!-AVERAGE(AQ$31:AQ$55)</f>
        <v>#REF!</v>
      </c>
      <c r="AR86" s="4" t="e">
        <f>#REF!-AVERAGE(AR$31:AR$55)</f>
        <v>#REF!</v>
      </c>
      <c r="AS86" s="4" t="e">
        <f>#REF!-AVERAGE(AS$31:AS$55)</f>
        <v>#REF!</v>
      </c>
      <c r="AT86" s="4" t="e">
        <f>#REF!-AVERAGE(AT$31:AT$55)</f>
        <v>#REF!</v>
      </c>
      <c r="AU86" s="4" t="e">
        <f>#REF!-AVERAGE(AU$31:AU$55)</f>
        <v>#REF!</v>
      </c>
      <c r="AV86" s="4" t="e">
        <f>#REF!-AVERAGE(AV$31:AV$55)</f>
        <v>#REF!</v>
      </c>
      <c r="AW86" s="4" t="e">
        <f>#REF!-AVERAGE(AW$31:AW$55)</f>
        <v>#REF!</v>
      </c>
      <c r="AX86" s="4" t="e">
        <f>#REF!-AVERAGE(AX$31:AX$55)</f>
        <v>#REF!</v>
      </c>
      <c r="AY86" s="4" t="e">
        <f>#REF!-AVERAGE(AY$31:AY$55)</f>
        <v>#REF!</v>
      </c>
      <c r="BL86" s="9" t="str">
        <f t="shared" si="49"/>
        <v>NieodrzucamyH0</v>
      </c>
      <c r="CA86" s="9" t="str">
        <f t="shared" si="60"/>
        <v>NieodrzucamyH0</v>
      </c>
      <c r="CI86" s="9" t="str">
        <f t="shared" si="65"/>
        <v>NieodrzucamyH0</v>
      </c>
    </row>
    <row r="87" spans="1:87" hidden="1" x14ac:dyDescent="0.25">
      <c r="A87" s="5">
        <v>14</v>
      </c>
      <c r="B87" s="4" t="e">
        <f>#REF!-AVERAGE(B$31:B$45)</f>
        <v>#REF!</v>
      </c>
      <c r="C87" s="4" t="e">
        <f>#REF!-AVERAGE(C$31:C$55)</f>
        <v>#REF!</v>
      </c>
      <c r="D87" s="4" t="e">
        <f>#REF!-AVERAGE(D$31:D$55)</f>
        <v>#REF!</v>
      </c>
      <c r="E87" s="4" t="e">
        <f>#REF!-AVERAGE(E$31:E$55)</f>
        <v>#REF!</v>
      </c>
      <c r="F87" s="4" t="e">
        <f>#REF!-AVERAGE(F$31:F$55)</f>
        <v>#REF!</v>
      </c>
      <c r="G87" s="4" t="e">
        <f>#REF!-AVERAGE(G$31:G$55)</f>
        <v>#REF!</v>
      </c>
      <c r="H87" s="4" t="e">
        <f>#REF!-AVERAGE(H$31:H$55)</f>
        <v>#REF!</v>
      </c>
      <c r="I87" s="4" t="e">
        <f>#REF!-AVERAGE(I$31:I$55)</f>
        <v>#REF!</v>
      </c>
      <c r="J87" s="4" t="e">
        <f>#REF!-AVERAGE(J$31:J$55)</f>
        <v>#REF!</v>
      </c>
      <c r="K87" s="4" t="e">
        <f>#REF!-AVERAGE(K$31:K$55)</f>
        <v>#REF!</v>
      </c>
      <c r="L87" s="4" t="e">
        <f>#REF!-AVERAGE(L$31:L$55)</f>
        <v>#REF!</v>
      </c>
      <c r="M87" s="4" t="e">
        <f>#REF!-AVERAGE(M$31:M$55)</f>
        <v>#REF!</v>
      </c>
      <c r="N87" s="4" t="e">
        <f>#REF!-AVERAGE(N$31:N$55)</f>
        <v>#REF!</v>
      </c>
      <c r="O87" s="4" t="e">
        <f>#REF!-AVERAGE(O$31:O$55)</f>
        <v>#REF!</v>
      </c>
      <c r="P87" s="4" t="e">
        <f>#REF!-AVERAGE(P$31:P$55)</f>
        <v>#REF!</v>
      </c>
      <c r="Q87" s="4" t="e">
        <f>#REF!-AVERAGE(Q$31:Q$55)</f>
        <v>#REF!</v>
      </c>
      <c r="R87" s="4" t="e">
        <f>#REF!-AVERAGE(R$31:R$55)</f>
        <v>#REF!</v>
      </c>
      <c r="S87" s="4" t="e">
        <f>#REF!-AVERAGE(S$31:S$55)</f>
        <v>#REF!</v>
      </c>
      <c r="T87" s="4" t="e">
        <f>#REF!-AVERAGE(T$31:T$55)</f>
        <v>#REF!</v>
      </c>
      <c r="U87" s="4" t="e">
        <f>#REF!-AVERAGE(U$31:U$55)</f>
        <v>#REF!</v>
      </c>
      <c r="V87" s="4" t="e">
        <f>#REF!-AVERAGE(V$31:V$55)</f>
        <v>#REF!</v>
      </c>
      <c r="W87" s="4" t="e">
        <f>#REF!-AVERAGE(W$31:W$55)</f>
        <v>#REF!</v>
      </c>
      <c r="X87" s="4" t="e">
        <f>#REF!-AVERAGE(X$31:X$55)</f>
        <v>#REF!</v>
      </c>
      <c r="Y87" s="4" t="e">
        <f>#REF!-AVERAGE(Y$31:Y$55)</f>
        <v>#REF!</v>
      </c>
      <c r="Z87" s="4" t="e">
        <f>#REF!-AVERAGE(Z$31:Z$55)</f>
        <v>#REF!</v>
      </c>
      <c r="AA87" s="4" t="e">
        <f>#REF!-AVERAGE(AA$31:AA$55)</f>
        <v>#REF!</v>
      </c>
      <c r="AB87" s="4" t="e">
        <f>#REF!-AVERAGE(AB$31:AB$55)</f>
        <v>#REF!</v>
      </c>
      <c r="AC87" s="4" t="e">
        <f>#REF!-AVERAGE(AC$31:AC$55)</f>
        <v>#REF!</v>
      </c>
      <c r="AD87" s="4" t="e">
        <f>#REF!-AVERAGE(AD$31:AD$55)</f>
        <v>#REF!</v>
      </c>
      <c r="AE87" s="4" t="e">
        <f>#REF!-AVERAGE(AE$31:AE$55)</f>
        <v>#REF!</v>
      </c>
      <c r="AF87" s="4" t="e">
        <f>#REF!-AVERAGE(AF$31:AF$55)</f>
        <v>#REF!</v>
      </c>
      <c r="AG87" s="4" t="e">
        <f>#REF!-AVERAGE(AG$31:AG$55)</f>
        <v>#REF!</v>
      </c>
      <c r="AH87" s="4" t="e">
        <f>#REF!-AVERAGE(AH$31:AH$55)</f>
        <v>#REF!</v>
      </c>
      <c r="AI87" s="4" t="e">
        <f>#REF!-AVERAGE(AI$31:AI$55)</f>
        <v>#REF!</v>
      </c>
      <c r="AJ87" s="4" t="e">
        <f>#REF!-AVERAGE(AJ$31:AJ$55)</f>
        <v>#REF!</v>
      </c>
      <c r="AK87" s="4" t="e">
        <f>#REF!-AVERAGE(AK$31:AK$55)</f>
        <v>#REF!</v>
      </c>
      <c r="AL87" s="4" t="e">
        <f>#REF!-AVERAGE(AL$31:AL$55)</f>
        <v>#REF!</v>
      </c>
      <c r="AM87" s="4" t="e">
        <f>#REF!-AVERAGE(AM$31:AM$55)</f>
        <v>#REF!</v>
      </c>
      <c r="AN87" s="4" t="e">
        <f>#REF!-AVERAGE(AN$31:AN$55)</f>
        <v>#REF!</v>
      </c>
      <c r="AO87" s="4" t="e">
        <f>#REF!-AVERAGE(AO$31:AO$55)</f>
        <v>#REF!</v>
      </c>
      <c r="AP87" s="4" t="e">
        <f>#REF!-AVERAGE(AP$31:AP$55)</f>
        <v>#REF!</v>
      </c>
      <c r="AQ87" s="4" t="e">
        <f>#REF!-AVERAGE(AQ$31:AQ$55)</f>
        <v>#REF!</v>
      </c>
      <c r="AR87" s="4" t="e">
        <f>#REF!-AVERAGE(AR$31:AR$55)</f>
        <v>#REF!</v>
      </c>
      <c r="AS87" s="4" t="e">
        <f>#REF!-AVERAGE(AS$31:AS$55)</f>
        <v>#REF!</v>
      </c>
      <c r="AT87" s="4" t="e">
        <f>#REF!-AVERAGE(AT$31:AT$55)</f>
        <v>#REF!</v>
      </c>
      <c r="AU87" s="4" t="e">
        <f>#REF!-AVERAGE(AU$31:AU$55)</f>
        <v>#REF!</v>
      </c>
      <c r="AV87" s="4" t="e">
        <f>#REF!-AVERAGE(AV$31:AV$55)</f>
        <v>#REF!</v>
      </c>
      <c r="AW87" s="4" t="e">
        <f>#REF!-AVERAGE(AW$31:AW$55)</f>
        <v>#REF!</v>
      </c>
      <c r="AX87" s="4" t="e">
        <f>#REF!-AVERAGE(AX$31:AX$55)</f>
        <v>#REF!</v>
      </c>
      <c r="AY87" s="4" t="e">
        <f>#REF!-AVERAGE(AY$31:AY$55)</f>
        <v>#REF!</v>
      </c>
      <c r="BL87" s="9" t="str">
        <f t="shared" si="49"/>
        <v>NieodrzucamyH0</v>
      </c>
      <c r="CA87" s="9" t="str">
        <f t="shared" si="60"/>
        <v>NieodrzucamyH0</v>
      </c>
      <c r="CI87" s="9" t="str">
        <f t="shared" si="65"/>
        <v>NieodrzucamyH0</v>
      </c>
    </row>
    <row r="88" spans="1:87" hidden="1" x14ac:dyDescent="0.25">
      <c r="A88" s="5">
        <v>15</v>
      </c>
      <c r="B88" s="4" t="e">
        <f>#REF!-AVERAGE(B$31:B$45)</f>
        <v>#REF!</v>
      </c>
      <c r="C88" s="4" t="e">
        <f>#REF!-AVERAGE(C$31:C$55)</f>
        <v>#REF!</v>
      </c>
      <c r="D88" s="4" t="e">
        <f>#REF!-AVERAGE(D$31:D$55)</f>
        <v>#REF!</v>
      </c>
      <c r="E88" s="4" t="e">
        <f>#REF!-AVERAGE(E$31:E$55)</f>
        <v>#REF!</v>
      </c>
      <c r="F88" s="4" t="e">
        <f>#REF!-AVERAGE(F$31:F$55)</f>
        <v>#REF!</v>
      </c>
      <c r="G88" s="4" t="e">
        <f>#REF!-AVERAGE(G$31:G$55)</f>
        <v>#REF!</v>
      </c>
      <c r="H88" s="4" t="e">
        <f>#REF!-AVERAGE(H$31:H$55)</f>
        <v>#REF!</v>
      </c>
      <c r="I88" s="4" t="e">
        <f>#REF!-AVERAGE(I$31:I$55)</f>
        <v>#REF!</v>
      </c>
      <c r="J88" s="4" t="e">
        <f>#REF!-AVERAGE(J$31:J$55)</f>
        <v>#REF!</v>
      </c>
      <c r="K88" s="4" t="e">
        <f>#REF!-AVERAGE(K$31:K$55)</f>
        <v>#REF!</v>
      </c>
      <c r="L88" s="4" t="e">
        <f>#REF!-AVERAGE(L$31:L$55)</f>
        <v>#REF!</v>
      </c>
      <c r="M88" s="4" t="e">
        <f>#REF!-AVERAGE(M$31:M$55)</f>
        <v>#REF!</v>
      </c>
      <c r="N88" s="4" t="e">
        <f>#REF!-AVERAGE(N$31:N$55)</f>
        <v>#REF!</v>
      </c>
      <c r="O88" s="4" t="e">
        <f>#REF!-AVERAGE(O$31:O$55)</f>
        <v>#REF!</v>
      </c>
      <c r="P88" s="4" t="e">
        <f>#REF!-AVERAGE(P$31:P$55)</f>
        <v>#REF!</v>
      </c>
      <c r="Q88" s="4" t="e">
        <f>#REF!-AVERAGE(Q$31:Q$55)</f>
        <v>#REF!</v>
      </c>
      <c r="R88" s="4" t="e">
        <f>#REF!-AVERAGE(R$31:R$55)</f>
        <v>#REF!</v>
      </c>
      <c r="S88" s="4" t="e">
        <f>#REF!-AVERAGE(S$31:S$55)</f>
        <v>#REF!</v>
      </c>
      <c r="T88" s="4" t="e">
        <f>#REF!-AVERAGE(T$31:T$55)</f>
        <v>#REF!</v>
      </c>
      <c r="U88" s="4" t="e">
        <f>#REF!-AVERAGE(U$31:U$55)</f>
        <v>#REF!</v>
      </c>
      <c r="V88" s="4" t="e">
        <f>#REF!-AVERAGE(V$31:V$55)</f>
        <v>#REF!</v>
      </c>
      <c r="W88" s="4" t="e">
        <f>#REF!-AVERAGE(W$31:W$55)</f>
        <v>#REF!</v>
      </c>
      <c r="X88" s="4" t="e">
        <f>#REF!-AVERAGE(X$31:X$55)</f>
        <v>#REF!</v>
      </c>
      <c r="Y88" s="4" t="e">
        <f>#REF!-AVERAGE(Y$31:Y$55)</f>
        <v>#REF!</v>
      </c>
      <c r="Z88" s="4" t="e">
        <f>#REF!-AVERAGE(Z$31:Z$55)</f>
        <v>#REF!</v>
      </c>
      <c r="AA88" s="4" t="e">
        <f>#REF!-AVERAGE(AA$31:AA$55)</f>
        <v>#REF!</v>
      </c>
      <c r="AB88" s="4" t="e">
        <f>#REF!-AVERAGE(AB$31:AB$55)</f>
        <v>#REF!</v>
      </c>
      <c r="AC88" s="4" t="e">
        <f>#REF!-AVERAGE(AC$31:AC$55)</f>
        <v>#REF!</v>
      </c>
      <c r="AD88" s="4" t="e">
        <f>#REF!-AVERAGE(AD$31:AD$55)</f>
        <v>#REF!</v>
      </c>
      <c r="AE88" s="4" t="e">
        <f>#REF!-AVERAGE(AE$31:AE$55)</f>
        <v>#REF!</v>
      </c>
      <c r="AF88" s="4" t="e">
        <f>#REF!-AVERAGE(AF$31:AF$55)</f>
        <v>#REF!</v>
      </c>
      <c r="AG88" s="4" t="e">
        <f>#REF!-AVERAGE(AG$31:AG$55)</f>
        <v>#REF!</v>
      </c>
      <c r="AH88" s="4" t="e">
        <f>#REF!-AVERAGE(AH$31:AH$55)</f>
        <v>#REF!</v>
      </c>
      <c r="AI88" s="4" t="e">
        <f>#REF!-AVERAGE(AI$31:AI$55)</f>
        <v>#REF!</v>
      </c>
      <c r="AJ88" s="4" t="e">
        <f>#REF!-AVERAGE(AJ$31:AJ$55)</f>
        <v>#REF!</v>
      </c>
      <c r="AK88" s="4" t="e">
        <f>#REF!-AVERAGE(AK$31:AK$55)</f>
        <v>#REF!</v>
      </c>
      <c r="AL88" s="4" t="e">
        <f>#REF!-AVERAGE(AL$31:AL$55)</f>
        <v>#REF!</v>
      </c>
      <c r="AM88" s="4" t="e">
        <f>#REF!-AVERAGE(AM$31:AM$55)</f>
        <v>#REF!</v>
      </c>
      <c r="AN88" s="4" t="e">
        <f>#REF!-AVERAGE(AN$31:AN$55)</f>
        <v>#REF!</v>
      </c>
      <c r="AO88" s="4" t="e">
        <f>#REF!-AVERAGE(AO$31:AO$55)</f>
        <v>#REF!</v>
      </c>
      <c r="AP88" s="4" t="e">
        <f>#REF!-AVERAGE(AP$31:AP$55)</f>
        <v>#REF!</v>
      </c>
      <c r="AQ88" s="4" t="e">
        <f>#REF!-AVERAGE(AQ$31:AQ$55)</f>
        <v>#REF!</v>
      </c>
      <c r="AR88" s="4" t="e">
        <f>#REF!-AVERAGE(AR$31:AR$55)</f>
        <v>#REF!</v>
      </c>
      <c r="AS88" s="4" t="e">
        <f>#REF!-AVERAGE(AS$31:AS$55)</f>
        <v>#REF!</v>
      </c>
      <c r="AT88" s="4" t="e">
        <f>#REF!-AVERAGE(AT$31:AT$55)</f>
        <v>#REF!</v>
      </c>
      <c r="AU88" s="4" t="e">
        <f>#REF!-AVERAGE(AU$31:AU$55)</f>
        <v>#REF!</v>
      </c>
      <c r="AV88" s="4" t="e">
        <f>#REF!-AVERAGE(AV$31:AV$55)</f>
        <v>#REF!</v>
      </c>
      <c r="AW88" s="4" t="e">
        <f>#REF!-AVERAGE(AW$31:AW$55)</f>
        <v>#REF!</v>
      </c>
      <c r="AX88" s="4" t="e">
        <f>#REF!-AVERAGE(AX$31:AX$55)</f>
        <v>#REF!</v>
      </c>
      <c r="AY88" s="4" t="e">
        <f>#REF!-AVERAGE(AY$31:AY$55)</f>
        <v>#REF!</v>
      </c>
      <c r="BL88" s="9" t="str">
        <f t="shared" si="49"/>
        <v>NieodrzucamyH0</v>
      </c>
      <c r="CA88" s="9" t="str">
        <f t="shared" si="60"/>
        <v>NieodrzucamyH0</v>
      </c>
      <c r="CI88" s="9" t="str">
        <f t="shared" si="65"/>
        <v>NieodrzucamyH0</v>
      </c>
    </row>
    <row r="89" spans="1:87" hidden="1" x14ac:dyDescent="0.25">
      <c r="A89" s="5">
        <v>16</v>
      </c>
      <c r="B89" s="4" t="e">
        <f>#REF!-AVERAGE(B$31:B$45)</f>
        <v>#REF!</v>
      </c>
      <c r="C89" s="4" t="e">
        <f>#REF!-AVERAGE(C$31:C$55)</f>
        <v>#REF!</v>
      </c>
      <c r="D89" s="4" t="e">
        <f>#REF!-AVERAGE(D$31:D$55)</f>
        <v>#REF!</v>
      </c>
      <c r="E89" s="4" t="e">
        <f>#REF!-AVERAGE(E$31:E$55)</f>
        <v>#REF!</v>
      </c>
      <c r="F89" s="4" t="e">
        <f>#REF!-AVERAGE(F$31:F$55)</f>
        <v>#REF!</v>
      </c>
      <c r="G89" s="4" t="e">
        <f>#REF!-AVERAGE(G$31:G$55)</f>
        <v>#REF!</v>
      </c>
      <c r="H89" s="4" t="e">
        <f>#REF!-AVERAGE(H$31:H$55)</f>
        <v>#REF!</v>
      </c>
      <c r="I89" s="4" t="e">
        <f>#REF!-AVERAGE(I$31:I$55)</f>
        <v>#REF!</v>
      </c>
      <c r="J89" s="4" t="e">
        <f>#REF!-AVERAGE(J$31:J$55)</f>
        <v>#REF!</v>
      </c>
      <c r="K89" s="4" t="e">
        <f>#REF!-AVERAGE(K$31:K$55)</f>
        <v>#REF!</v>
      </c>
      <c r="L89" s="4" t="e">
        <f>#REF!-AVERAGE(L$31:L$55)</f>
        <v>#REF!</v>
      </c>
      <c r="M89" s="4" t="e">
        <f>#REF!-AVERAGE(M$31:M$55)</f>
        <v>#REF!</v>
      </c>
      <c r="N89" s="4" t="e">
        <f>#REF!-AVERAGE(N$31:N$55)</f>
        <v>#REF!</v>
      </c>
      <c r="O89" s="4" t="e">
        <f>#REF!-AVERAGE(O$31:O$55)</f>
        <v>#REF!</v>
      </c>
      <c r="P89" s="4" t="e">
        <f>#REF!-AVERAGE(P$31:P$55)</f>
        <v>#REF!</v>
      </c>
      <c r="Q89" s="4" t="e">
        <f>#REF!-AVERAGE(Q$31:Q$55)</f>
        <v>#REF!</v>
      </c>
      <c r="R89" s="4" t="e">
        <f>#REF!-AVERAGE(R$31:R$55)</f>
        <v>#REF!</v>
      </c>
      <c r="S89" s="4" t="e">
        <f>#REF!-AVERAGE(S$31:S$55)</f>
        <v>#REF!</v>
      </c>
      <c r="T89" s="4" t="e">
        <f>#REF!-AVERAGE(T$31:T$55)</f>
        <v>#REF!</v>
      </c>
      <c r="U89" s="4" t="e">
        <f>#REF!-AVERAGE(U$31:U$55)</f>
        <v>#REF!</v>
      </c>
      <c r="V89" s="4" t="e">
        <f>#REF!-AVERAGE(V$31:V$55)</f>
        <v>#REF!</v>
      </c>
      <c r="W89" s="4" t="e">
        <f>#REF!-AVERAGE(W$31:W$55)</f>
        <v>#REF!</v>
      </c>
      <c r="X89" s="4" t="e">
        <f>#REF!-AVERAGE(X$31:X$55)</f>
        <v>#REF!</v>
      </c>
      <c r="Y89" s="4" t="e">
        <f>#REF!-AVERAGE(Y$31:Y$55)</f>
        <v>#REF!</v>
      </c>
      <c r="Z89" s="4" t="e">
        <f>#REF!-AVERAGE(Z$31:Z$55)</f>
        <v>#REF!</v>
      </c>
      <c r="AA89" s="4" t="e">
        <f>#REF!-AVERAGE(AA$31:AA$55)</f>
        <v>#REF!</v>
      </c>
      <c r="AB89" s="4" t="e">
        <f>#REF!-AVERAGE(AB$31:AB$55)</f>
        <v>#REF!</v>
      </c>
      <c r="AC89" s="4" t="e">
        <f>#REF!-AVERAGE(AC$31:AC$55)</f>
        <v>#REF!</v>
      </c>
      <c r="AD89" s="4" t="e">
        <f>#REF!-AVERAGE(AD$31:AD$55)</f>
        <v>#REF!</v>
      </c>
      <c r="AE89" s="4" t="e">
        <f>#REF!-AVERAGE(AE$31:AE$55)</f>
        <v>#REF!</v>
      </c>
      <c r="AF89" s="4" t="e">
        <f>#REF!-AVERAGE(AF$31:AF$55)</f>
        <v>#REF!</v>
      </c>
      <c r="AG89" s="4" t="e">
        <f>#REF!-AVERAGE(AG$31:AG$55)</f>
        <v>#REF!</v>
      </c>
      <c r="AH89" s="4" t="e">
        <f>#REF!-AVERAGE(AH$31:AH$55)</f>
        <v>#REF!</v>
      </c>
      <c r="AI89" s="4" t="e">
        <f>#REF!-AVERAGE(AI$31:AI$55)</f>
        <v>#REF!</v>
      </c>
      <c r="AJ89" s="4" t="e">
        <f>#REF!-AVERAGE(AJ$31:AJ$55)</f>
        <v>#REF!</v>
      </c>
      <c r="AK89" s="4" t="e">
        <f>#REF!-AVERAGE(AK$31:AK$55)</f>
        <v>#REF!</v>
      </c>
      <c r="AL89" s="4" t="e">
        <f>#REF!-AVERAGE(AL$31:AL$55)</f>
        <v>#REF!</v>
      </c>
      <c r="AM89" s="4" t="e">
        <f>#REF!-AVERAGE(AM$31:AM$55)</f>
        <v>#REF!</v>
      </c>
      <c r="AN89" s="4" t="e">
        <f>#REF!-AVERAGE(AN$31:AN$55)</f>
        <v>#REF!</v>
      </c>
      <c r="AO89" s="4" t="e">
        <f>#REF!-AVERAGE(AO$31:AO$55)</f>
        <v>#REF!</v>
      </c>
      <c r="AP89" s="4" t="e">
        <f>#REF!-AVERAGE(AP$31:AP$55)</f>
        <v>#REF!</v>
      </c>
      <c r="AQ89" s="4" t="e">
        <f>#REF!-AVERAGE(AQ$31:AQ$55)</f>
        <v>#REF!</v>
      </c>
      <c r="AR89" s="4" t="e">
        <f>#REF!-AVERAGE(AR$31:AR$55)</f>
        <v>#REF!</v>
      </c>
      <c r="AS89" s="4" t="e">
        <f>#REF!-AVERAGE(AS$31:AS$55)</f>
        <v>#REF!</v>
      </c>
      <c r="AT89" s="4" t="e">
        <f>#REF!-AVERAGE(AT$31:AT$55)</f>
        <v>#REF!</v>
      </c>
      <c r="AU89" s="4" t="e">
        <f>#REF!-AVERAGE(AU$31:AU$55)</f>
        <v>#REF!</v>
      </c>
      <c r="AV89" s="4" t="e">
        <f>#REF!-AVERAGE(AV$31:AV$55)</f>
        <v>#REF!</v>
      </c>
      <c r="AW89" s="4" t="e">
        <f>#REF!-AVERAGE(AW$31:AW$55)</f>
        <v>#REF!</v>
      </c>
      <c r="AX89" s="4" t="e">
        <f>#REF!-AVERAGE(AX$31:AX$55)</f>
        <v>#REF!</v>
      </c>
      <c r="AY89" s="4" t="e">
        <f>#REF!-AVERAGE(AY$31:AY$55)</f>
        <v>#REF!</v>
      </c>
      <c r="BL89" s="9" t="str">
        <f t="shared" si="49"/>
        <v>NieodrzucamyH0</v>
      </c>
      <c r="CA89" s="9" t="str">
        <f t="shared" si="60"/>
        <v>NieodrzucamyH0</v>
      </c>
      <c r="CI89" s="9" t="str">
        <f t="shared" si="65"/>
        <v>NieodrzucamyH0</v>
      </c>
    </row>
    <row r="90" spans="1:87" hidden="1" x14ac:dyDescent="0.25">
      <c r="A90" s="5">
        <v>17</v>
      </c>
      <c r="B90" s="4" t="e">
        <f>#REF!-AVERAGE(B$31:B$45)</f>
        <v>#REF!</v>
      </c>
      <c r="C90" s="4" t="e">
        <f>#REF!-AVERAGE(C$31:C$55)</f>
        <v>#REF!</v>
      </c>
      <c r="D90" s="4" t="e">
        <f>#REF!-AVERAGE(D$31:D$55)</f>
        <v>#REF!</v>
      </c>
      <c r="E90" s="4" t="e">
        <f>#REF!-AVERAGE(E$31:E$55)</f>
        <v>#REF!</v>
      </c>
      <c r="F90" s="4" t="e">
        <f>#REF!-AVERAGE(F$31:F$55)</f>
        <v>#REF!</v>
      </c>
      <c r="G90" s="4" t="e">
        <f>#REF!-AVERAGE(G$31:G$55)</f>
        <v>#REF!</v>
      </c>
      <c r="H90" s="4" t="e">
        <f>#REF!-AVERAGE(H$31:H$55)</f>
        <v>#REF!</v>
      </c>
      <c r="I90" s="4" t="e">
        <f>#REF!-AVERAGE(I$31:I$55)</f>
        <v>#REF!</v>
      </c>
      <c r="J90" s="4" t="e">
        <f>#REF!-AVERAGE(J$31:J$55)</f>
        <v>#REF!</v>
      </c>
      <c r="K90" s="4" t="e">
        <f>#REF!-AVERAGE(K$31:K$55)</f>
        <v>#REF!</v>
      </c>
      <c r="L90" s="4" t="e">
        <f>#REF!-AVERAGE(L$31:L$55)</f>
        <v>#REF!</v>
      </c>
      <c r="M90" s="4" t="e">
        <f>#REF!-AVERAGE(M$31:M$55)</f>
        <v>#REF!</v>
      </c>
      <c r="N90" s="4" t="e">
        <f>#REF!-AVERAGE(N$31:N$55)</f>
        <v>#REF!</v>
      </c>
      <c r="O90" s="4" t="e">
        <f>#REF!-AVERAGE(O$31:O$55)</f>
        <v>#REF!</v>
      </c>
      <c r="P90" s="4" t="e">
        <f>#REF!-AVERAGE(P$31:P$55)</f>
        <v>#REF!</v>
      </c>
      <c r="Q90" s="4" t="e">
        <f>#REF!-AVERAGE(Q$31:Q$55)</f>
        <v>#REF!</v>
      </c>
      <c r="R90" s="4" t="e">
        <f>#REF!-AVERAGE(R$31:R$55)</f>
        <v>#REF!</v>
      </c>
      <c r="S90" s="4" t="e">
        <f>#REF!-AVERAGE(S$31:S$55)</f>
        <v>#REF!</v>
      </c>
      <c r="T90" s="4" t="e">
        <f>#REF!-AVERAGE(T$31:T$55)</f>
        <v>#REF!</v>
      </c>
      <c r="U90" s="4" t="e">
        <f>#REF!-AVERAGE(U$31:U$55)</f>
        <v>#REF!</v>
      </c>
      <c r="V90" s="4" t="e">
        <f>#REF!-AVERAGE(V$31:V$55)</f>
        <v>#REF!</v>
      </c>
      <c r="W90" s="4" t="e">
        <f>#REF!-AVERAGE(W$31:W$55)</f>
        <v>#REF!</v>
      </c>
      <c r="X90" s="4" t="e">
        <f>#REF!-AVERAGE(X$31:X$55)</f>
        <v>#REF!</v>
      </c>
      <c r="Y90" s="4" t="e">
        <f>#REF!-AVERAGE(Y$31:Y$55)</f>
        <v>#REF!</v>
      </c>
      <c r="Z90" s="4" t="e">
        <f>#REF!-AVERAGE(Z$31:Z$55)</f>
        <v>#REF!</v>
      </c>
      <c r="AA90" s="4" t="e">
        <f>#REF!-AVERAGE(AA$31:AA$55)</f>
        <v>#REF!</v>
      </c>
      <c r="AB90" s="4" t="e">
        <f>#REF!-AVERAGE(AB$31:AB$55)</f>
        <v>#REF!</v>
      </c>
      <c r="AC90" s="4" t="e">
        <f>#REF!-AVERAGE(AC$31:AC$55)</f>
        <v>#REF!</v>
      </c>
      <c r="AD90" s="4" t="e">
        <f>#REF!-AVERAGE(AD$31:AD$55)</f>
        <v>#REF!</v>
      </c>
      <c r="AE90" s="4" t="e">
        <f>#REF!-AVERAGE(AE$31:AE$55)</f>
        <v>#REF!</v>
      </c>
      <c r="AF90" s="4" t="e">
        <f>#REF!-AVERAGE(AF$31:AF$55)</f>
        <v>#REF!</v>
      </c>
      <c r="AG90" s="4" t="e">
        <f>#REF!-AVERAGE(AG$31:AG$55)</f>
        <v>#REF!</v>
      </c>
      <c r="AH90" s="4" t="e">
        <f>#REF!-AVERAGE(AH$31:AH$55)</f>
        <v>#REF!</v>
      </c>
      <c r="AI90" s="4" t="e">
        <f>#REF!-AVERAGE(AI$31:AI$55)</f>
        <v>#REF!</v>
      </c>
      <c r="AJ90" s="4" t="e">
        <f>#REF!-AVERAGE(AJ$31:AJ$55)</f>
        <v>#REF!</v>
      </c>
      <c r="AK90" s="4" t="e">
        <f>#REF!-AVERAGE(AK$31:AK$55)</f>
        <v>#REF!</v>
      </c>
      <c r="AL90" s="4" t="e">
        <f>#REF!-AVERAGE(AL$31:AL$55)</f>
        <v>#REF!</v>
      </c>
      <c r="AM90" s="4" t="e">
        <f>#REF!-AVERAGE(AM$31:AM$55)</f>
        <v>#REF!</v>
      </c>
      <c r="AN90" s="4" t="e">
        <f>#REF!-AVERAGE(AN$31:AN$55)</f>
        <v>#REF!</v>
      </c>
      <c r="AO90" s="4" t="e">
        <f>#REF!-AVERAGE(AO$31:AO$55)</f>
        <v>#REF!</v>
      </c>
      <c r="AP90" s="4" t="e">
        <f>#REF!-AVERAGE(AP$31:AP$55)</f>
        <v>#REF!</v>
      </c>
      <c r="AQ90" s="4" t="e">
        <f>#REF!-AVERAGE(AQ$31:AQ$55)</f>
        <v>#REF!</v>
      </c>
      <c r="AR90" s="4" t="e">
        <f>#REF!-AVERAGE(AR$31:AR$55)</f>
        <v>#REF!</v>
      </c>
      <c r="AS90" s="4" t="e">
        <f>#REF!-AVERAGE(AS$31:AS$55)</f>
        <v>#REF!</v>
      </c>
      <c r="AT90" s="4" t="e">
        <f>#REF!-AVERAGE(AT$31:AT$55)</f>
        <v>#REF!</v>
      </c>
      <c r="AU90" s="4" t="e">
        <f>#REF!-AVERAGE(AU$31:AU$55)</f>
        <v>#REF!</v>
      </c>
      <c r="AV90" s="4" t="e">
        <f>#REF!-AVERAGE(AV$31:AV$55)</f>
        <v>#REF!</v>
      </c>
      <c r="AW90" s="4" t="e">
        <f>#REF!-AVERAGE(AW$31:AW$55)</f>
        <v>#REF!</v>
      </c>
      <c r="AX90" s="4" t="e">
        <f>#REF!-AVERAGE(AX$31:AX$55)</f>
        <v>#REF!</v>
      </c>
      <c r="AY90" s="4" t="e">
        <f>#REF!-AVERAGE(AY$31:AY$55)</f>
        <v>#REF!</v>
      </c>
      <c r="BL90" s="9" t="str">
        <f t="shared" si="49"/>
        <v>NieodrzucamyH0</v>
      </c>
      <c r="CA90" s="9" t="str">
        <f t="shared" si="60"/>
        <v>NieodrzucamyH0</v>
      </c>
      <c r="CI90" s="9" t="str">
        <f t="shared" si="65"/>
        <v>NieodrzucamyH0</v>
      </c>
    </row>
    <row r="91" spans="1:87" hidden="1" x14ac:dyDescent="0.25">
      <c r="A91" s="5">
        <v>18</v>
      </c>
      <c r="B91" s="4" t="e">
        <f>#REF!-AVERAGE(B$31:B$45)</f>
        <v>#REF!</v>
      </c>
      <c r="C91" s="4" t="e">
        <f>#REF!-AVERAGE(C$31:C$55)</f>
        <v>#REF!</v>
      </c>
      <c r="D91" s="4" t="e">
        <f>#REF!-AVERAGE(D$31:D$55)</f>
        <v>#REF!</v>
      </c>
      <c r="E91" s="4" t="e">
        <f>#REF!-AVERAGE(E$31:E$55)</f>
        <v>#REF!</v>
      </c>
      <c r="F91" s="4" t="e">
        <f>#REF!-AVERAGE(F$31:F$55)</f>
        <v>#REF!</v>
      </c>
      <c r="G91" s="4" t="e">
        <f>#REF!-AVERAGE(G$31:G$55)</f>
        <v>#REF!</v>
      </c>
      <c r="H91" s="4" t="e">
        <f>#REF!-AVERAGE(H$31:H$55)</f>
        <v>#REF!</v>
      </c>
      <c r="I91" s="4" t="e">
        <f>#REF!-AVERAGE(I$31:I$55)</f>
        <v>#REF!</v>
      </c>
      <c r="J91" s="4" t="e">
        <f>#REF!-AVERAGE(J$31:J$55)</f>
        <v>#REF!</v>
      </c>
      <c r="K91" s="4" t="e">
        <f>#REF!-AVERAGE(K$31:K$55)</f>
        <v>#REF!</v>
      </c>
      <c r="L91" s="4" t="e">
        <f>#REF!-AVERAGE(L$31:L$55)</f>
        <v>#REF!</v>
      </c>
      <c r="M91" s="4" t="e">
        <f>#REF!-AVERAGE(M$31:M$55)</f>
        <v>#REF!</v>
      </c>
      <c r="N91" s="4" t="e">
        <f>#REF!-AVERAGE(N$31:N$55)</f>
        <v>#REF!</v>
      </c>
      <c r="O91" s="4" t="e">
        <f>#REF!-AVERAGE(O$31:O$55)</f>
        <v>#REF!</v>
      </c>
      <c r="P91" s="4" t="e">
        <f>#REF!-AVERAGE(P$31:P$55)</f>
        <v>#REF!</v>
      </c>
      <c r="Q91" s="4" t="e">
        <f>#REF!-AVERAGE(Q$31:Q$55)</f>
        <v>#REF!</v>
      </c>
      <c r="R91" s="4" t="e">
        <f>#REF!-AVERAGE(R$31:R$55)</f>
        <v>#REF!</v>
      </c>
      <c r="S91" s="4" t="e">
        <f>#REF!-AVERAGE(S$31:S$55)</f>
        <v>#REF!</v>
      </c>
      <c r="T91" s="4" t="e">
        <f>#REF!-AVERAGE(T$31:T$55)</f>
        <v>#REF!</v>
      </c>
      <c r="U91" s="4" t="e">
        <f>#REF!-AVERAGE(U$31:U$55)</f>
        <v>#REF!</v>
      </c>
      <c r="V91" s="4" t="e">
        <f>#REF!-AVERAGE(V$31:V$55)</f>
        <v>#REF!</v>
      </c>
      <c r="W91" s="4" t="e">
        <f>#REF!-AVERAGE(W$31:W$55)</f>
        <v>#REF!</v>
      </c>
      <c r="X91" s="4" t="e">
        <f>#REF!-AVERAGE(X$31:X$55)</f>
        <v>#REF!</v>
      </c>
      <c r="Y91" s="4" t="e">
        <f>#REF!-AVERAGE(Y$31:Y$55)</f>
        <v>#REF!</v>
      </c>
      <c r="Z91" s="4" t="e">
        <f>#REF!-AVERAGE(Z$31:Z$55)</f>
        <v>#REF!</v>
      </c>
      <c r="AA91" s="4" t="e">
        <f>#REF!-AVERAGE(AA$31:AA$55)</f>
        <v>#REF!</v>
      </c>
      <c r="AB91" s="4" t="e">
        <f>#REF!-AVERAGE(AB$31:AB$55)</f>
        <v>#REF!</v>
      </c>
      <c r="AC91" s="4" t="e">
        <f>#REF!-AVERAGE(AC$31:AC$55)</f>
        <v>#REF!</v>
      </c>
      <c r="AD91" s="4" t="e">
        <f>#REF!-AVERAGE(AD$31:AD$55)</f>
        <v>#REF!</v>
      </c>
      <c r="AE91" s="4" t="e">
        <f>#REF!-AVERAGE(AE$31:AE$55)</f>
        <v>#REF!</v>
      </c>
      <c r="AF91" s="4" t="e">
        <f>#REF!-AVERAGE(AF$31:AF$55)</f>
        <v>#REF!</v>
      </c>
      <c r="AG91" s="4" t="e">
        <f>#REF!-AVERAGE(AG$31:AG$55)</f>
        <v>#REF!</v>
      </c>
      <c r="AH91" s="4" t="e">
        <f>#REF!-AVERAGE(AH$31:AH$55)</f>
        <v>#REF!</v>
      </c>
      <c r="AI91" s="4" t="e">
        <f>#REF!-AVERAGE(AI$31:AI$55)</f>
        <v>#REF!</v>
      </c>
      <c r="AJ91" s="4" t="e">
        <f>#REF!-AVERAGE(AJ$31:AJ$55)</f>
        <v>#REF!</v>
      </c>
      <c r="AK91" s="4" t="e">
        <f>#REF!-AVERAGE(AK$31:AK$55)</f>
        <v>#REF!</v>
      </c>
      <c r="AL91" s="4" t="e">
        <f>#REF!-AVERAGE(AL$31:AL$55)</f>
        <v>#REF!</v>
      </c>
      <c r="AM91" s="4" t="e">
        <f>#REF!-AVERAGE(AM$31:AM$55)</f>
        <v>#REF!</v>
      </c>
      <c r="AN91" s="4" t="e">
        <f>#REF!-AVERAGE(AN$31:AN$55)</f>
        <v>#REF!</v>
      </c>
      <c r="AO91" s="4" t="e">
        <f>#REF!-AVERAGE(AO$31:AO$55)</f>
        <v>#REF!</v>
      </c>
      <c r="AP91" s="4" t="e">
        <f>#REF!-AVERAGE(AP$31:AP$55)</f>
        <v>#REF!</v>
      </c>
      <c r="AQ91" s="4" t="e">
        <f>#REF!-AVERAGE(AQ$31:AQ$55)</f>
        <v>#REF!</v>
      </c>
      <c r="AR91" s="4" t="e">
        <f>#REF!-AVERAGE(AR$31:AR$55)</f>
        <v>#REF!</v>
      </c>
      <c r="AS91" s="4" t="e">
        <f>#REF!-AVERAGE(AS$31:AS$55)</f>
        <v>#REF!</v>
      </c>
      <c r="AT91" s="4" t="e">
        <f>#REF!-AVERAGE(AT$31:AT$55)</f>
        <v>#REF!</v>
      </c>
      <c r="AU91" s="4" t="e">
        <f>#REF!-AVERAGE(AU$31:AU$55)</f>
        <v>#REF!</v>
      </c>
      <c r="AV91" s="4" t="e">
        <f>#REF!-AVERAGE(AV$31:AV$55)</f>
        <v>#REF!</v>
      </c>
      <c r="AW91" s="4" t="e">
        <f>#REF!-AVERAGE(AW$31:AW$55)</f>
        <v>#REF!</v>
      </c>
      <c r="AX91" s="4" t="e">
        <f>#REF!-AVERAGE(AX$31:AX$55)</f>
        <v>#REF!</v>
      </c>
      <c r="AY91" s="4" t="e">
        <f>#REF!-AVERAGE(AY$31:AY$55)</f>
        <v>#REF!</v>
      </c>
      <c r="BL91" s="9" t="str">
        <f t="shared" si="49"/>
        <v>NieodrzucamyH0</v>
      </c>
      <c r="CA91" s="9" t="str">
        <f t="shared" si="60"/>
        <v>NieodrzucamyH0</v>
      </c>
      <c r="CI91" s="9" t="str">
        <f t="shared" si="65"/>
        <v>NieodrzucamyH0</v>
      </c>
    </row>
    <row r="92" spans="1:87" hidden="1" x14ac:dyDescent="0.25">
      <c r="A92" s="5">
        <v>19</v>
      </c>
      <c r="B92" s="4" t="e">
        <f>#REF!-AVERAGE(B$31:B$45)</f>
        <v>#REF!</v>
      </c>
      <c r="C92" s="4" t="e">
        <f>#REF!-AVERAGE(C$31:C$55)</f>
        <v>#REF!</v>
      </c>
      <c r="D92" s="4" t="e">
        <f>#REF!-AVERAGE(D$31:D$55)</f>
        <v>#REF!</v>
      </c>
      <c r="E92" s="4" t="e">
        <f>#REF!-AVERAGE(E$31:E$55)</f>
        <v>#REF!</v>
      </c>
      <c r="F92" s="4" t="e">
        <f>#REF!-AVERAGE(F$31:F$55)</f>
        <v>#REF!</v>
      </c>
      <c r="G92" s="4" t="e">
        <f>#REF!-AVERAGE(G$31:G$55)</f>
        <v>#REF!</v>
      </c>
      <c r="H92" s="4" t="e">
        <f>#REF!-AVERAGE(H$31:H$55)</f>
        <v>#REF!</v>
      </c>
      <c r="I92" s="4" t="e">
        <f>#REF!-AVERAGE(I$31:I$55)</f>
        <v>#REF!</v>
      </c>
      <c r="J92" s="4" t="e">
        <f>#REF!-AVERAGE(J$31:J$55)</f>
        <v>#REF!</v>
      </c>
      <c r="K92" s="4" t="e">
        <f>#REF!-AVERAGE(K$31:K$55)</f>
        <v>#REF!</v>
      </c>
      <c r="L92" s="4" t="e">
        <f>#REF!-AVERAGE(L$31:L$55)</f>
        <v>#REF!</v>
      </c>
      <c r="M92" s="4" t="e">
        <f>#REF!-AVERAGE(M$31:M$55)</f>
        <v>#REF!</v>
      </c>
      <c r="N92" s="4" t="e">
        <f>#REF!-AVERAGE(N$31:N$55)</f>
        <v>#REF!</v>
      </c>
      <c r="O92" s="4" t="e">
        <f>#REF!-AVERAGE(O$31:O$55)</f>
        <v>#REF!</v>
      </c>
      <c r="P92" s="4" t="e">
        <f>#REF!-AVERAGE(P$31:P$55)</f>
        <v>#REF!</v>
      </c>
      <c r="Q92" s="4" t="e">
        <f>#REF!-AVERAGE(Q$31:Q$55)</f>
        <v>#REF!</v>
      </c>
      <c r="R92" s="4" t="e">
        <f>#REF!-AVERAGE(R$31:R$55)</f>
        <v>#REF!</v>
      </c>
      <c r="S92" s="4" t="e">
        <f>#REF!-AVERAGE(S$31:S$55)</f>
        <v>#REF!</v>
      </c>
      <c r="T92" s="4" t="e">
        <f>#REF!-AVERAGE(T$31:T$55)</f>
        <v>#REF!</v>
      </c>
      <c r="U92" s="4" t="e">
        <f>#REF!-AVERAGE(U$31:U$55)</f>
        <v>#REF!</v>
      </c>
      <c r="V92" s="4" t="e">
        <f>#REF!-AVERAGE(V$31:V$55)</f>
        <v>#REF!</v>
      </c>
      <c r="W92" s="4" t="e">
        <f>#REF!-AVERAGE(W$31:W$55)</f>
        <v>#REF!</v>
      </c>
      <c r="X92" s="4" t="e">
        <f>#REF!-AVERAGE(X$31:X$55)</f>
        <v>#REF!</v>
      </c>
      <c r="Y92" s="4" t="e">
        <f>#REF!-AVERAGE(Y$31:Y$55)</f>
        <v>#REF!</v>
      </c>
      <c r="Z92" s="4" t="e">
        <f>#REF!-AVERAGE(Z$31:Z$55)</f>
        <v>#REF!</v>
      </c>
      <c r="AA92" s="4" t="e">
        <f>#REF!-AVERAGE(AA$31:AA$55)</f>
        <v>#REF!</v>
      </c>
      <c r="AB92" s="4" t="e">
        <f>#REF!-AVERAGE(AB$31:AB$55)</f>
        <v>#REF!</v>
      </c>
      <c r="AC92" s="4" t="e">
        <f>#REF!-AVERAGE(AC$31:AC$55)</f>
        <v>#REF!</v>
      </c>
      <c r="AD92" s="4" t="e">
        <f>#REF!-AVERAGE(AD$31:AD$55)</f>
        <v>#REF!</v>
      </c>
      <c r="AE92" s="4" t="e">
        <f>#REF!-AVERAGE(AE$31:AE$55)</f>
        <v>#REF!</v>
      </c>
      <c r="AF92" s="4" t="e">
        <f>#REF!-AVERAGE(AF$31:AF$55)</f>
        <v>#REF!</v>
      </c>
      <c r="AG92" s="4" t="e">
        <f>#REF!-AVERAGE(AG$31:AG$55)</f>
        <v>#REF!</v>
      </c>
      <c r="AH92" s="4" t="e">
        <f>#REF!-AVERAGE(AH$31:AH$55)</f>
        <v>#REF!</v>
      </c>
      <c r="AI92" s="4" t="e">
        <f>#REF!-AVERAGE(AI$31:AI$55)</f>
        <v>#REF!</v>
      </c>
      <c r="AJ92" s="4" t="e">
        <f>#REF!-AVERAGE(AJ$31:AJ$55)</f>
        <v>#REF!</v>
      </c>
      <c r="AK92" s="4" t="e">
        <f>#REF!-AVERAGE(AK$31:AK$55)</f>
        <v>#REF!</v>
      </c>
      <c r="AL92" s="4" t="e">
        <f>#REF!-AVERAGE(AL$31:AL$55)</f>
        <v>#REF!</v>
      </c>
      <c r="AM92" s="4" t="e">
        <f>#REF!-AVERAGE(AM$31:AM$55)</f>
        <v>#REF!</v>
      </c>
      <c r="AN92" s="4" t="e">
        <f>#REF!-AVERAGE(AN$31:AN$55)</f>
        <v>#REF!</v>
      </c>
      <c r="AO92" s="4" t="e">
        <f>#REF!-AVERAGE(AO$31:AO$55)</f>
        <v>#REF!</v>
      </c>
      <c r="AP92" s="4" t="e">
        <f>#REF!-AVERAGE(AP$31:AP$55)</f>
        <v>#REF!</v>
      </c>
      <c r="AQ92" s="4" t="e">
        <f>#REF!-AVERAGE(AQ$31:AQ$55)</f>
        <v>#REF!</v>
      </c>
      <c r="AR92" s="4" t="e">
        <f>#REF!-AVERAGE(AR$31:AR$55)</f>
        <v>#REF!</v>
      </c>
      <c r="AS92" s="4" t="e">
        <f>#REF!-AVERAGE(AS$31:AS$55)</f>
        <v>#REF!</v>
      </c>
      <c r="AT92" s="4" t="e">
        <f>#REF!-AVERAGE(AT$31:AT$55)</f>
        <v>#REF!</v>
      </c>
      <c r="AU92" s="4" t="e">
        <f>#REF!-AVERAGE(AU$31:AU$55)</f>
        <v>#REF!</v>
      </c>
      <c r="AV92" s="4" t="e">
        <f>#REF!-AVERAGE(AV$31:AV$55)</f>
        <v>#REF!</v>
      </c>
      <c r="AW92" s="4" t="e">
        <f>#REF!-AVERAGE(AW$31:AW$55)</f>
        <v>#REF!</v>
      </c>
      <c r="AX92" s="4" t="e">
        <f>#REF!-AVERAGE(AX$31:AX$55)</f>
        <v>#REF!</v>
      </c>
      <c r="AY92" s="4" t="e">
        <f>#REF!-AVERAGE(AY$31:AY$55)</f>
        <v>#REF!</v>
      </c>
      <c r="BL92" s="9" t="str">
        <f t="shared" si="49"/>
        <v>NieodrzucamyH0</v>
      </c>
      <c r="CA92" s="9" t="str">
        <f t="shared" si="60"/>
        <v>NieodrzucamyH0</v>
      </c>
      <c r="CI92" s="9" t="str">
        <f t="shared" si="65"/>
        <v>NieodrzucamyH0</v>
      </c>
    </row>
    <row r="93" spans="1:87" hidden="1" x14ac:dyDescent="0.25">
      <c r="A93" s="5">
        <v>20</v>
      </c>
      <c r="B93" s="4" t="e">
        <f>#REF!-AVERAGE(B$31:B$45)</f>
        <v>#REF!</v>
      </c>
      <c r="C93" s="4" t="e">
        <f>#REF!-AVERAGE(C$31:C$55)</f>
        <v>#REF!</v>
      </c>
      <c r="D93" s="4" t="e">
        <f>#REF!-AVERAGE(D$31:D$55)</f>
        <v>#REF!</v>
      </c>
      <c r="E93" s="4" t="e">
        <f>#REF!-AVERAGE(E$31:E$55)</f>
        <v>#REF!</v>
      </c>
      <c r="F93" s="4" t="e">
        <f>#REF!-AVERAGE(F$31:F$55)</f>
        <v>#REF!</v>
      </c>
      <c r="G93" s="4" t="e">
        <f>#REF!-AVERAGE(G$31:G$55)</f>
        <v>#REF!</v>
      </c>
      <c r="H93" s="4" t="e">
        <f>#REF!-AVERAGE(H$31:H$55)</f>
        <v>#REF!</v>
      </c>
      <c r="I93" s="4" t="e">
        <f>#REF!-AVERAGE(I$31:I$55)</f>
        <v>#REF!</v>
      </c>
      <c r="J93" s="4" t="e">
        <f>#REF!-AVERAGE(J$31:J$55)</f>
        <v>#REF!</v>
      </c>
      <c r="K93" s="4" t="e">
        <f>#REF!-AVERAGE(K$31:K$55)</f>
        <v>#REF!</v>
      </c>
      <c r="L93" s="4" t="e">
        <f>#REF!-AVERAGE(L$31:L$55)</f>
        <v>#REF!</v>
      </c>
      <c r="M93" s="4" t="e">
        <f>#REF!-AVERAGE(M$31:M$55)</f>
        <v>#REF!</v>
      </c>
      <c r="N93" s="4" t="e">
        <f>#REF!-AVERAGE(N$31:N$55)</f>
        <v>#REF!</v>
      </c>
      <c r="O93" s="4" t="e">
        <f>#REF!-AVERAGE(O$31:O$55)</f>
        <v>#REF!</v>
      </c>
      <c r="P93" s="4" t="e">
        <f>#REF!-AVERAGE(P$31:P$55)</f>
        <v>#REF!</v>
      </c>
      <c r="Q93" s="4" t="e">
        <f>#REF!-AVERAGE(Q$31:Q$55)</f>
        <v>#REF!</v>
      </c>
      <c r="R93" s="4" t="e">
        <f>#REF!-AVERAGE(R$31:R$55)</f>
        <v>#REF!</v>
      </c>
      <c r="S93" s="4" t="e">
        <f>#REF!-AVERAGE(S$31:S$55)</f>
        <v>#REF!</v>
      </c>
      <c r="T93" s="4" t="e">
        <f>#REF!-AVERAGE(T$31:T$55)</f>
        <v>#REF!</v>
      </c>
      <c r="U93" s="4" t="e">
        <f>#REF!-AVERAGE(U$31:U$55)</f>
        <v>#REF!</v>
      </c>
      <c r="V93" s="4" t="e">
        <f>#REF!-AVERAGE(V$31:V$55)</f>
        <v>#REF!</v>
      </c>
      <c r="W93" s="4" t="e">
        <f>#REF!-AVERAGE(W$31:W$55)</f>
        <v>#REF!</v>
      </c>
      <c r="X93" s="4" t="e">
        <f>#REF!-AVERAGE(X$31:X$55)</f>
        <v>#REF!</v>
      </c>
      <c r="Y93" s="4" t="e">
        <f>#REF!-AVERAGE(Y$31:Y$55)</f>
        <v>#REF!</v>
      </c>
      <c r="Z93" s="4" t="e">
        <f>#REF!-AVERAGE(Z$31:Z$55)</f>
        <v>#REF!</v>
      </c>
      <c r="AA93" s="4" t="e">
        <f>#REF!-AVERAGE(AA$31:AA$55)</f>
        <v>#REF!</v>
      </c>
      <c r="AB93" s="4" t="e">
        <f>#REF!-AVERAGE(AB$31:AB$55)</f>
        <v>#REF!</v>
      </c>
      <c r="AC93" s="4" t="e">
        <f>#REF!-AVERAGE(AC$31:AC$55)</f>
        <v>#REF!</v>
      </c>
      <c r="AD93" s="4" t="e">
        <f>#REF!-AVERAGE(AD$31:AD$55)</f>
        <v>#REF!</v>
      </c>
      <c r="AE93" s="4" t="e">
        <f>#REF!-AVERAGE(AE$31:AE$55)</f>
        <v>#REF!</v>
      </c>
      <c r="AF93" s="4" t="e">
        <f>#REF!-AVERAGE(AF$31:AF$55)</f>
        <v>#REF!</v>
      </c>
      <c r="AG93" s="4" t="e">
        <f>#REF!-AVERAGE(AG$31:AG$55)</f>
        <v>#REF!</v>
      </c>
      <c r="AH93" s="4" t="e">
        <f>#REF!-AVERAGE(AH$31:AH$55)</f>
        <v>#REF!</v>
      </c>
      <c r="AI93" s="4" t="e">
        <f>#REF!-AVERAGE(AI$31:AI$55)</f>
        <v>#REF!</v>
      </c>
      <c r="AJ93" s="4" t="e">
        <f>#REF!-AVERAGE(AJ$31:AJ$55)</f>
        <v>#REF!</v>
      </c>
      <c r="AK93" s="4" t="e">
        <f>#REF!-AVERAGE(AK$31:AK$55)</f>
        <v>#REF!</v>
      </c>
      <c r="AL93" s="4" t="e">
        <f>#REF!-AVERAGE(AL$31:AL$55)</f>
        <v>#REF!</v>
      </c>
      <c r="AM93" s="4" t="e">
        <f>#REF!-AVERAGE(AM$31:AM$55)</f>
        <v>#REF!</v>
      </c>
      <c r="AN93" s="4" t="e">
        <f>#REF!-AVERAGE(AN$31:AN$55)</f>
        <v>#REF!</v>
      </c>
      <c r="AO93" s="4" t="e">
        <f>#REF!-AVERAGE(AO$31:AO$55)</f>
        <v>#REF!</v>
      </c>
      <c r="AP93" s="4" t="e">
        <f>#REF!-AVERAGE(AP$31:AP$55)</f>
        <v>#REF!</v>
      </c>
      <c r="AQ93" s="4" t="e">
        <f>#REF!-AVERAGE(AQ$31:AQ$55)</f>
        <v>#REF!</v>
      </c>
      <c r="AR93" s="4" t="e">
        <f>#REF!-AVERAGE(AR$31:AR$55)</f>
        <v>#REF!</v>
      </c>
      <c r="AS93" s="4" t="e">
        <f>#REF!-AVERAGE(AS$31:AS$55)</f>
        <v>#REF!</v>
      </c>
      <c r="AT93" s="4" t="e">
        <f>#REF!-AVERAGE(AT$31:AT$55)</f>
        <v>#REF!</v>
      </c>
      <c r="AU93" s="4" t="e">
        <f>#REF!-AVERAGE(AU$31:AU$55)</f>
        <v>#REF!</v>
      </c>
      <c r="AV93" s="4" t="e">
        <f>#REF!-AVERAGE(AV$31:AV$55)</f>
        <v>#REF!</v>
      </c>
      <c r="AW93" s="4" t="e">
        <f>#REF!-AVERAGE(AW$31:AW$55)</f>
        <v>#REF!</v>
      </c>
      <c r="AX93" s="4" t="e">
        <f>#REF!-AVERAGE(AX$31:AX$55)</f>
        <v>#REF!</v>
      </c>
      <c r="AY93" s="4" t="e">
        <f>#REF!-AVERAGE(AY$31:AY$55)</f>
        <v>#REF!</v>
      </c>
      <c r="BL93" s="9" t="str">
        <f t="shared" si="49"/>
        <v>NieodrzucamyH0</v>
      </c>
      <c r="CA93" s="9" t="str">
        <f t="shared" si="60"/>
        <v>NieodrzucamyH0</v>
      </c>
      <c r="CI93" s="9" t="str">
        <f t="shared" si="65"/>
        <v>NieodrzucamyH0</v>
      </c>
    </row>
    <row r="95" spans="1:87" x14ac:dyDescent="0.25">
      <c r="A95" s="10" t="s">
        <v>2</v>
      </c>
    </row>
    <row r="96" spans="1:87" hidden="1" x14ac:dyDescent="0.25">
      <c r="A96" s="5">
        <v>-20</v>
      </c>
    </row>
    <row r="97" spans="1:85" hidden="1" x14ac:dyDescent="0.25">
      <c r="A97" s="5">
        <v>-19</v>
      </c>
    </row>
    <row r="98" spans="1:85" hidden="1" x14ac:dyDescent="0.25">
      <c r="A98" s="5">
        <v>-18</v>
      </c>
    </row>
    <row r="99" spans="1:85" hidden="1" x14ac:dyDescent="0.25">
      <c r="A99" s="5">
        <v>-17</v>
      </c>
    </row>
    <row r="100" spans="1:85" hidden="1" x14ac:dyDescent="0.25">
      <c r="A100" s="5">
        <v>-16</v>
      </c>
    </row>
    <row r="101" spans="1:85" hidden="1" x14ac:dyDescent="0.25">
      <c r="A101" s="5">
        <v>-15</v>
      </c>
    </row>
    <row r="102" spans="1:85" hidden="1" x14ac:dyDescent="0.25">
      <c r="A102" s="5">
        <v>-14</v>
      </c>
    </row>
    <row r="103" spans="1:85" hidden="1" x14ac:dyDescent="0.25">
      <c r="A103" s="5">
        <v>-13</v>
      </c>
    </row>
    <row r="104" spans="1:85" hidden="1" x14ac:dyDescent="0.25">
      <c r="A104" s="5">
        <v>-12</v>
      </c>
    </row>
    <row r="105" spans="1:85" hidden="1" x14ac:dyDescent="0.25">
      <c r="A105" s="5">
        <v>-11</v>
      </c>
    </row>
    <row r="106" spans="1:85" x14ac:dyDescent="0.25">
      <c r="A106" s="6">
        <v>-10</v>
      </c>
      <c r="B106" s="4">
        <f t="shared" ref="B106:AY106" si="74">B36-AVERAGE(B$36:B$45)</f>
        <v>1.9069455651433065E-3</v>
      </c>
      <c r="C106" s="4">
        <f t="shared" si="74"/>
        <v>-1.737254963018452E-2</v>
      </c>
      <c r="D106" s="4">
        <f t="shared" si="74"/>
        <v>2.9825367120244764E-2</v>
      </c>
      <c r="E106" s="4">
        <f t="shared" si="74"/>
        <v>-1.8911198283936372E-2</v>
      </c>
      <c r="F106" s="4">
        <f t="shared" si="74"/>
        <v>1.0816674463128097E-2</v>
      </c>
      <c r="G106" s="4">
        <f t="shared" si="74"/>
        <v>-4.2570786589382686E-3</v>
      </c>
      <c r="H106" s="4">
        <f t="shared" si="74"/>
        <v>-2.5546894751014943E-3</v>
      </c>
      <c r="I106" s="4">
        <f t="shared" si="74"/>
        <v>-2.0637087111985072E-2</v>
      </c>
      <c r="J106" s="4">
        <f t="shared" si="74"/>
        <v>3.5823573514128723E-2</v>
      </c>
      <c r="K106" s="4">
        <f t="shared" si="74"/>
        <v>-3.9777282461643568E-2</v>
      </c>
      <c r="L106" s="4">
        <f t="shared" si="74"/>
        <v>2.5965889709937795E-2</v>
      </c>
      <c r="M106" s="4">
        <f t="shared" si="74"/>
        <v>1.3574493766107115E-2</v>
      </c>
      <c r="N106" s="4">
        <f t="shared" si="74"/>
        <v>-6.9152034044928801E-3</v>
      </c>
      <c r="O106" s="4">
        <f t="shared" si="74"/>
        <v>1.9025886276199961E-3</v>
      </c>
      <c r="P106" s="4">
        <f t="shared" si="74"/>
        <v>-1.4624100116052368E-2</v>
      </c>
      <c r="Q106" s="4">
        <f t="shared" si="74"/>
        <v>-8.8322486778021746E-3</v>
      </c>
      <c r="R106" s="4">
        <f t="shared" si="74"/>
        <v>7.9398411821533892E-3</v>
      </c>
      <c r="S106" s="4">
        <f t="shared" si="74"/>
        <v>-9.7925062773708028E-3</v>
      </c>
      <c r="T106" s="4">
        <f t="shared" si="74"/>
        <v>1.8817137477710827E-2</v>
      </c>
      <c r="U106" s="4">
        <f t="shared" si="74"/>
        <v>-6.0951589861588766E-2</v>
      </c>
      <c r="V106" s="4">
        <f t="shared" si="74"/>
        <v>1.8034944608486151E-2</v>
      </c>
      <c r="W106" s="4">
        <f t="shared" si="74"/>
        <v>1.5012475089366912E-2</v>
      </c>
      <c r="X106" s="4">
        <f t="shared" si="74"/>
        <v>-1.65587559712016E-2</v>
      </c>
      <c r="Y106" s="4">
        <f t="shared" si="74"/>
        <v>-1.7517143628185742E-2</v>
      </c>
      <c r="Z106" s="4">
        <f t="shared" si="74"/>
        <v>-2.4181180414198176E-2</v>
      </c>
      <c r="AA106" s="4">
        <f t="shared" si="74"/>
        <v>4.1064977283048745E-3</v>
      </c>
      <c r="AB106" s="4">
        <f t="shared" si="74"/>
        <v>1.6444334111560606E-2</v>
      </c>
      <c r="AC106" s="4">
        <f t="shared" si="74"/>
        <v>-3.9881598559893521E-3</v>
      </c>
      <c r="AD106" s="4">
        <f t="shared" si="74"/>
        <v>-1.26527692369611E-2</v>
      </c>
      <c r="AE106" s="4">
        <f t="shared" si="74"/>
        <v>-6.3687741561877231E-3</v>
      </c>
      <c r="AF106" s="4">
        <f t="shared" si="74"/>
        <v>-1.4717064123824369E-2</v>
      </c>
      <c r="AG106" s="4">
        <f t="shared" si="74"/>
        <v>2.3576991640321593E-2</v>
      </c>
      <c r="AH106" s="4">
        <f t="shared" si="74"/>
        <v>-2.4869012921907806E-2</v>
      </c>
      <c r="AI106" s="4">
        <f t="shared" si="74"/>
        <v>-7.0406376229161394E-4</v>
      </c>
      <c r="AJ106" s="4">
        <f t="shared" si="74"/>
        <v>-3.4623159875926839E-2</v>
      </c>
      <c r="AK106" s="4">
        <f t="shared" si="74"/>
        <v>1.5257747195463554E-3</v>
      </c>
      <c r="AL106" s="4">
        <f t="shared" si="74"/>
        <v>-5.0168187282566808E-3</v>
      </c>
      <c r="AM106" s="4">
        <f t="shared" si="74"/>
        <v>1.3186192214500795E-2</v>
      </c>
      <c r="AN106" s="4">
        <f t="shared" si="74"/>
        <v>1.3470761816357299E-3</v>
      </c>
      <c r="AO106" s="4">
        <f t="shared" si="74"/>
        <v>-3.3008477678428488E-2</v>
      </c>
      <c r="AP106" s="4">
        <f t="shared" si="74"/>
        <v>5.9802562065898205E-3</v>
      </c>
      <c r="AQ106" s="4">
        <f t="shared" si="74"/>
        <v>2.3013986789021345E-2</v>
      </c>
      <c r="AR106" s="4">
        <f t="shared" si="74"/>
        <v>-7.3015774694800799E-3</v>
      </c>
      <c r="AS106" s="4">
        <f t="shared" si="74"/>
        <v>-1.8974066205344135E-2</v>
      </c>
      <c r="AT106" s="4">
        <f t="shared" si="74"/>
        <v>-1.2859506828858506E-2</v>
      </c>
      <c r="AU106" s="4">
        <f t="shared" si="74"/>
        <v>5.4518898727867384E-3</v>
      </c>
      <c r="AV106" s="4">
        <f t="shared" si="74"/>
        <v>1.7706237364310311E-2</v>
      </c>
      <c r="AW106" s="4">
        <f t="shared" si="74"/>
        <v>-7.4017490085052477E-3</v>
      </c>
      <c r="AX106" s="4">
        <f t="shared" si="74"/>
        <v>2.3359455620946034E-3</v>
      </c>
      <c r="AY106" s="4">
        <f t="shared" si="74"/>
        <v>1.6675081554772132E-2</v>
      </c>
      <c r="BB106" s="4">
        <f t="shared" ref="BB106:BB125" si="75">AVERAGE(B106:AY106)</f>
        <v>-2.6879523751034353E-3</v>
      </c>
      <c r="CC106" s="1">
        <f t="shared" ref="CC106:CC115" si="76">COUNTIF(B106:AY106,"&gt;0")</f>
        <v>23</v>
      </c>
    </row>
    <row r="107" spans="1:85" x14ac:dyDescent="0.25">
      <c r="A107" s="6">
        <v>-9</v>
      </c>
      <c r="B107" s="4">
        <f t="shared" ref="B107:AY107" si="77">B37-AVERAGE(B$36:B$45)</f>
        <v>2.2333877651347428E-3</v>
      </c>
      <c r="C107" s="4">
        <f t="shared" si="77"/>
        <v>4.8484529853007816E-3</v>
      </c>
      <c r="D107" s="4">
        <f t="shared" si="77"/>
        <v>1.3637056376291914E-2</v>
      </c>
      <c r="E107" s="4">
        <f t="shared" si="77"/>
        <v>-1.6458556687371534E-2</v>
      </c>
      <c r="F107" s="4">
        <f t="shared" si="77"/>
        <v>-2.0178743153050641E-2</v>
      </c>
      <c r="G107" s="4">
        <f t="shared" si="77"/>
        <v>-1.9641633454864959E-3</v>
      </c>
      <c r="H107" s="4">
        <f t="shared" si="77"/>
        <v>2.583050939519237E-2</v>
      </c>
      <c r="I107" s="4">
        <f t="shared" si="77"/>
        <v>-3.0142493819450153E-2</v>
      </c>
      <c r="J107" s="4">
        <f t="shared" si="77"/>
        <v>5.5899983872660045E-3</v>
      </c>
      <c r="K107" s="4">
        <f t="shared" si="77"/>
        <v>-6.6021401471205721E-3</v>
      </c>
      <c r="L107" s="4">
        <f t="shared" si="77"/>
        <v>2.4338111880115006E-3</v>
      </c>
      <c r="M107" s="4">
        <f t="shared" si="77"/>
        <v>-4.3407099255491069E-3</v>
      </c>
      <c r="N107" s="4">
        <f t="shared" si="77"/>
        <v>-2.6522955133135059E-2</v>
      </c>
      <c r="O107" s="4">
        <f t="shared" si="77"/>
        <v>-3.4130217672031463E-2</v>
      </c>
      <c r="P107" s="4">
        <f t="shared" si="77"/>
        <v>-4.6253195858113064E-2</v>
      </c>
      <c r="Q107" s="4">
        <f t="shared" si="77"/>
        <v>4.2992018472226154E-2</v>
      </c>
      <c r="R107" s="4">
        <f t="shared" si="77"/>
        <v>-3.9740265491191626E-2</v>
      </c>
      <c r="S107" s="4">
        <f t="shared" si="77"/>
        <v>1.1535858720254248E-2</v>
      </c>
      <c r="T107" s="4">
        <f t="shared" si="77"/>
        <v>-3.6906661706548306E-2</v>
      </c>
      <c r="U107" s="4">
        <f t="shared" si="77"/>
        <v>5.5298954392111769E-3</v>
      </c>
      <c r="V107" s="4">
        <f t="shared" si="77"/>
        <v>2.0865269298436979E-2</v>
      </c>
      <c r="W107" s="4">
        <f t="shared" si="77"/>
        <v>-2.1624186851948127E-2</v>
      </c>
      <c r="X107" s="4">
        <f t="shared" si="77"/>
        <v>1.1073247266532586E-2</v>
      </c>
      <c r="Y107" s="4">
        <f t="shared" si="77"/>
        <v>-4.4263224927745919E-2</v>
      </c>
      <c r="Z107" s="4">
        <f t="shared" si="77"/>
        <v>1.2993763783064775E-2</v>
      </c>
      <c r="AA107" s="4">
        <f t="shared" si="77"/>
        <v>1.7838839122168968E-2</v>
      </c>
      <c r="AB107" s="4">
        <f t="shared" si="77"/>
        <v>-2.3692913427492579E-2</v>
      </c>
      <c r="AC107" s="4">
        <f t="shared" si="77"/>
        <v>-1.738014104223487E-3</v>
      </c>
      <c r="AD107" s="4">
        <f t="shared" si="77"/>
        <v>-2.5628458416679149E-2</v>
      </c>
      <c r="AE107" s="4">
        <f t="shared" si="77"/>
        <v>-1.5272292884846014E-3</v>
      </c>
      <c r="AF107" s="4">
        <f t="shared" si="77"/>
        <v>1.6023178270633365E-2</v>
      </c>
      <c r="AG107" s="4">
        <f t="shared" si="77"/>
        <v>4.3991453607941456E-3</v>
      </c>
      <c r="AH107" s="4">
        <f t="shared" si="77"/>
        <v>6.9378305015411618E-3</v>
      </c>
      <c r="AI107" s="4">
        <f t="shared" si="77"/>
        <v>-4.9446995253281103E-3</v>
      </c>
      <c r="AJ107" s="4">
        <f t="shared" si="77"/>
        <v>1.6682316725472697E-4</v>
      </c>
      <c r="AK107" s="4">
        <f t="shared" si="77"/>
        <v>9.9981940701253328E-3</v>
      </c>
      <c r="AL107" s="4">
        <f t="shared" si="77"/>
        <v>-1.0119967857311497E-2</v>
      </c>
      <c r="AM107" s="4">
        <f t="shared" si="77"/>
        <v>-2.3987841601226866E-2</v>
      </c>
      <c r="AN107" s="4">
        <f t="shared" si="77"/>
        <v>-1.7794988237432103E-2</v>
      </c>
      <c r="AO107" s="4">
        <f t="shared" si="77"/>
        <v>1.1961213991603416E-2</v>
      </c>
      <c r="AP107" s="4">
        <f t="shared" si="77"/>
        <v>1.2039924872993636E-2</v>
      </c>
      <c r="AQ107" s="4">
        <f t="shared" si="77"/>
        <v>-2.4721414305347522E-2</v>
      </c>
      <c r="AR107" s="4">
        <f t="shared" si="77"/>
        <v>-2.4700229900768127E-3</v>
      </c>
      <c r="AS107" s="4">
        <f t="shared" si="77"/>
        <v>-1.9263060569783712E-2</v>
      </c>
      <c r="AT107" s="4">
        <f t="shared" si="77"/>
        <v>2.8197887940360683E-2</v>
      </c>
      <c r="AU107" s="4">
        <f t="shared" si="77"/>
        <v>2.7672065997198826E-2</v>
      </c>
      <c r="AV107" s="4">
        <f t="shared" si="77"/>
        <v>-1.7457139501456373E-2</v>
      </c>
      <c r="AW107" s="4">
        <f t="shared" si="77"/>
        <v>4.1969623694305376E-3</v>
      </c>
      <c r="AX107" s="4">
        <f t="shared" si="77"/>
        <v>-1.4865552276504169E-2</v>
      </c>
      <c r="AY107" s="4">
        <f t="shared" si="77"/>
        <v>1.0137880038253222E-2</v>
      </c>
      <c r="BB107" s="4">
        <f t="shared" si="75"/>
        <v>-4.1641120408161562E-3</v>
      </c>
      <c r="CC107" s="1">
        <f t="shared" si="76"/>
        <v>24</v>
      </c>
    </row>
    <row r="108" spans="1:85" x14ac:dyDescent="0.25">
      <c r="A108" s="6">
        <v>-8</v>
      </c>
      <c r="B108" s="4">
        <f t="shared" ref="B108:AY108" si="78">B38-AVERAGE(B$36:B$45)</f>
        <v>3.65958059785715E-3</v>
      </c>
      <c r="C108" s="4">
        <f t="shared" si="78"/>
        <v>-3.7147250725865666E-2</v>
      </c>
      <c r="D108" s="4">
        <f t="shared" si="78"/>
        <v>-1.2503036861557446E-2</v>
      </c>
      <c r="E108" s="4">
        <f t="shared" si="78"/>
        <v>2.2732493657285052E-2</v>
      </c>
      <c r="F108" s="4">
        <f t="shared" si="78"/>
        <v>-2.6119158864589792E-2</v>
      </c>
      <c r="G108" s="4">
        <f t="shared" si="78"/>
        <v>-2.4970523839671088E-2</v>
      </c>
      <c r="H108" s="4">
        <f t="shared" si="78"/>
        <v>6.938369612505285E-3</v>
      </c>
      <c r="I108" s="4">
        <f t="shared" si="78"/>
        <v>3.5786636315520363E-2</v>
      </c>
      <c r="J108" s="4">
        <f t="shared" si="78"/>
        <v>-8.3790261970658975E-2</v>
      </c>
      <c r="K108" s="4">
        <f t="shared" si="78"/>
        <v>-3.7676623649145827E-2</v>
      </c>
      <c r="L108" s="4">
        <f t="shared" si="78"/>
        <v>-1.1061090920358134E-2</v>
      </c>
      <c r="M108" s="4">
        <f t="shared" si="78"/>
        <v>2.8918515557342164E-2</v>
      </c>
      <c r="N108" s="4">
        <f t="shared" si="78"/>
        <v>3.5618892440893057E-2</v>
      </c>
      <c r="O108" s="4">
        <f t="shared" si="78"/>
        <v>-2.8438864328333448E-2</v>
      </c>
      <c r="P108" s="4">
        <f t="shared" si="78"/>
        <v>-3.8087514045150928E-2</v>
      </c>
      <c r="Q108" s="4">
        <f t="shared" si="78"/>
        <v>1.4750064057649535E-2</v>
      </c>
      <c r="R108" s="4">
        <f t="shared" si="78"/>
        <v>-1.1127389811931591E-2</v>
      </c>
      <c r="S108" s="4">
        <f t="shared" si="78"/>
        <v>1.4281838868865377E-2</v>
      </c>
      <c r="T108" s="4">
        <f t="shared" si="78"/>
        <v>2.1693408321731122E-3</v>
      </c>
      <c r="U108" s="4">
        <f t="shared" si="78"/>
        <v>-2.6220190221798518E-2</v>
      </c>
      <c r="V108" s="4">
        <f t="shared" si="78"/>
        <v>-1.5515666952539788E-2</v>
      </c>
      <c r="W108" s="4">
        <f t="shared" si="78"/>
        <v>-1.3443043277405029E-3</v>
      </c>
      <c r="X108" s="4">
        <f t="shared" si="78"/>
        <v>1.035466409777493E-2</v>
      </c>
      <c r="Y108" s="4">
        <f t="shared" si="78"/>
        <v>4.199690125361108E-2</v>
      </c>
      <c r="Z108" s="4">
        <f t="shared" si="78"/>
        <v>-5.6694096530645902E-2</v>
      </c>
      <c r="AA108" s="4">
        <f t="shared" si="78"/>
        <v>-6.4841797338913536E-3</v>
      </c>
      <c r="AB108" s="4">
        <f t="shared" si="78"/>
        <v>-2.6070764850690382E-3</v>
      </c>
      <c r="AC108" s="4">
        <f t="shared" si="78"/>
        <v>3.2543010633205534E-2</v>
      </c>
      <c r="AD108" s="4">
        <f t="shared" si="78"/>
        <v>-3.3091458583109218E-3</v>
      </c>
      <c r="AE108" s="4">
        <f t="shared" si="78"/>
        <v>-5.6294907229854342E-2</v>
      </c>
      <c r="AF108" s="4">
        <f t="shared" si="78"/>
        <v>2.6752362228699526E-3</v>
      </c>
      <c r="AG108" s="4">
        <f t="shared" si="78"/>
        <v>-1.9529090281269489E-2</v>
      </c>
      <c r="AH108" s="4">
        <f t="shared" si="78"/>
        <v>-9.3655442156559653E-3</v>
      </c>
      <c r="AI108" s="4">
        <f t="shared" si="78"/>
        <v>2.5293844802922842E-2</v>
      </c>
      <c r="AJ108" s="4">
        <f t="shared" si="78"/>
        <v>-1.3945057884995522E-2</v>
      </c>
      <c r="AK108" s="4">
        <f t="shared" si="78"/>
        <v>6.8309996223406451E-4</v>
      </c>
      <c r="AL108" s="4">
        <f t="shared" si="78"/>
        <v>5.3507627490864953E-3</v>
      </c>
      <c r="AM108" s="4">
        <f t="shared" si="78"/>
        <v>-5.1596268663984942E-3</v>
      </c>
      <c r="AN108" s="4">
        <f t="shared" si="78"/>
        <v>-1.3799556705558123E-2</v>
      </c>
      <c r="AO108" s="4">
        <f t="shared" si="78"/>
        <v>-4.9410435911356042E-2</v>
      </c>
      <c r="AP108" s="4">
        <f t="shared" si="78"/>
        <v>-1.1531703787020883E-2</v>
      </c>
      <c r="AQ108" s="4">
        <f t="shared" si="78"/>
        <v>-4.0922199698437429E-3</v>
      </c>
      <c r="AR108" s="4">
        <f t="shared" si="78"/>
        <v>6.3466824669937069E-3</v>
      </c>
      <c r="AS108" s="4">
        <f t="shared" si="78"/>
        <v>-1.1892355975915784E-2</v>
      </c>
      <c r="AT108" s="4">
        <f t="shared" si="78"/>
        <v>-6.2553327975882006E-2</v>
      </c>
      <c r="AU108" s="4">
        <f t="shared" si="78"/>
        <v>4.0116417564927094E-3</v>
      </c>
      <c r="AV108" s="4">
        <f t="shared" si="78"/>
        <v>-2.9424656256182664E-3</v>
      </c>
      <c r="AW108" s="4">
        <f t="shared" si="78"/>
        <v>-8.0459361159301024E-3</v>
      </c>
      <c r="AX108" s="4">
        <f t="shared" si="78"/>
        <v>3.2944255670764624E-5</v>
      </c>
      <c r="AY108" s="4">
        <f t="shared" si="78"/>
        <v>-3.4643476865247838E-2</v>
      </c>
      <c r="BB108" s="4">
        <f t="shared" si="75"/>
        <v>-8.6431512079370443E-3</v>
      </c>
      <c r="CC108" s="1">
        <f t="shared" si="76"/>
        <v>19</v>
      </c>
    </row>
    <row r="109" spans="1:85" x14ac:dyDescent="0.25">
      <c r="A109" s="6">
        <v>-7</v>
      </c>
      <c r="B109" s="4">
        <f t="shared" ref="B109:AY109" si="79">B39-AVERAGE(B$36:B$45)</f>
        <v>1.2324433905526238E-2</v>
      </c>
      <c r="C109" s="4">
        <f t="shared" si="79"/>
        <v>3.485748631776691E-2</v>
      </c>
      <c r="D109" s="4">
        <f t="shared" si="79"/>
        <v>-1.6912983441676091E-2</v>
      </c>
      <c r="E109" s="4">
        <f t="shared" si="79"/>
        <v>4.9619962014031986E-3</v>
      </c>
      <c r="F109" s="4">
        <f t="shared" si="79"/>
        <v>4.0791123269568977E-2</v>
      </c>
      <c r="G109" s="4">
        <f t="shared" si="79"/>
        <v>2.8685413598774627E-2</v>
      </c>
      <c r="H109" s="4">
        <f t="shared" si="79"/>
        <v>-1.1393312592122271E-2</v>
      </c>
      <c r="I109" s="4">
        <f t="shared" si="79"/>
        <v>-2.7341043335972516E-2</v>
      </c>
      <c r="J109" s="4">
        <f t="shared" si="79"/>
        <v>2.6641779204153112E-2</v>
      </c>
      <c r="K109" s="4">
        <f t="shared" si="79"/>
        <v>7.0043194201711498E-3</v>
      </c>
      <c r="L109" s="4">
        <f t="shared" si="79"/>
        <v>3.6489834067972043E-2</v>
      </c>
      <c r="M109" s="4">
        <f t="shared" si="79"/>
        <v>7.9270733992889801E-3</v>
      </c>
      <c r="N109" s="4">
        <f t="shared" si="79"/>
        <v>-9.3005570546425016E-3</v>
      </c>
      <c r="O109" s="4">
        <f t="shared" si="79"/>
        <v>1.9308210001428162E-2</v>
      </c>
      <c r="P109" s="4">
        <f t="shared" si="79"/>
        <v>5.1059477245003322E-2</v>
      </c>
      <c r="Q109" s="4">
        <f t="shared" si="79"/>
        <v>1.4475441396023987E-2</v>
      </c>
      <c r="R109" s="4">
        <f t="shared" si="79"/>
        <v>3.2196853266770631E-2</v>
      </c>
      <c r="S109" s="4">
        <f t="shared" si="79"/>
        <v>-2.4177803083000847E-2</v>
      </c>
      <c r="T109" s="4">
        <f t="shared" si="79"/>
        <v>-6.5717082588317623E-3</v>
      </c>
      <c r="U109" s="4">
        <f t="shared" si="79"/>
        <v>2.6593221616986382E-2</v>
      </c>
      <c r="V109" s="4">
        <f t="shared" si="79"/>
        <v>3.8254124847750199E-3</v>
      </c>
      <c r="W109" s="4">
        <f t="shared" si="79"/>
        <v>2.8693444745374018E-2</v>
      </c>
      <c r="X109" s="4">
        <f t="shared" si="79"/>
        <v>4.581993709904069E-3</v>
      </c>
      <c r="Y109" s="4">
        <f t="shared" si="79"/>
        <v>-1.0485080463569696E-2</v>
      </c>
      <c r="Z109" s="4">
        <f t="shared" si="79"/>
        <v>4.0875786774931963E-2</v>
      </c>
      <c r="AA109" s="4">
        <f t="shared" si="79"/>
        <v>2.112026576976838E-2</v>
      </c>
      <c r="AB109" s="4">
        <f t="shared" si="79"/>
        <v>2.3988267382786567E-2</v>
      </c>
      <c r="AC109" s="4">
        <f t="shared" si="79"/>
        <v>-3.5398631448563977E-2</v>
      </c>
      <c r="AD109" s="4">
        <f t="shared" si="79"/>
        <v>-6.6164884168552554E-3</v>
      </c>
      <c r="AE109" s="4">
        <f t="shared" si="79"/>
        <v>1.8907249189681931E-2</v>
      </c>
      <c r="AF109" s="4">
        <f t="shared" si="79"/>
        <v>1.4573449197176003E-2</v>
      </c>
      <c r="AG109" s="4">
        <f t="shared" si="79"/>
        <v>2.9242624967075279E-2</v>
      </c>
      <c r="AH109" s="4">
        <f t="shared" si="79"/>
        <v>5.0470257356150364E-2</v>
      </c>
      <c r="AI109" s="4">
        <f t="shared" si="79"/>
        <v>-6.229285421658075E-3</v>
      </c>
      <c r="AJ109" s="4">
        <f t="shared" si="79"/>
        <v>2.7633355305705175E-2</v>
      </c>
      <c r="AK109" s="4">
        <f t="shared" si="79"/>
        <v>1.7110346898080511E-2</v>
      </c>
      <c r="AL109" s="4">
        <f t="shared" si="79"/>
        <v>1.5278727269281287E-2</v>
      </c>
      <c r="AM109" s="4">
        <f t="shared" si="79"/>
        <v>1.5580071688551611E-2</v>
      </c>
      <c r="AN109" s="4">
        <f t="shared" si="79"/>
        <v>9.1808121939494676E-3</v>
      </c>
      <c r="AO109" s="4">
        <f t="shared" si="79"/>
        <v>5.5011905567339189E-2</v>
      </c>
      <c r="AP109" s="4">
        <f t="shared" si="79"/>
        <v>2.0861614615089563E-2</v>
      </c>
      <c r="AQ109" s="4">
        <f t="shared" si="79"/>
        <v>1.9511585679445668E-2</v>
      </c>
      <c r="AR109" s="4">
        <f t="shared" si="79"/>
        <v>-9.7150720845216934E-3</v>
      </c>
      <c r="AS109" s="4">
        <f t="shared" si="79"/>
        <v>-1.1731576125998712E-3</v>
      </c>
      <c r="AT109" s="4">
        <f t="shared" si="79"/>
        <v>5.7356320339662883E-2</v>
      </c>
      <c r="AU109" s="4">
        <f t="shared" si="79"/>
        <v>2.7724369109753705E-2</v>
      </c>
      <c r="AV109" s="4">
        <f t="shared" si="79"/>
        <v>1.7064050593919963E-2</v>
      </c>
      <c r="AW109" s="4">
        <f t="shared" si="79"/>
        <v>-1.5406066622396901E-2</v>
      </c>
      <c r="AX109" s="4">
        <f t="shared" si="79"/>
        <v>4.7759650771010177E-4</v>
      </c>
      <c r="AY109" s="4">
        <f t="shared" si="79"/>
        <v>2.0919779048513127E-2</v>
      </c>
      <c r="BB109" s="4">
        <f t="shared" si="75"/>
        <v>1.4051695189381042E-2</v>
      </c>
      <c r="CC109" s="1">
        <f t="shared" si="76"/>
        <v>37</v>
      </c>
    </row>
    <row r="110" spans="1:85" x14ac:dyDescent="0.25">
      <c r="A110" s="6">
        <v>-6</v>
      </c>
      <c r="B110" s="4">
        <f t="shared" ref="B110:AY110" si="80">B40-AVERAGE(B$36:B$45)</f>
        <v>-5.4617227475265854E-3</v>
      </c>
      <c r="C110" s="4">
        <f t="shared" si="80"/>
        <v>-2.7752933060315611E-3</v>
      </c>
      <c r="D110" s="4">
        <f t="shared" si="80"/>
        <v>6.1393370739078234E-3</v>
      </c>
      <c r="E110" s="4">
        <f t="shared" si="80"/>
        <v>4.9409540881990609E-3</v>
      </c>
      <c r="F110" s="4">
        <f t="shared" si="80"/>
        <v>1.340598652775902E-3</v>
      </c>
      <c r="G110" s="4">
        <f t="shared" si="80"/>
        <v>8.1818288575321082E-3</v>
      </c>
      <c r="H110" s="4">
        <f t="shared" si="80"/>
        <v>-1.2075084104167223E-2</v>
      </c>
      <c r="I110" s="4">
        <f t="shared" si="80"/>
        <v>5.3725004564597559E-3</v>
      </c>
      <c r="J110" s="4">
        <f t="shared" si="80"/>
        <v>2.6610325101145631E-2</v>
      </c>
      <c r="K110" s="4">
        <f t="shared" si="80"/>
        <v>2.8899225720707595E-2</v>
      </c>
      <c r="L110" s="4">
        <f t="shared" si="80"/>
        <v>-2.3775806663790464E-4</v>
      </c>
      <c r="M110" s="4">
        <f t="shared" si="80"/>
        <v>-6.4213317961314643E-3</v>
      </c>
      <c r="N110" s="4">
        <f t="shared" si="80"/>
        <v>4.6156495885140668E-3</v>
      </c>
      <c r="O110" s="4">
        <f t="shared" si="80"/>
        <v>1.9253624473716657E-2</v>
      </c>
      <c r="P110" s="4">
        <f t="shared" si="80"/>
        <v>1.543127654183574E-2</v>
      </c>
      <c r="Q110" s="4">
        <f t="shared" si="80"/>
        <v>-1.2169596994785084E-2</v>
      </c>
      <c r="R110" s="4">
        <f t="shared" si="80"/>
        <v>2.2255399187120738E-3</v>
      </c>
      <c r="S110" s="4">
        <f t="shared" si="80"/>
        <v>3.469923866967449E-3</v>
      </c>
      <c r="T110" s="4">
        <f t="shared" si="80"/>
        <v>-6.6407542539979984E-3</v>
      </c>
      <c r="U110" s="4">
        <f t="shared" si="80"/>
        <v>4.7162158284552759E-3</v>
      </c>
      <c r="V110" s="4">
        <f t="shared" si="80"/>
        <v>-1.4240707800798552E-3</v>
      </c>
      <c r="W110" s="4">
        <f t="shared" si="80"/>
        <v>-1.2599671508754851E-2</v>
      </c>
      <c r="X110" s="4">
        <f t="shared" si="80"/>
        <v>1.5165194225287396E-2</v>
      </c>
      <c r="Y110" s="4">
        <f t="shared" si="80"/>
        <v>-1.0639184927836692E-2</v>
      </c>
      <c r="Z110" s="4">
        <f t="shared" si="80"/>
        <v>-2.5107582525169909E-3</v>
      </c>
      <c r="AA110" s="4">
        <f t="shared" si="80"/>
        <v>3.3159284176882348E-3</v>
      </c>
      <c r="AB110" s="4">
        <f t="shared" si="80"/>
        <v>-1.1716589230965435E-2</v>
      </c>
      <c r="AC110" s="4">
        <f t="shared" si="80"/>
        <v>1.8706519574344299E-2</v>
      </c>
      <c r="AD110" s="4">
        <f t="shared" si="80"/>
        <v>-6.7430593557711964E-3</v>
      </c>
      <c r="AE110" s="4">
        <f t="shared" si="80"/>
        <v>2.1325451344985698E-3</v>
      </c>
      <c r="AF110" s="4">
        <f t="shared" si="80"/>
        <v>8.0565757789108454E-3</v>
      </c>
      <c r="AG110" s="4">
        <f t="shared" si="80"/>
        <v>8.0075087826100427E-3</v>
      </c>
      <c r="AH110" s="4">
        <f t="shared" si="80"/>
        <v>-1.1922433405475461E-3</v>
      </c>
      <c r="AI110" s="4">
        <f t="shared" si="80"/>
        <v>-6.3434136472203988E-3</v>
      </c>
      <c r="AJ110" s="4">
        <f t="shared" si="80"/>
        <v>-2.6145471973502542E-3</v>
      </c>
      <c r="AK110" s="4">
        <f t="shared" si="80"/>
        <v>3.6376581715623947E-3</v>
      </c>
      <c r="AL110" s="4">
        <f t="shared" si="80"/>
        <v>1.2579991748464222E-3</v>
      </c>
      <c r="AM110" s="4">
        <f t="shared" si="80"/>
        <v>1.8425062569173035E-3</v>
      </c>
      <c r="AN110" s="4">
        <f t="shared" si="80"/>
        <v>8.9394608522104114E-3</v>
      </c>
      <c r="AO110" s="4">
        <f t="shared" si="80"/>
        <v>1.4917312220721946E-2</v>
      </c>
      <c r="AP110" s="4">
        <f t="shared" si="80"/>
        <v>4.2130171505497561E-3</v>
      </c>
      <c r="AQ110" s="4">
        <f t="shared" si="80"/>
        <v>-1.1880357965522149E-2</v>
      </c>
      <c r="AR110" s="4">
        <f t="shared" si="80"/>
        <v>2.398885078915541E-2</v>
      </c>
      <c r="AS110" s="4">
        <f t="shared" si="80"/>
        <v>-1.2268295050000804E-3</v>
      </c>
      <c r="AT110" s="4">
        <f t="shared" si="80"/>
        <v>-7.6961859507267728E-3</v>
      </c>
      <c r="AU110" s="4">
        <f t="shared" si="80"/>
        <v>7.2342023957000599E-4</v>
      </c>
      <c r="AV110" s="4">
        <f t="shared" si="80"/>
        <v>-9.7121697731394809E-3</v>
      </c>
      <c r="AW110" s="4">
        <f t="shared" si="80"/>
        <v>2.0729155978927997E-2</v>
      </c>
      <c r="AX110" s="4">
        <f t="shared" si="80"/>
        <v>4.7739887995741604E-4</v>
      </c>
      <c r="AY110" s="4">
        <f t="shared" si="80"/>
        <v>3.4834635356415923E-3</v>
      </c>
      <c r="BB110" s="4">
        <f t="shared" si="75"/>
        <v>2.7742178525523927E-3</v>
      </c>
      <c r="BK110" s="31">
        <f>_xlfn.STDEV.S(BB106:BB115)</f>
        <v>7.7555545549781776E-3</v>
      </c>
      <c r="CC110" s="1">
        <f t="shared" si="76"/>
        <v>30</v>
      </c>
      <c r="CG110" s="33">
        <f>SUM(CC106:CC115)/(50*10)</f>
        <v>0.51600000000000001</v>
      </c>
    </row>
    <row r="111" spans="1:85" x14ac:dyDescent="0.25">
      <c r="A111" s="6">
        <v>-5</v>
      </c>
      <c r="B111" s="4">
        <f t="shared" ref="B111:AY111" si="81">B41-AVERAGE(B$36:B$45)</f>
        <v>-5.4620880947155908E-3</v>
      </c>
      <c r="C111" s="4">
        <f t="shared" si="81"/>
        <v>-2.9227825069313481E-3</v>
      </c>
      <c r="D111" s="4">
        <f t="shared" si="81"/>
        <v>6.0953952646262089E-3</v>
      </c>
      <c r="E111" s="4">
        <f t="shared" si="81"/>
        <v>4.9201037031845335E-3</v>
      </c>
      <c r="F111" s="4">
        <f t="shared" si="81"/>
        <v>1.3288299454676136E-3</v>
      </c>
      <c r="G111" s="4">
        <f t="shared" si="81"/>
        <v>8.1792105233379295E-3</v>
      </c>
      <c r="H111" s="4">
        <f t="shared" si="81"/>
        <v>-1.215776985077769E-2</v>
      </c>
      <c r="I111" s="4">
        <f t="shared" si="81"/>
        <v>5.2816118306773865E-3</v>
      </c>
      <c r="J111" s="4">
        <f t="shared" si="81"/>
        <v>2.6579220868927469E-2</v>
      </c>
      <c r="K111" s="4">
        <f t="shared" si="81"/>
        <v>2.887526330070956E-2</v>
      </c>
      <c r="L111" s="4">
        <f t="shared" si="81"/>
        <v>-2.5354999456772987E-4</v>
      </c>
      <c r="M111" s="4">
        <f t="shared" si="81"/>
        <v>-6.5109782876167652E-3</v>
      </c>
      <c r="N111" s="4">
        <f t="shared" si="81"/>
        <v>4.5938133181137953E-3</v>
      </c>
      <c r="O111" s="4">
        <f t="shared" si="81"/>
        <v>1.9199836682995863E-2</v>
      </c>
      <c r="P111" s="4">
        <f t="shared" si="81"/>
        <v>1.5415745806990087E-2</v>
      </c>
      <c r="Q111" s="4">
        <f t="shared" si="81"/>
        <v>-1.2274922059839932E-2</v>
      </c>
      <c r="R111" s="4">
        <f t="shared" si="81"/>
        <v>2.0568631872672528E-3</v>
      </c>
      <c r="S111" s="4">
        <f t="shared" si="81"/>
        <v>3.4631904674106602E-3</v>
      </c>
      <c r="T111" s="4">
        <f t="shared" si="81"/>
        <v>-6.7086669147478333E-3</v>
      </c>
      <c r="U111" s="4">
        <f t="shared" si="81"/>
        <v>4.7122444657925217E-3</v>
      </c>
      <c r="V111" s="4">
        <f t="shared" si="81"/>
        <v>-1.4820154890834982E-3</v>
      </c>
      <c r="W111" s="4">
        <f t="shared" si="81"/>
        <v>-1.2674941541673521E-2</v>
      </c>
      <c r="X111" s="4">
        <f t="shared" si="81"/>
        <v>1.5148518408757384E-2</v>
      </c>
      <c r="Y111" s="4">
        <f t="shared" si="81"/>
        <v>-1.0797188058670843E-2</v>
      </c>
      <c r="Z111" s="4">
        <f t="shared" si="81"/>
        <v>-2.5154230761363244E-3</v>
      </c>
      <c r="AA111" s="4">
        <f t="shared" si="81"/>
        <v>3.2701331959758308E-3</v>
      </c>
      <c r="AB111" s="4">
        <f t="shared" si="81"/>
        <v>-1.1761229652298984E-2</v>
      </c>
      <c r="AC111" s="4">
        <f t="shared" si="81"/>
        <v>1.8582947071393893E-2</v>
      </c>
      <c r="AD111" s="4">
        <f t="shared" si="81"/>
        <v>-6.8725271218678021E-3</v>
      </c>
      <c r="AE111" s="4">
        <f t="shared" si="81"/>
        <v>2.1324426642338004E-3</v>
      </c>
      <c r="AF111" s="4">
        <f t="shared" si="81"/>
        <v>7.9591490098758245E-3</v>
      </c>
      <c r="AG111" s="4">
        <f t="shared" si="81"/>
        <v>7.9954006728514201E-3</v>
      </c>
      <c r="AH111" s="4">
        <f t="shared" si="81"/>
        <v>-1.1971379768083463E-3</v>
      </c>
      <c r="AI111" s="4">
        <f t="shared" si="81"/>
        <v>-6.4600200675184729E-3</v>
      </c>
      <c r="AJ111" s="4">
        <f t="shared" si="81"/>
        <v>-2.6594404844834559E-3</v>
      </c>
      <c r="AK111" s="4">
        <f t="shared" si="81"/>
        <v>3.6081612060105501E-3</v>
      </c>
      <c r="AL111" s="4">
        <f t="shared" si="81"/>
        <v>1.2279538118510191E-3</v>
      </c>
      <c r="AM111" s="4">
        <f t="shared" si="81"/>
        <v>1.8373173953289349E-3</v>
      </c>
      <c r="AN111" s="4">
        <f t="shared" si="81"/>
        <v>8.7054377563403184E-3</v>
      </c>
      <c r="AO111" s="4">
        <f t="shared" si="81"/>
        <v>1.4917199546733853E-2</v>
      </c>
      <c r="AP111" s="4">
        <f t="shared" si="81"/>
        <v>4.2034623674549985E-3</v>
      </c>
      <c r="AQ111" s="4">
        <f t="shared" si="81"/>
        <v>-1.1966895492384968E-2</v>
      </c>
      <c r="AR111" s="4">
        <f t="shared" si="81"/>
        <v>2.3754694541607491E-2</v>
      </c>
      <c r="AS111" s="4">
        <f t="shared" si="81"/>
        <v>-1.2812965478781095E-3</v>
      </c>
      <c r="AT111" s="4">
        <f t="shared" si="81"/>
        <v>-7.7585981809827186E-3</v>
      </c>
      <c r="AU111" s="4">
        <f t="shared" si="81"/>
        <v>6.9600834950926498E-4</v>
      </c>
      <c r="AV111" s="4">
        <f t="shared" si="81"/>
        <v>-9.8224920561432207E-3</v>
      </c>
      <c r="AW111" s="4">
        <f t="shared" si="81"/>
        <v>2.0582127758303734E-2</v>
      </c>
      <c r="AX111" s="4">
        <f t="shared" si="81"/>
        <v>4.7720142779951913E-4</v>
      </c>
      <c r="AY111" s="4">
        <f t="shared" si="81"/>
        <v>3.4834050332103864E-3</v>
      </c>
      <c r="BB111" s="4">
        <f t="shared" si="75"/>
        <v>2.7148585225522394E-3</v>
      </c>
      <c r="CC111" s="1">
        <f t="shared" si="76"/>
        <v>30</v>
      </c>
    </row>
    <row r="112" spans="1:85" x14ac:dyDescent="0.25">
      <c r="A112" s="6">
        <v>-4</v>
      </c>
      <c r="B112" s="4">
        <f t="shared" ref="B112:AY112" si="82">B42-AVERAGE(B$36:B$45)</f>
        <v>-5.4624538839583969E-3</v>
      </c>
      <c r="C112" s="4">
        <f t="shared" si="82"/>
        <v>-3.0739205478421752E-3</v>
      </c>
      <c r="D112" s="4">
        <f t="shared" si="82"/>
        <v>6.0508650361280414E-3</v>
      </c>
      <c r="E112" s="4">
        <f t="shared" si="82"/>
        <v>-4.4252723195358661E-2</v>
      </c>
      <c r="F112" s="4">
        <f t="shared" si="82"/>
        <v>1.3169800741031504E-3</v>
      </c>
      <c r="G112" s="4">
        <f t="shared" si="82"/>
        <v>8.176600642217027E-3</v>
      </c>
      <c r="H112" s="4">
        <f t="shared" si="82"/>
        <v>-1.2241980143119391E-2</v>
      </c>
      <c r="I112" s="4">
        <f t="shared" si="82"/>
        <v>5.1924317548795972E-3</v>
      </c>
      <c r="J112" s="4">
        <f t="shared" si="82"/>
        <v>-0.12339008490365813</v>
      </c>
      <c r="K112" s="4">
        <f t="shared" si="82"/>
        <v>2.8851064546452573E-2</v>
      </c>
      <c r="L112" s="4">
        <f t="shared" si="82"/>
        <v>-2.6946818640178737E-4</v>
      </c>
      <c r="M112" s="4">
        <f t="shared" si="82"/>
        <v>-6.6023468149063328E-3</v>
      </c>
      <c r="N112" s="4">
        <f t="shared" si="82"/>
        <v>4.5721797058848471E-3</v>
      </c>
      <c r="O112" s="4">
        <f t="shared" si="82"/>
        <v>-0.11341322661666461</v>
      </c>
      <c r="P112" s="4">
        <f t="shared" si="82"/>
        <v>1.5400336763097612E-2</v>
      </c>
      <c r="Q112" s="4">
        <f t="shared" si="82"/>
        <v>-1.2382442785813472E-2</v>
      </c>
      <c r="R112" s="4">
        <f t="shared" si="82"/>
        <v>1.8837180046072221E-3</v>
      </c>
      <c r="S112" s="4">
        <f t="shared" si="82"/>
        <v>3.4564918770769839E-3</v>
      </c>
      <c r="T112" s="4">
        <f t="shared" si="82"/>
        <v>-3.2568214490571387E-3</v>
      </c>
      <c r="U112" s="4">
        <f t="shared" si="82"/>
        <v>4.7082572271900432E-3</v>
      </c>
      <c r="V112" s="4">
        <f t="shared" si="82"/>
        <v>-1.5408525539768797E-3</v>
      </c>
      <c r="W112" s="4">
        <f t="shared" si="82"/>
        <v>-1.2751534855624113E-2</v>
      </c>
      <c r="X112" s="4">
        <f t="shared" si="82"/>
        <v>1.513197795789804E-2</v>
      </c>
      <c r="Y112" s="4">
        <f t="shared" si="82"/>
        <v>-4.4498945944371891E-2</v>
      </c>
      <c r="Z112" s="4">
        <f t="shared" si="82"/>
        <v>-2.5200678144698457E-3</v>
      </c>
      <c r="AA112" s="4">
        <f t="shared" si="82"/>
        <v>3.2237118057063235E-3</v>
      </c>
      <c r="AB112" s="4">
        <f t="shared" si="82"/>
        <v>-1.1806472628946914E-2</v>
      </c>
      <c r="AC112" s="4">
        <f t="shared" si="82"/>
        <v>1.8462076851064067E-2</v>
      </c>
      <c r="AD112" s="4">
        <f t="shared" si="82"/>
        <v>-1.141309422991576E-2</v>
      </c>
      <c r="AE112" s="4">
        <f t="shared" si="82"/>
        <v>2.1323401283339944E-3</v>
      </c>
      <c r="AF112" s="4">
        <f t="shared" si="82"/>
        <v>7.8597700348937358E-3</v>
      </c>
      <c r="AG112" s="4">
        <f t="shared" si="82"/>
        <v>7.9832078564893525E-3</v>
      </c>
      <c r="AH112" s="4">
        <f t="shared" si="82"/>
        <v>-1.2020543427861518E-3</v>
      </c>
      <c r="AI112" s="4">
        <f t="shared" si="82"/>
        <v>1.069057737097956E-3</v>
      </c>
      <c r="AJ112" s="4">
        <f t="shared" si="82"/>
        <v>-2.7049414713177511E-3</v>
      </c>
      <c r="AK112" s="4">
        <f t="shared" si="82"/>
        <v>3.5783412062195333E-3</v>
      </c>
      <c r="AL112" s="4">
        <f t="shared" si="82"/>
        <v>1.1975763390194719E-3</v>
      </c>
      <c r="AM112" s="4">
        <f t="shared" si="82"/>
        <v>1.8321520927324071E-3</v>
      </c>
      <c r="AN112" s="4">
        <f t="shared" si="82"/>
        <v>-2.9765545486802006E-2</v>
      </c>
      <c r="AO112" s="4">
        <f t="shared" si="82"/>
        <v>1.4917086948350295E-2</v>
      </c>
      <c r="AP112" s="4">
        <f t="shared" si="82"/>
        <v>4.1938482399819441E-3</v>
      </c>
      <c r="AQ112" s="4">
        <f t="shared" si="82"/>
        <v>-1.2055065843752174E-2</v>
      </c>
      <c r="AR112" s="4">
        <f t="shared" si="82"/>
        <v>2.3527543689384717E-2</v>
      </c>
      <c r="AS112" s="4">
        <f t="shared" si="82"/>
        <v>-2.1386403442623762E-2</v>
      </c>
      <c r="AT112" s="4">
        <f t="shared" si="82"/>
        <v>-7.8220083681719982E-3</v>
      </c>
      <c r="AU112" s="4">
        <f t="shared" si="82"/>
        <v>6.683071499777914E-4</v>
      </c>
      <c r="AV112" s="4">
        <f t="shared" si="82"/>
        <v>-9.9351689642836871E-3</v>
      </c>
      <c r="AW112" s="4">
        <f t="shared" si="82"/>
        <v>2.0438601430584E-2</v>
      </c>
      <c r="AX112" s="4">
        <f t="shared" si="82"/>
        <v>-3.3156675715248961E-2</v>
      </c>
      <c r="AY112" s="4">
        <f t="shared" si="82"/>
        <v>3.4833465024723233E-3</v>
      </c>
      <c r="BB112" s="4">
        <f t="shared" si="75"/>
        <v>-6.3519285717445776E-3</v>
      </c>
      <c r="CC112" s="1">
        <f t="shared" si="76"/>
        <v>26</v>
      </c>
    </row>
    <row r="113" spans="1:87" x14ac:dyDescent="0.25">
      <c r="A113" s="6">
        <v>-3</v>
      </c>
      <c r="B113" s="4">
        <f t="shared" ref="B113:AY113" si="83">B43-AVERAGE(B$36:B$45)</f>
        <v>-2.6142740295514964E-2</v>
      </c>
      <c r="C113" s="4">
        <f t="shared" si="83"/>
        <v>-1.0644311797705839E-2</v>
      </c>
      <c r="D113" s="4">
        <f t="shared" si="83"/>
        <v>-5.6562561483200352E-3</v>
      </c>
      <c r="E113" s="4">
        <f t="shared" si="83"/>
        <v>2.75577184251483E-2</v>
      </c>
      <c r="F113" s="4">
        <f t="shared" si="83"/>
        <v>-4.4620838847680463E-2</v>
      </c>
      <c r="G113" s="4">
        <f t="shared" si="83"/>
        <v>-1.29822365486011E-2</v>
      </c>
      <c r="H113" s="4">
        <f t="shared" si="83"/>
        <v>-1.3113630146580717E-2</v>
      </c>
      <c r="I113" s="4">
        <f t="shared" si="83"/>
        <v>3.2055564022873295E-2</v>
      </c>
      <c r="J113" s="4">
        <f t="shared" si="83"/>
        <v>-3.9214737369341848E-2</v>
      </c>
      <c r="K113" s="4">
        <f t="shared" si="83"/>
        <v>-4.3517681864335717E-2</v>
      </c>
      <c r="L113" s="4">
        <f t="shared" si="83"/>
        <v>-1.1407166987734061E-2</v>
      </c>
      <c r="M113" s="4">
        <f t="shared" si="83"/>
        <v>-1.1346705857945626E-2</v>
      </c>
      <c r="N113" s="4">
        <f t="shared" si="83"/>
        <v>1.4059110939363779E-2</v>
      </c>
      <c r="O113" s="4">
        <f t="shared" si="83"/>
        <v>-1.0194105700137103E-2</v>
      </c>
      <c r="P113" s="4">
        <f t="shared" si="83"/>
        <v>-1.8978973627756593E-2</v>
      </c>
      <c r="Q113" s="4">
        <f t="shared" si="83"/>
        <v>2.1163048030814102E-2</v>
      </c>
      <c r="R113" s="4">
        <f t="shared" si="83"/>
        <v>8.7083769516999206E-3</v>
      </c>
      <c r="S113" s="4">
        <f t="shared" si="83"/>
        <v>8.7167622144168123E-4</v>
      </c>
      <c r="T113" s="4">
        <f t="shared" si="83"/>
        <v>1.7738175973712682E-2</v>
      </c>
      <c r="U113" s="4">
        <f t="shared" si="83"/>
        <v>-5.1369791125410055E-2</v>
      </c>
      <c r="V113" s="4">
        <f t="shared" si="83"/>
        <v>1.6859511689523782E-2</v>
      </c>
      <c r="W113" s="4">
        <f t="shared" si="83"/>
        <v>-2.2041289886977018E-2</v>
      </c>
      <c r="X113" s="4">
        <f t="shared" si="83"/>
        <v>-2.3839300633283333E-2</v>
      </c>
      <c r="Y113" s="4">
        <f t="shared" si="83"/>
        <v>2.1198421666121216E-2</v>
      </c>
      <c r="Z113" s="4">
        <f t="shared" si="83"/>
        <v>-1.3932237192564135E-2</v>
      </c>
      <c r="AA113" s="4">
        <f t="shared" si="83"/>
        <v>-6.4456423222470499E-3</v>
      </c>
      <c r="AB113" s="4">
        <f t="shared" si="83"/>
        <v>-1.2564982011376869E-2</v>
      </c>
      <c r="AC113" s="4">
        <f t="shared" si="83"/>
        <v>-1.1630678418937335E-2</v>
      </c>
      <c r="AD113" s="4">
        <f t="shared" si="83"/>
        <v>1.9018890929545541E-2</v>
      </c>
      <c r="AE113" s="4">
        <f t="shared" si="83"/>
        <v>-3.3295646114283794E-3</v>
      </c>
      <c r="AF113" s="4">
        <f t="shared" si="83"/>
        <v>-2.1878367704260437E-2</v>
      </c>
      <c r="AG113" s="4">
        <f t="shared" si="83"/>
        <v>-4.6216497184544972E-2</v>
      </c>
      <c r="AH113" s="4">
        <f t="shared" si="83"/>
        <v>-1.6273833952478882E-2</v>
      </c>
      <c r="AI113" s="4">
        <f t="shared" si="83"/>
        <v>-5.6668335438856778E-2</v>
      </c>
      <c r="AJ113" s="4">
        <f t="shared" si="83"/>
        <v>-4.6723773723117618E-2</v>
      </c>
      <c r="AK113" s="4">
        <f t="shared" si="83"/>
        <v>-2.8508342339502463E-3</v>
      </c>
      <c r="AL113" s="4">
        <f t="shared" si="83"/>
        <v>8.454732468711491E-3</v>
      </c>
      <c r="AM113" s="4">
        <f t="shared" si="83"/>
        <v>6.882097410005175E-3</v>
      </c>
      <c r="AN113" s="4">
        <f t="shared" si="83"/>
        <v>-3.3563392031491994E-2</v>
      </c>
      <c r="AO113" s="4">
        <f t="shared" si="83"/>
        <v>-3.1762742863689485E-2</v>
      </c>
      <c r="AP113" s="4">
        <f t="shared" si="83"/>
        <v>-1.8062608611391128E-3</v>
      </c>
      <c r="AQ113" s="4">
        <f t="shared" si="83"/>
        <v>9.2727651308980273E-4</v>
      </c>
      <c r="AR113" s="4">
        <f t="shared" si="83"/>
        <v>-1.8073930093267857E-2</v>
      </c>
      <c r="AS113" s="4">
        <f t="shared" si="83"/>
        <v>1.3739462259892869E-2</v>
      </c>
      <c r="AT113" s="4">
        <f t="shared" si="83"/>
        <v>-2.8967011113793933E-3</v>
      </c>
      <c r="AU113" s="4">
        <f t="shared" si="83"/>
        <v>1.1237344652169747E-3</v>
      </c>
      <c r="AV113" s="4">
        <f t="shared" si="83"/>
        <v>5.7137422165006455E-3</v>
      </c>
      <c r="AW113" s="4">
        <f t="shared" si="83"/>
        <v>-2.022846095261872E-2</v>
      </c>
      <c r="AX113" s="4">
        <f t="shared" si="83"/>
        <v>1.7532005251334535E-3</v>
      </c>
      <c r="AY113" s="4">
        <f t="shared" si="83"/>
        <v>-2.5368957048898577E-2</v>
      </c>
      <c r="BB113" s="4">
        <f t="shared" si="75"/>
        <v>-9.9892043576955518E-3</v>
      </c>
      <c r="CC113" s="1">
        <f t="shared" si="76"/>
        <v>17</v>
      </c>
    </row>
    <row r="114" spans="1:87" x14ac:dyDescent="0.25">
      <c r="A114" s="6">
        <v>-2</v>
      </c>
      <c r="B114" s="4">
        <f t="shared" ref="B114:AY114" si="84">B44-AVERAGE(B$36:B$45)</f>
        <v>7.427183563081069E-2</v>
      </c>
      <c r="C114" s="4">
        <f t="shared" si="84"/>
        <v>4.5413055995975185E-2</v>
      </c>
      <c r="D114" s="4">
        <f t="shared" si="84"/>
        <v>-3.0176065088981102E-3</v>
      </c>
      <c r="E114" s="4">
        <f t="shared" si="84"/>
        <v>3.6429877979397667E-4</v>
      </c>
      <c r="F114" s="4">
        <f t="shared" si="84"/>
        <v>-1.2407845900235951E-3</v>
      </c>
      <c r="G114" s="4">
        <f t="shared" si="84"/>
        <v>-6.960591347973122E-3</v>
      </c>
      <c r="H114" s="4">
        <f t="shared" si="84"/>
        <v>3.0603091801633616E-2</v>
      </c>
      <c r="I114" s="4">
        <f t="shared" si="84"/>
        <v>-7.345301345981943E-3</v>
      </c>
      <c r="J114" s="4">
        <f t="shared" si="84"/>
        <v>0.10106034936499284</v>
      </c>
      <c r="K114" s="4">
        <f t="shared" si="84"/>
        <v>9.8461023721031181E-3</v>
      </c>
      <c r="L114" s="4">
        <f t="shared" si="84"/>
        <v>-1.163977315094732E-2</v>
      </c>
      <c r="M114" s="4">
        <f t="shared" si="84"/>
        <v>-1.6708068943853743E-3</v>
      </c>
      <c r="N114" s="4">
        <f t="shared" si="84"/>
        <v>-2.0311813275829479E-2</v>
      </c>
      <c r="O114" s="4">
        <f t="shared" si="84"/>
        <v>0.11596206889348666</v>
      </c>
      <c r="P114" s="4">
        <f t="shared" si="84"/>
        <v>-6.1131611496470246E-3</v>
      </c>
      <c r="Q114" s="4">
        <f t="shared" si="84"/>
        <v>-1.9593693900401103E-3</v>
      </c>
      <c r="R114" s="4">
        <f t="shared" si="84"/>
        <v>2.9781269721099232E-3</v>
      </c>
      <c r="S114" s="4">
        <f t="shared" si="84"/>
        <v>-1.0663088812368957E-3</v>
      </c>
      <c r="T114" s="4">
        <f t="shared" si="84"/>
        <v>7.7724712727741865E-3</v>
      </c>
      <c r="U114" s="4">
        <f t="shared" si="84"/>
        <v>8.4986615667381693E-2</v>
      </c>
      <c r="V114" s="4">
        <f t="shared" si="84"/>
        <v>-2.8248174993146708E-2</v>
      </c>
      <c r="W114" s="4">
        <f t="shared" si="84"/>
        <v>4.1271769021615973E-2</v>
      </c>
      <c r="X114" s="4">
        <f t="shared" si="84"/>
        <v>-3.1261161737788146E-2</v>
      </c>
      <c r="Y114" s="4">
        <f t="shared" si="84"/>
        <v>5.4285078012364062E-2</v>
      </c>
      <c r="Z114" s="4">
        <f t="shared" si="84"/>
        <v>-1.8724665235417725E-2</v>
      </c>
      <c r="AA114" s="4">
        <f t="shared" si="84"/>
        <v>-3.9157972260036089E-2</v>
      </c>
      <c r="AB114" s="4">
        <f t="shared" si="84"/>
        <v>2.3056796738155499E-2</v>
      </c>
      <c r="AC114" s="4">
        <f t="shared" si="84"/>
        <v>-9.1277556598347333E-3</v>
      </c>
      <c r="AD114" s="4">
        <f t="shared" si="84"/>
        <v>1.7802476307749966E-2</v>
      </c>
      <c r="AE114" s="4">
        <f t="shared" si="84"/>
        <v>1.3983759627378944E-2</v>
      </c>
      <c r="AF114" s="4">
        <f t="shared" si="84"/>
        <v>-2.8026168056664594E-2</v>
      </c>
      <c r="AG114" s="4">
        <f t="shared" si="84"/>
        <v>-4.0587918603411117E-3</v>
      </c>
      <c r="AH114" s="4">
        <f t="shared" si="84"/>
        <v>-1.4607610621394854E-2</v>
      </c>
      <c r="AI114" s="4">
        <f t="shared" si="84"/>
        <v>4.6715988923876288E-2</v>
      </c>
      <c r="AJ114" s="4">
        <f t="shared" si="84"/>
        <v>7.6681607938778804E-2</v>
      </c>
      <c r="AK114" s="4">
        <f t="shared" si="84"/>
        <v>-1.2044154919115339E-2</v>
      </c>
      <c r="AL114" s="4">
        <f t="shared" si="84"/>
        <v>-3.5285827699787749E-3</v>
      </c>
      <c r="AM114" s="4">
        <f t="shared" si="84"/>
        <v>-9.9373838025478035E-3</v>
      </c>
      <c r="AN114" s="4">
        <f t="shared" si="84"/>
        <v>3.3460231495771132E-2</v>
      </c>
      <c r="AO114" s="4">
        <f t="shared" si="84"/>
        <v>3.4756247408342204E-2</v>
      </c>
      <c r="AP114" s="4">
        <f t="shared" si="84"/>
        <v>-4.3187140400331524E-2</v>
      </c>
      <c r="AQ114" s="4">
        <f t="shared" si="84"/>
        <v>1.7540339008444091E-2</v>
      </c>
      <c r="AR114" s="4">
        <f t="shared" si="84"/>
        <v>-2.3384346241734202E-2</v>
      </c>
      <c r="AS114" s="4">
        <f t="shared" si="84"/>
        <v>7.2631130389155677E-3</v>
      </c>
      <c r="AT114" s="4">
        <f t="shared" si="84"/>
        <v>-1.1311444915099686E-2</v>
      </c>
      <c r="AU114" s="4">
        <f t="shared" si="84"/>
        <v>-7.4278670049528872E-2</v>
      </c>
      <c r="AV114" s="4">
        <f t="shared" si="84"/>
        <v>7.6635627294521806E-3</v>
      </c>
      <c r="AW114" s="4">
        <f t="shared" si="84"/>
        <v>-2.8704938244467425E-2</v>
      </c>
      <c r="AX114" s="4">
        <f t="shared" si="84"/>
        <v>2.6827798681013433E-2</v>
      </c>
      <c r="AY114" s="4">
        <f t="shared" si="84"/>
        <v>5.218922279721182E-3</v>
      </c>
      <c r="BB114" s="4">
        <f t="shared" si="75"/>
        <v>8.7774245932050066E-3</v>
      </c>
      <c r="CC114" s="1">
        <f t="shared" si="76"/>
        <v>24</v>
      </c>
    </row>
    <row r="115" spans="1:87" x14ac:dyDescent="0.25">
      <c r="A115" s="6">
        <v>-1</v>
      </c>
      <c r="B115" s="4">
        <f t="shared" ref="B115:AY115" si="85">B45-AVERAGE(B$36:B$45)</f>
        <v>-5.1867178442756574E-2</v>
      </c>
      <c r="C115" s="4">
        <f t="shared" si="85"/>
        <v>-1.118288678448176E-2</v>
      </c>
      <c r="D115" s="4">
        <f t="shared" si="85"/>
        <v>-2.3658137910747067E-2</v>
      </c>
      <c r="E115" s="4">
        <f t="shared" si="85"/>
        <v>1.414491331165244E-2</v>
      </c>
      <c r="F115" s="4">
        <f t="shared" si="85"/>
        <v>3.6565319050300749E-2</v>
      </c>
      <c r="G115" s="4">
        <f t="shared" si="85"/>
        <v>-2.0884598811916214E-3</v>
      </c>
      <c r="H115" s="4">
        <f t="shared" si="85"/>
        <v>1.6449550253751525E-4</v>
      </c>
      <c r="I115" s="4">
        <f t="shared" si="85"/>
        <v>1.7771812329792852E-3</v>
      </c>
      <c r="J115" s="4">
        <f t="shared" si="85"/>
        <v>2.4089837803045185E-2</v>
      </c>
      <c r="K115" s="4">
        <f t="shared" si="85"/>
        <v>2.4097752762101673E-2</v>
      </c>
      <c r="L115" s="4">
        <f t="shared" si="85"/>
        <v>-3.0020727659274406E-2</v>
      </c>
      <c r="M115" s="4">
        <f t="shared" si="85"/>
        <v>-1.3527203146203585E-2</v>
      </c>
      <c r="N115" s="4">
        <f t="shared" si="85"/>
        <v>-4.0911712466962935E-4</v>
      </c>
      <c r="O115" s="4">
        <f t="shared" si="85"/>
        <v>1.05500856379193E-2</v>
      </c>
      <c r="P115" s="4">
        <f t="shared" si="85"/>
        <v>2.6750108439793183E-2</v>
      </c>
      <c r="Q115" s="4">
        <f t="shared" si="85"/>
        <v>-4.5761992048432995E-2</v>
      </c>
      <c r="R115" s="4">
        <f t="shared" si="85"/>
        <v>-7.121664180197192E-3</v>
      </c>
      <c r="S115" s="4">
        <f t="shared" si="85"/>
        <v>-2.0423617804078533E-3</v>
      </c>
      <c r="T115" s="4">
        <f t="shared" si="85"/>
        <v>1.358748702681223E-2</v>
      </c>
      <c r="U115" s="4">
        <f t="shared" si="85"/>
        <v>7.2951209637802626E-3</v>
      </c>
      <c r="V115" s="4">
        <f t="shared" si="85"/>
        <v>-1.1374357312395205E-2</v>
      </c>
      <c r="W115" s="4">
        <f t="shared" si="85"/>
        <v>-1.9417598836387671E-3</v>
      </c>
      <c r="X115" s="4">
        <f t="shared" si="85"/>
        <v>2.0362267611867026E-4</v>
      </c>
      <c r="Y115" s="4">
        <f t="shared" si="85"/>
        <v>2.0720367018284419E-2</v>
      </c>
      <c r="Z115" s="4">
        <f t="shared" si="85"/>
        <v>6.7208877957952357E-2</v>
      </c>
      <c r="AA115" s="4">
        <f t="shared" si="85"/>
        <v>-7.8758172343811918E-4</v>
      </c>
      <c r="AB115" s="4">
        <f t="shared" si="85"/>
        <v>1.065986520364715E-2</v>
      </c>
      <c r="AC115" s="4">
        <f t="shared" si="85"/>
        <v>-2.6411314642458904E-2</v>
      </c>
      <c r="AD115" s="4">
        <f t="shared" si="85"/>
        <v>3.6414175399065669E-2</v>
      </c>
      <c r="AE115" s="4">
        <f t="shared" si="85"/>
        <v>2.8232138541827809E-2</v>
      </c>
      <c r="AF115" s="4">
        <f t="shared" si="85"/>
        <v>7.4742413703896855E-3</v>
      </c>
      <c r="AG115" s="4">
        <f t="shared" si="85"/>
        <v>-1.1400499953986249E-2</v>
      </c>
      <c r="AH115" s="4">
        <f t="shared" si="85"/>
        <v>1.1299349513888026E-2</v>
      </c>
      <c r="AI115" s="4">
        <f t="shared" si="85"/>
        <v>8.2709263989763655E-3</v>
      </c>
      <c r="AJ115" s="4">
        <f t="shared" si="85"/>
        <v>-1.2108657745472668E-3</v>
      </c>
      <c r="AK115" s="4">
        <f t="shared" si="85"/>
        <v>-2.5246587080713159E-2</v>
      </c>
      <c r="AL115" s="4">
        <f t="shared" si="85"/>
        <v>-1.4102382457249235E-2</v>
      </c>
      <c r="AM115" s="4">
        <f t="shared" si="85"/>
        <v>-2.0754847878630615E-3</v>
      </c>
      <c r="AN115" s="4">
        <f t="shared" si="85"/>
        <v>3.3290463981377173E-2</v>
      </c>
      <c r="AO115" s="4">
        <f t="shared" si="85"/>
        <v>-3.2299309229616872E-2</v>
      </c>
      <c r="AP115" s="4">
        <f t="shared" si="85"/>
        <v>5.0329815958317882E-3</v>
      </c>
      <c r="AQ115" s="4">
        <f t="shared" si="85"/>
        <v>3.7227655868496503E-3</v>
      </c>
      <c r="AR115" s="4">
        <f t="shared" si="85"/>
        <v>-1.6672822608060685E-2</v>
      </c>
      <c r="AS115" s="4">
        <f t="shared" si="85"/>
        <v>5.4194594560337019E-2</v>
      </c>
      <c r="AT115" s="4">
        <f t="shared" si="85"/>
        <v>2.7343565051077514E-2</v>
      </c>
      <c r="AU115" s="4">
        <f t="shared" si="85"/>
        <v>6.2072331090228458E-3</v>
      </c>
      <c r="AV115" s="4">
        <f t="shared" si="85"/>
        <v>1.7218430164579299E-3</v>
      </c>
      <c r="AW115" s="4">
        <f t="shared" si="85"/>
        <v>1.3840303406672135E-2</v>
      </c>
      <c r="AX115" s="4">
        <f t="shared" si="85"/>
        <v>1.5640142152373835E-2</v>
      </c>
      <c r="AY115" s="4">
        <f t="shared" si="85"/>
        <v>-3.3894440784375556E-3</v>
      </c>
      <c r="BB115" s="4">
        <f t="shared" si="75"/>
        <v>3.5181523956060823E-3</v>
      </c>
      <c r="BI115" s="16" t="s">
        <v>5</v>
      </c>
      <c r="BJ115" s="16" t="s">
        <v>6</v>
      </c>
      <c r="BK115" s="16" t="s">
        <v>7</v>
      </c>
      <c r="BP115" s="16" t="s">
        <v>5</v>
      </c>
      <c r="BQ115" s="16" t="s">
        <v>6</v>
      </c>
      <c r="BR115" s="16" t="s">
        <v>7</v>
      </c>
      <c r="BW115" s="10" t="s">
        <v>8</v>
      </c>
      <c r="BX115" s="16" t="s">
        <v>5</v>
      </c>
      <c r="BY115" s="16" t="s">
        <v>6</v>
      </c>
      <c r="BZ115" s="16" t="s">
        <v>7</v>
      </c>
      <c r="CC115" s="1">
        <f t="shared" si="76"/>
        <v>28</v>
      </c>
      <c r="CE115" s="10" t="s">
        <v>9</v>
      </c>
      <c r="CF115" s="16" t="s">
        <v>5</v>
      </c>
      <c r="CG115" s="16" t="s">
        <v>6</v>
      </c>
      <c r="CH115" s="16" t="s">
        <v>7</v>
      </c>
    </row>
    <row r="116" spans="1:87" s="9" customFormat="1" x14ac:dyDescent="0.25">
      <c r="A116" s="7">
        <v>0</v>
      </c>
      <c r="B116" s="8">
        <f t="shared" ref="B116:AY116" si="86">B46-AVERAGE(B$36:B$45)</f>
        <v>-4.1810645190014449E-2</v>
      </c>
      <c r="C116" s="8">
        <f t="shared" si="86"/>
        <v>-5.4680019301586412E-3</v>
      </c>
      <c r="D116" s="8">
        <f t="shared" si="86"/>
        <v>-7.3244993054468431E-4</v>
      </c>
      <c r="E116" s="8">
        <f t="shared" si="86"/>
        <v>-5.4310378155959333E-3</v>
      </c>
      <c r="F116" s="8">
        <f t="shared" si="86"/>
        <v>2.576339922323851E-2</v>
      </c>
      <c r="G116" s="8">
        <f t="shared" si="86"/>
        <v>4.9892396442923821E-2</v>
      </c>
      <c r="H116" s="8">
        <f t="shared" si="86"/>
        <v>-8.3710187989749552E-2</v>
      </c>
      <c r="I116" s="8">
        <f t="shared" si="86"/>
        <v>-3.3027006597729967E-2</v>
      </c>
      <c r="J116" s="8">
        <f t="shared" si="86"/>
        <v>1.3834446801971389E-2</v>
      </c>
      <c r="K116" s="8">
        <f t="shared" si="86"/>
        <v>7.8028327035256473E-2</v>
      </c>
      <c r="L116" s="8">
        <f t="shared" si="86"/>
        <v>1.3293377028911289E-2</v>
      </c>
      <c r="M116" s="8">
        <f t="shared" si="86"/>
        <v>2.5601944929677874E-2</v>
      </c>
      <c r="N116" s="8">
        <f t="shared" si="86"/>
        <v>-4.5760463477764746E-2</v>
      </c>
      <c r="O116" s="8">
        <f t="shared" si="86"/>
        <v>-2.8444315370708528E-3</v>
      </c>
      <c r="P116" s="8">
        <f t="shared" si="86"/>
        <v>9.1417708604002723E-2</v>
      </c>
      <c r="Q116" s="8">
        <f t="shared" si="86"/>
        <v>1.7650297009423836E-3</v>
      </c>
      <c r="R116" s="8">
        <f t="shared" si="86"/>
        <v>3.1658246705833122E-2</v>
      </c>
      <c r="S116" s="8">
        <f t="shared" si="86"/>
        <v>-3.1756032635075968E-2</v>
      </c>
      <c r="T116" s="8">
        <f t="shared" si="86"/>
        <v>-1.8799171079157982E-2</v>
      </c>
      <c r="U116" s="8">
        <f t="shared" si="86"/>
        <v>2.6498158597323879E-2</v>
      </c>
      <c r="V116" s="8">
        <f t="shared" si="86"/>
        <v>-5.9000032127991091E-4</v>
      </c>
      <c r="W116" s="8">
        <f t="shared" si="86"/>
        <v>4.8843969731896864E-2</v>
      </c>
      <c r="X116" s="8">
        <f t="shared" si="86"/>
        <v>-1.2624604007054851E-2</v>
      </c>
      <c r="Y116" s="8">
        <f t="shared" si="86"/>
        <v>-8.6819881324980142E-3</v>
      </c>
      <c r="Z116" s="8">
        <f t="shared" si="86"/>
        <v>7.1377233358044925E-2</v>
      </c>
      <c r="AA116" s="8">
        <f t="shared" si="86"/>
        <v>1.9308487635557731E-2</v>
      </c>
      <c r="AB116" s="8">
        <f t="shared" si="86"/>
        <v>2.6127529481188287E-2</v>
      </c>
      <c r="AC116" s="8">
        <f t="shared" si="86"/>
        <v>-3.9754092349225431E-2</v>
      </c>
      <c r="AD116" s="8">
        <f t="shared" si="86"/>
        <v>-1.4874377092150603E-3</v>
      </c>
      <c r="AE116" s="8">
        <f t="shared" si="86"/>
        <v>6.4718981211028717E-2</v>
      </c>
      <c r="AF116" s="8">
        <f t="shared" si="86"/>
        <v>3.2255660356576281E-2</v>
      </c>
      <c r="AG116" s="8">
        <f t="shared" si="86"/>
        <v>-3.4671552821860616E-2</v>
      </c>
      <c r="AH116" s="8">
        <f t="shared" si="86"/>
        <v>1.5046773253902395E-3</v>
      </c>
      <c r="AI116" s="8">
        <f t="shared" si="86"/>
        <v>-1.3582435355019278E-2</v>
      </c>
      <c r="AJ116" s="8">
        <f t="shared" si="86"/>
        <v>6.3754265119977907E-2</v>
      </c>
      <c r="AK116" s="8">
        <f t="shared" si="86"/>
        <v>1.1957819105400336E-2</v>
      </c>
      <c r="AL116" s="8">
        <f t="shared" si="86"/>
        <v>-1.9842694604176456E-2</v>
      </c>
      <c r="AM116" s="8">
        <f t="shared" si="86"/>
        <v>-3.4612721324227616E-2</v>
      </c>
      <c r="AN116" s="8">
        <f t="shared" si="86"/>
        <v>-1.9095867125774831E-2</v>
      </c>
      <c r="AO116" s="8">
        <f t="shared" si="86"/>
        <v>4.8290677658783615E-2</v>
      </c>
      <c r="AP116" s="8">
        <f t="shared" si="86"/>
        <v>4.7435884937124867E-3</v>
      </c>
      <c r="AQ116" s="8">
        <f t="shared" si="86"/>
        <v>3.9866699986470286E-2</v>
      </c>
      <c r="AR116" s="8">
        <f t="shared" si="86"/>
        <v>-1.7326524260657884E-2</v>
      </c>
      <c r="AS116" s="8">
        <f t="shared" si="86"/>
        <v>-5.1439564822026735E-4</v>
      </c>
      <c r="AT116" s="8">
        <f t="shared" si="86"/>
        <v>4.9107130923299325E-2</v>
      </c>
      <c r="AU116" s="8">
        <f t="shared" si="86"/>
        <v>3.0510288629481401E-2</v>
      </c>
      <c r="AV116" s="8">
        <f t="shared" si="86"/>
        <v>1.4192142312699938E-2</v>
      </c>
      <c r="AW116" s="8">
        <f t="shared" si="86"/>
        <v>-1.8988531523886274E-2</v>
      </c>
      <c r="AX116" s="8">
        <f t="shared" si="86"/>
        <v>5.2909204115854326E-3</v>
      </c>
      <c r="AY116" s="8">
        <f t="shared" si="86"/>
        <v>4.4953042237241579E-2</v>
      </c>
      <c r="AZ116" s="26"/>
      <c r="BB116" s="22">
        <f t="shared" si="75"/>
        <v>8.86887751364915E-3</v>
      </c>
      <c r="BC116" s="22">
        <f>BB116</f>
        <v>8.86887751364915E-3</v>
      </c>
      <c r="BG116" s="8">
        <f t="shared" ref="BG116:BG125" si="87">_xlfn.STDEV.S(B116:AY116)</f>
        <v>3.5885300517340762E-2</v>
      </c>
      <c r="BH116" s="9">
        <f>(BB116/BG116)*SQRT(1000)</f>
        <v>7.8154154564289806</v>
      </c>
      <c r="BI116" s="8">
        <f>_xlfn.T.INV.2T(0.1,999)</f>
        <v>1.6463803454274908</v>
      </c>
      <c r="BJ116" s="8">
        <f>_xlfn.T.INV.2T(0.05,999)</f>
        <v>1.9623414611334626</v>
      </c>
      <c r="BK116" s="8">
        <f>_xlfn.T.INV.2T(0.01,999)</f>
        <v>2.5807596372676254</v>
      </c>
      <c r="BL116" s="9" t="str">
        <f>IF(ABS(BH116)&gt;BJ116,"Odrzucamy H0","NieodrzucamyH0")</f>
        <v>Odrzucamy H0</v>
      </c>
      <c r="BO116" s="9">
        <f>BB116/$BK$110</f>
        <v>1.1435516894090245</v>
      </c>
      <c r="BP116" s="8">
        <f>_xlfn.T.INV.2T(0.1,9)</f>
        <v>1.8331129326562374</v>
      </c>
      <c r="BQ116" s="8">
        <f>_xlfn.T.INV.2T(0.05,9)</f>
        <v>2.2621571627982053</v>
      </c>
      <c r="BR116" s="8">
        <f>_xlfn.T.INV.2T(0.01,9)</f>
        <v>3.2498355415921263</v>
      </c>
      <c r="BS116" s="9" t="str">
        <f>IF(ABS(BO116)&gt;BQ116,"Odrzucamy H0","NieodrzucamyH0")</f>
        <v>NieodrzucamyH0</v>
      </c>
      <c r="BV116" s="30">
        <f>COUNTIF(B116:AY116,"&gt;0")/50</f>
        <v>0.54</v>
      </c>
      <c r="BW116" s="9">
        <f>(SQRT(50)/0.5)*(BV116-0.5)</f>
        <v>0.56568542494923857</v>
      </c>
      <c r="BX116" s="22">
        <f>NORMSINV(1-0.05)</f>
        <v>1.6448536269514715</v>
      </c>
      <c r="BY116" s="22">
        <f>NORMSINV(1-0.025)</f>
        <v>1.9599639845400536</v>
      </c>
      <c r="BZ116" s="22">
        <f>NORMSINV(1-0.005)</f>
        <v>2.5758293035488999</v>
      </c>
      <c r="CA116" s="9" t="str">
        <f>IF(ABS(BW116)&gt;BY116,"Odrzucamy H0","NieodrzucamyH0")</f>
        <v>NieodrzucamyH0</v>
      </c>
      <c r="CE116" s="9">
        <f>SQRT(50)*(BV116-$CG$110)/SQRT($CG$110*(1-$CG$110))</f>
        <v>0.33958516710801318</v>
      </c>
      <c r="CF116" s="22">
        <f>NORMSINV(1-0.05)</f>
        <v>1.6448536269514715</v>
      </c>
      <c r="CG116" s="22">
        <f>NORMSINV(1-0.025)</f>
        <v>1.9599639845400536</v>
      </c>
      <c r="CH116" s="22">
        <f>NORMSINV(1-0.005)</f>
        <v>2.5758293035488999</v>
      </c>
      <c r="CI116" s="9" t="str">
        <f>IF(ABS(CE116)&gt;CG116,"Odrzucamy H0","NieodrzucamyH0")</f>
        <v>NieodrzucamyH0</v>
      </c>
    </row>
    <row r="117" spans="1:87" x14ac:dyDescent="0.25">
      <c r="A117" s="6">
        <v>1</v>
      </c>
      <c r="B117" s="4">
        <f t="shared" ref="B117:AY117" si="88">B47-AVERAGE(B$36:B$45)</f>
        <v>-1.3216320301591233E-2</v>
      </c>
      <c r="C117" s="4">
        <f t="shared" si="88"/>
        <v>1.1480457051426524E-2</v>
      </c>
      <c r="D117" s="4">
        <f t="shared" si="88"/>
        <v>5.7629903074951179E-3</v>
      </c>
      <c r="E117" s="4">
        <f t="shared" si="88"/>
        <v>-5.4648196138418134E-3</v>
      </c>
      <c r="F117" s="4">
        <f t="shared" si="88"/>
        <v>7.5320018214652508E-3</v>
      </c>
      <c r="G117" s="4">
        <f t="shared" si="88"/>
        <v>1.3071875452308188E-2</v>
      </c>
      <c r="H117" s="4">
        <f t="shared" si="88"/>
        <v>9.8717692954920881E-3</v>
      </c>
      <c r="I117" s="4">
        <f t="shared" si="88"/>
        <v>-2.4588307520320471E-2</v>
      </c>
      <c r="J117" s="4">
        <f t="shared" si="88"/>
        <v>1.378247496422585E-2</v>
      </c>
      <c r="K117" s="4">
        <f t="shared" si="88"/>
        <v>2.5020749526280438E-2</v>
      </c>
      <c r="L117" s="4">
        <f t="shared" si="88"/>
        <v>8.551897523461062E-3</v>
      </c>
      <c r="M117" s="4">
        <f t="shared" si="88"/>
        <v>4.5527270980295249E-3</v>
      </c>
      <c r="N117" s="4">
        <f t="shared" si="88"/>
        <v>-7.9507337681686257E-3</v>
      </c>
      <c r="O117" s="4">
        <f t="shared" si="88"/>
        <v>-3.0648666704108114E-3</v>
      </c>
      <c r="P117" s="4">
        <f t="shared" si="88"/>
        <v>2.1119670336895928E-2</v>
      </c>
      <c r="Q117" s="4">
        <f t="shared" si="88"/>
        <v>-2.2072315799370953E-3</v>
      </c>
      <c r="R117" s="4">
        <f t="shared" si="88"/>
        <v>2.4646351741507505E-2</v>
      </c>
      <c r="S117" s="4">
        <f t="shared" si="88"/>
        <v>-6.863354777517006E-3</v>
      </c>
      <c r="T117" s="4">
        <f t="shared" si="88"/>
        <v>-1.8814311468417659E-2</v>
      </c>
      <c r="U117" s="4">
        <f t="shared" si="88"/>
        <v>1.6993439870475599E-3</v>
      </c>
      <c r="V117" s="4">
        <f t="shared" si="88"/>
        <v>6.9948370073233696E-3</v>
      </c>
      <c r="W117" s="4">
        <f t="shared" si="88"/>
        <v>9.0319427776426962E-3</v>
      </c>
      <c r="X117" s="4">
        <f t="shared" si="88"/>
        <v>-1.0745796241723497E-2</v>
      </c>
      <c r="Y117" s="4">
        <f t="shared" si="88"/>
        <v>-8.7941334893991922E-3</v>
      </c>
      <c r="Z117" s="4">
        <f t="shared" si="88"/>
        <v>9.0646737501273653E-3</v>
      </c>
      <c r="AA117" s="4">
        <f t="shared" si="88"/>
        <v>9.3262263248760739E-3</v>
      </c>
      <c r="AB117" s="4">
        <f t="shared" si="88"/>
        <v>3.8773884913753543E-3</v>
      </c>
      <c r="AC117" s="4">
        <f t="shared" si="88"/>
        <v>-6.0664247126863882E-3</v>
      </c>
      <c r="AD117" s="4">
        <f t="shared" si="88"/>
        <v>-1.5243627936455421E-3</v>
      </c>
      <c r="AE117" s="4">
        <f t="shared" si="88"/>
        <v>2.0658561860677445E-2</v>
      </c>
      <c r="AF117" s="4">
        <f t="shared" si="88"/>
        <v>2.0430478340868738E-2</v>
      </c>
      <c r="AG117" s="4">
        <f t="shared" si="88"/>
        <v>1.6337782502801892E-2</v>
      </c>
      <c r="AH117" s="4">
        <f t="shared" si="88"/>
        <v>-9.3163918627462501E-4</v>
      </c>
      <c r="AI117" s="4">
        <f t="shared" si="88"/>
        <v>-1.3911616931701183E-2</v>
      </c>
      <c r="AJ117" s="4">
        <f t="shared" si="88"/>
        <v>-1.3481796535698899E-2</v>
      </c>
      <c r="AK117" s="4">
        <f t="shared" si="88"/>
        <v>8.2008556901525809E-3</v>
      </c>
      <c r="AL117" s="4">
        <f t="shared" si="88"/>
        <v>2.7866792442745997E-2</v>
      </c>
      <c r="AM117" s="4">
        <f t="shared" si="88"/>
        <v>-1.7578739315822355E-3</v>
      </c>
      <c r="AN117" s="4">
        <f t="shared" si="88"/>
        <v>-1.9257174592907877E-2</v>
      </c>
      <c r="AO117" s="4">
        <f t="shared" si="88"/>
        <v>2.0726897512060694E-2</v>
      </c>
      <c r="AP117" s="4">
        <f t="shared" si="88"/>
        <v>7.0149613270588497E-3</v>
      </c>
      <c r="AQ117" s="4">
        <f t="shared" si="88"/>
        <v>1.0453744939111433E-3</v>
      </c>
      <c r="AR117" s="4">
        <f t="shared" si="88"/>
        <v>-9.7776981729690501E-3</v>
      </c>
      <c r="AS117" s="4">
        <f t="shared" si="88"/>
        <v>-5.5878743834714487E-4</v>
      </c>
      <c r="AT117" s="4">
        <f t="shared" si="88"/>
        <v>1.4073239157617495E-2</v>
      </c>
      <c r="AU117" s="4">
        <f t="shared" si="88"/>
        <v>3.1010351456162415E-4</v>
      </c>
      <c r="AV117" s="4">
        <f t="shared" si="88"/>
        <v>2.7592706654964569E-3</v>
      </c>
      <c r="AW117" s="4">
        <f t="shared" si="88"/>
        <v>2.5007333370935568E-3</v>
      </c>
      <c r="AX117" s="4">
        <f t="shared" si="88"/>
        <v>5.2634186389651479E-3</v>
      </c>
      <c r="AY117" s="4">
        <f t="shared" si="88"/>
        <v>1.38910394310739E-2</v>
      </c>
      <c r="BB117" s="24">
        <f t="shared" si="75"/>
        <v>3.5497927328985005E-3</v>
      </c>
      <c r="BC117" s="24">
        <f>SUM(BB116:BB117)</f>
        <v>1.241867024654765E-2</v>
      </c>
      <c r="BG117" s="4">
        <f t="shared" si="87"/>
        <v>1.2267477805208354E-2</v>
      </c>
      <c r="BH117" s="1">
        <f t="shared" ref="BH117:BH125" si="89">(BB117/BG117)*SQRT(1000)</f>
        <v>9.1505608860421592</v>
      </c>
      <c r="BI117" s="4">
        <f t="shared" ref="BI117:BI125" si="90">_xlfn.T.INV.2T(0.1,999)</f>
        <v>1.6463803454274908</v>
      </c>
      <c r="BJ117" s="4">
        <f t="shared" ref="BJ117:BJ125" si="91">_xlfn.T.INV.2T(0.05,999)</f>
        <v>1.9623414611334626</v>
      </c>
      <c r="BK117" s="4">
        <f t="shared" ref="BK117:BK125" si="92">_xlfn.T.INV.2T(0.01,999)</f>
        <v>2.5807596372676254</v>
      </c>
      <c r="BL117" s="1" t="str">
        <f t="shared" ref="BL117:BL125" si="93">IF(ABS(BH117)&gt;BJ117,"Odrzucamy H0","NieodrzucamyH0")</f>
        <v>Odrzucamy H0</v>
      </c>
      <c r="BO117" s="1">
        <f t="shared" ref="BO117:BO125" si="94">BB117/$BK$110</f>
        <v>0.45770972375146796</v>
      </c>
      <c r="BP117" s="4">
        <f t="shared" ref="BP117:BP125" si="95">_xlfn.T.INV.2T(0.1,9)</f>
        <v>1.8331129326562374</v>
      </c>
      <c r="BQ117" s="4">
        <f t="shared" ref="BQ117:BQ125" si="96">_xlfn.T.INV.2T(0.05,9)</f>
        <v>2.2621571627982053</v>
      </c>
      <c r="BR117" s="4">
        <f t="shared" ref="BR117:BR125" si="97">_xlfn.T.INV.2T(0.01,9)</f>
        <v>3.2498355415921263</v>
      </c>
      <c r="BS117" s="1" t="str">
        <f t="shared" ref="BS117:BS125" si="98">IF(ABS(BO117)&gt;BQ117,"Odrzucamy H0","NieodrzucamyH0")</f>
        <v>NieodrzucamyH0</v>
      </c>
      <c r="BV117" s="34">
        <f t="shared" ref="BV117:BV125" si="99">COUNTIF(B117:AY117,"&gt;0")/50</f>
        <v>0.62</v>
      </c>
      <c r="BW117" s="35">
        <f t="shared" ref="BW117:BW125" si="100">(SQRT(50)/0.5)*(BV117-0.5)</f>
        <v>1.697056274847714</v>
      </c>
      <c r="BX117" s="23">
        <f t="shared" ref="BX117:BX125" si="101">NORMSINV(1-0.05)</f>
        <v>1.6448536269514715</v>
      </c>
      <c r="BY117" s="23">
        <f t="shared" ref="BY117:BY125" si="102">NORMSINV(1-0.025)</f>
        <v>1.9599639845400536</v>
      </c>
      <c r="BZ117" s="23">
        <f t="shared" ref="BZ117:BZ125" si="103">NORMSINV(1-0.005)</f>
        <v>2.5758293035488999</v>
      </c>
      <c r="CA117" s="1" t="str">
        <f t="shared" ref="CA117:CA125" si="104">IF(ABS(BW117)&gt;BY117,"Odrzucamy H0","NieodrzucamyH0")</f>
        <v>NieodrzucamyH0</v>
      </c>
      <c r="CE117" s="9">
        <f t="shared" ref="CE117:CE125" si="105">SQRT(50)*(BV117-$CG$110)/SQRT($CG$110*(1-$CG$110))</f>
        <v>1.4715357241347224</v>
      </c>
      <c r="CF117" s="23">
        <f t="shared" ref="CF117:CF125" si="106">NORMSINV(1-0.05)</f>
        <v>1.6448536269514715</v>
      </c>
      <c r="CG117" s="23">
        <f t="shared" ref="CG117:CG125" si="107">NORMSINV(1-0.025)</f>
        <v>1.9599639845400536</v>
      </c>
      <c r="CH117" s="23">
        <f t="shared" ref="CH117:CH125" si="108">NORMSINV(1-0.005)</f>
        <v>2.5758293035488999</v>
      </c>
      <c r="CI117" s="1" t="str">
        <f t="shared" ref="CI117:CI125" si="109">IF(ABS(CE117)&gt;CG117,"Odrzucamy H0","NieodrzucamyH0")</f>
        <v>NieodrzucamyH0</v>
      </c>
    </row>
    <row r="118" spans="1:87" x14ac:dyDescent="0.25">
      <c r="A118" s="6">
        <v>2</v>
      </c>
      <c r="B118" s="4">
        <f t="shared" ref="B118:AY118" si="110">B48-AVERAGE(B$36:B$45)</f>
        <v>-1.3286780126681726E-2</v>
      </c>
      <c r="C118" s="4">
        <f t="shared" si="110"/>
        <v>1.147569396307585E-2</v>
      </c>
      <c r="D118" s="4">
        <f t="shared" si="110"/>
        <v>5.7138812170670428E-3</v>
      </c>
      <c r="E118" s="4">
        <f t="shared" si="110"/>
        <v>-5.4989975597257365E-3</v>
      </c>
      <c r="F118" s="4">
        <f t="shared" si="110"/>
        <v>7.5243681464497066E-3</v>
      </c>
      <c r="G118" s="4">
        <f t="shared" si="110"/>
        <v>1.3029775983144705E-2</v>
      </c>
      <c r="H118" s="4">
        <f t="shared" si="110"/>
        <v>9.7076038784920105E-3</v>
      </c>
      <c r="I118" s="4">
        <f t="shared" si="110"/>
        <v>-2.5012381141297418E-2</v>
      </c>
      <c r="J118" s="4">
        <f t="shared" si="110"/>
        <v>1.3729745589137589E-2</v>
      </c>
      <c r="K118" s="4">
        <f t="shared" si="110"/>
        <v>2.4943304013681805E-2</v>
      </c>
      <c r="L118" s="4">
        <f t="shared" si="110"/>
        <v>8.5287416671502303E-3</v>
      </c>
      <c r="M118" s="4">
        <f t="shared" si="110"/>
        <v>4.5503263720890058E-3</v>
      </c>
      <c r="N118" s="4">
        <f t="shared" si="110"/>
        <v>-8.0133619985890327E-3</v>
      </c>
      <c r="O118" s="4">
        <f t="shared" si="110"/>
        <v>-3.2919965284510834E-3</v>
      </c>
      <c r="P118" s="4">
        <f t="shared" si="110"/>
        <v>2.1027683009637865E-2</v>
      </c>
      <c r="Q118" s="4">
        <f t="shared" si="110"/>
        <v>-2.2072930308266745E-3</v>
      </c>
      <c r="R118" s="4">
        <f t="shared" si="110"/>
        <v>2.45566240101843E-2</v>
      </c>
      <c r="S118" s="4">
        <f t="shared" si="110"/>
        <v>-6.9236521873853847E-3</v>
      </c>
      <c r="T118" s="4">
        <f t="shared" si="110"/>
        <v>-1.8829570373896678E-2</v>
      </c>
      <c r="U118" s="4">
        <f t="shared" si="110"/>
        <v>1.6741405165591541E-3</v>
      </c>
      <c r="V118" s="4">
        <f t="shared" si="110"/>
        <v>6.9941391939902257E-3</v>
      </c>
      <c r="W118" s="4">
        <f t="shared" si="110"/>
        <v>8.8652784720998409E-3</v>
      </c>
      <c r="X118" s="4">
        <f t="shared" si="110"/>
        <v>-1.1232506186052107E-2</v>
      </c>
      <c r="Y118" s="4">
        <f t="shared" si="110"/>
        <v>-8.9086923950311165E-3</v>
      </c>
      <c r="Z118" s="4">
        <f t="shared" si="110"/>
        <v>8.8785070863098507E-3</v>
      </c>
      <c r="AA118" s="4">
        <f t="shared" si="110"/>
        <v>9.3256871040435577E-3</v>
      </c>
      <c r="AB118" s="4">
        <f t="shared" si="110"/>
        <v>3.7982620856437683E-3</v>
      </c>
      <c r="AC118" s="4">
        <f t="shared" si="110"/>
        <v>-6.2537914285717838E-3</v>
      </c>
      <c r="AD118" s="4">
        <f t="shared" si="110"/>
        <v>-1.5617407641400349E-3</v>
      </c>
      <c r="AE118" s="4">
        <f t="shared" si="110"/>
        <v>2.0333022865525414E-2</v>
      </c>
      <c r="AF118" s="4">
        <f t="shared" si="110"/>
        <v>2.0423982029089911E-2</v>
      </c>
      <c r="AG118" s="4">
        <f t="shared" si="110"/>
        <v>1.6314309376090484E-2</v>
      </c>
      <c r="AH118" s="4">
        <f t="shared" si="110"/>
        <v>-9.3544650411449769E-4</v>
      </c>
      <c r="AI118" s="4">
        <f t="shared" si="110"/>
        <v>-1.4253077615052064E-2</v>
      </c>
      <c r="AJ118" s="4">
        <f t="shared" si="110"/>
        <v>-1.3795131795831739E-2</v>
      </c>
      <c r="AK118" s="4">
        <f t="shared" si="110"/>
        <v>8.2001271554228879E-3</v>
      </c>
      <c r="AL118" s="4">
        <f t="shared" si="110"/>
        <v>2.7429029206668409E-2</v>
      </c>
      <c r="AM118" s="4">
        <f t="shared" si="110"/>
        <v>-1.759618310790649E-3</v>
      </c>
      <c r="AN118" s="4">
        <f t="shared" si="110"/>
        <v>-1.9422659068972163E-2</v>
      </c>
      <c r="AO118" s="4">
        <f t="shared" si="110"/>
        <v>2.068936320620423E-2</v>
      </c>
      <c r="AP118" s="4">
        <f t="shared" si="110"/>
        <v>7.0148804422474707E-3</v>
      </c>
      <c r="AQ118" s="4">
        <f t="shared" si="110"/>
        <v>1.0319812466550908E-3</v>
      </c>
      <c r="AR118" s="4">
        <f t="shared" si="110"/>
        <v>-1.01206120982314E-2</v>
      </c>
      <c r="AS118" s="4">
        <f t="shared" si="110"/>
        <v>-6.0377673988472411E-4</v>
      </c>
      <c r="AT118" s="4">
        <f t="shared" si="110"/>
        <v>1.3882662746911197E-2</v>
      </c>
      <c r="AU118" s="4">
        <f t="shared" si="110"/>
        <v>2.7816731355569287E-4</v>
      </c>
      <c r="AV118" s="4">
        <f t="shared" si="110"/>
        <v>2.7551861413024166E-3</v>
      </c>
      <c r="AW118" s="4">
        <f t="shared" si="110"/>
        <v>2.4641609802639004E-3</v>
      </c>
      <c r="AX118" s="4">
        <f t="shared" si="110"/>
        <v>5.2362030653280078E-3</v>
      </c>
      <c r="AY118" s="4">
        <f t="shared" si="110"/>
        <v>1.3788736428903171E-2</v>
      </c>
      <c r="BB118" s="24">
        <f t="shared" si="75"/>
        <v>3.4450897731879743E-3</v>
      </c>
      <c r="BC118" s="24">
        <f>SUM(BB116:BB118)</f>
        <v>1.5863760019735624E-2</v>
      </c>
      <c r="BG118" s="4">
        <f t="shared" si="87"/>
        <v>1.2296835025061296E-2</v>
      </c>
      <c r="BH118" s="1">
        <f t="shared" si="89"/>
        <v>8.8594588809428831</v>
      </c>
      <c r="BI118" s="4">
        <f t="shared" si="90"/>
        <v>1.6463803454274908</v>
      </c>
      <c r="BJ118" s="4">
        <f t="shared" si="91"/>
        <v>1.9623414611334626</v>
      </c>
      <c r="BK118" s="4">
        <f t="shared" si="92"/>
        <v>2.5807596372676254</v>
      </c>
      <c r="BL118" s="1" t="str">
        <f t="shared" si="93"/>
        <v>Odrzucamy H0</v>
      </c>
      <c r="BO118" s="1">
        <f t="shared" si="94"/>
        <v>0.44420934038515936</v>
      </c>
      <c r="BP118" s="4">
        <f t="shared" si="95"/>
        <v>1.8331129326562374</v>
      </c>
      <c r="BQ118" s="4">
        <f t="shared" si="96"/>
        <v>2.2621571627982053</v>
      </c>
      <c r="BR118" s="4">
        <f t="shared" si="97"/>
        <v>3.2498355415921263</v>
      </c>
      <c r="BS118" s="1" t="str">
        <f t="shared" si="98"/>
        <v>NieodrzucamyH0</v>
      </c>
      <c r="BV118" s="34">
        <f t="shared" si="99"/>
        <v>0.62</v>
      </c>
      <c r="BW118" s="35">
        <f t="shared" si="100"/>
        <v>1.697056274847714</v>
      </c>
      <c r="BX118" s="24">
        <f t="shared" si="101"/>
        <v>1.6448536269514715</v>
      </c>
      <c r="BY118" s="24">
        <f t="shared" si="102"/>
        <v>1.9599639845400536</v>
      </c>
      <c r="BZ118" s="24">
        <f t="shared" si="103"/>
        <v>2.5758293035488999</v>
      </c>
      <c r="CA118" s="1" t="str">
        <f t="shared" si="104"/>
        <v>NieodrzucamyH0</v>
      </c>
      <c r="CE118" s="9">
        <f t="shared" si="105"/>
        <v>1.4715357241347224</v>
      </c>
      <c r="CF118" s="24">
        <f t="shared" si="106"/>
        <v>1.6448536269514715</v>
      </c>
      <c r="CG118" s="24">
        <f t="shared" si="107"/>
        <v>1.9599639845400536</v>
      </c>
      <c r="CH118" s="24">
        <f t="shared" si="108"/>
        <v>2.5758293035488999</v>
      </c>
      <c r="CI118" s="1" t="str">
        <f t="shared" si="109"/>
        <v>NieodrzucamyH0</v>
      </c>
    </row>
    <row r="119" spans="1:87" x14ac:dyDescent="0.25">
      <c r="A119" s="6">
        <v>3</v>
      </c>
      <c r="B119" s="4">
        <f t="shared" ref="B119:AY119" si="111">B49-AVERAGE(B$36:B$45)</f>
        <v>-1.3358437920039547E-2</v>
      </c>
      <c r="C119" s="4">
        <f t="shared" si="111"/>
        <v>1.1470951597299906E-2</v>
      </c>
      <c r="D119" s="4">
        <f t="shared" si="111"/>
        <v>5.6640765224705621E-3</v>
      </c>
      <c r="E119" s="4">
        <f t="shared" si="111"/>
        <v>-2.4073028225705319E-2</v>
      </c>
      <c r="F119" s="4">
        <f t="shared" si="111"/>
        <v>7.5167764796598823E-3</v>
      </c>
      <c r="G119" s="4">
        <f t="shared" si="111"/>
        <v>1.2988217565381767E-2</v>
      </c>
      <c r="H119" s="4">
        <f t="shared" si="111"/>
        <v>9.5475659403834179E-3</v>
      </c>
      <c r="I119" s="4">
        <f t="shared" si="111"/>
        <v>-2.5454477431776472E-2</v>
      </c>
      <c r="J119" s="4">
        <f t="shared" si="111"/>
        <v>4.65509374160019E-2</v>
      </c>
      <c r="K119" s="4">
        <f t="shared" si="111"/>
        <v>2.4864477177309087E-2</v>
      </c>
      <c r="L119" s="4">
        <f t="shared" si="111"/>
        <v>8.5058070682094127E-3</v>
      </c>
      <c r="M119" s="4">
        <f t="shared" si="111"/>
        <v>4.5479330683909098E-3</v>
      </c>
      <c r="N119" s="4">
        <f t="shared" si="111"/>
        <v>-8.0769933918898012E-3</v>
      </c>
      <c r="O119" s="4">
        <f t="shared" si="111"/>
        <v>-1.6612811295219992E-2</v>
      </c>
      <c r="P119" s="4">
        <f t="shared" si="111"/>
        <v>2.0937435158568114E-2</v>
      </c>
      <c r="Q119" s="4">
        <f t="shared" si="111"/>
        <v>-2.2073545122012119E-3</v>
      </c>
      <c r="R119" s="4">
        <f t="shared" si="111"/>
        <v>2.4468572350758097E-2</v>
      </c>
      <c r="S119" s="4">
        <f t="shared" si="111"/>
        <v>-6.9848970689263025E-3</v>
      </c>
      <c r="T119" s="4">
        <f t="shared" si="111"/>
        <v>-4.0233479037050247E-2</v>
      </c>
      <c r="U119" s="4">
        <f t="shared" si="111"/>
        <v>1.6486820677027126E-3</v>
      </c>
      <c r="V119" s="4">
        <f t="shared" si="111"/>
        <v>6.9934425450401865E-3</v>
      </c>
      <c r="W119" s="4">
        <f t="shared" si="111"/>
        <v>8.702835640905111E-3</v>
      </c>
      <c r="X119" s="4">
        <f t="shared" si="111"/>
        <v>-1.174142625046171E-2</v>
      </c>
      <c r="Y119" s="4">
        <f t="shared" si="111"/>
        <v>-4.7596366771804011E-2</v>
      </c>
      <c r="Z119" s="4">
        <f t="shared" si="111"/>
        <v>8.6973187562783359E-3</v>
      </c>
      <c r="AA119" s="4">
        <f t="shared" si="111"/>
        <v>9.3251470904213776E-3</v>
      </c>
      <c r="AB119" s="4">
        <f t="shared" si="111"/>
        <v>3.7205248507615595E-3</v>
      </c>
      <c r="AC119" s="4">
        <f t="shared" si="111"/>
        <v>-6.4463950975754362E-3</v>
      </c>
      <c r="AD119" s="4">
        <f t="shared" si="111"/>
        <v>-5.1326947326159361E-2</v>
      </c>
      <c r="AE119" s="4">
        <f t="shared" si="111"/>
        <v>2.0018921517467751E-2</v>
      </c>
      <c r="AF119" s="4">
        <f t="shared" si="111"/>
        <v>2.0417518706609586E-2</v>
      </c>
      <c r="AG119" s="4">
        <f t="shared" si="111"/>
        <v>1.629106205858304E-2</v>
      </c>
      <c r="AH119" s="4">
        <f t="shared" si="111"/>
        <v>-9.3926872352211228E-4</v>
      </c>
      <c r="AI119" s="4">
        <f t="shared" si="111"/>
        <v>2.1006543732124686E-2</v>
      </c>
      <c r="AJ119" s="4">
        <f t="shared" si="111"/>
        <v>-1.4119862504455079E-2</v>
      </c>
      <c r="AK119" s="4">
        <f t="shared" si="111"/>
        <v>8.1993973754284806E-3</v>
      </c>
      <c r="AL119" s="4">
        <f t="shared" si="111"/>
        <v>2.700902699396529E-2</v>
      </c>
      <c r="AM119" s="4">
        <f t="shared" si="111"/>
        <v>-1.7613673069204658E-3</v>
      </c>
      <c r="AN119" s="4">
        <f t="shared" si="111"/>
        <v>-2.1891352684910954E-2</v>
      </c>
      <c r="AO119" s="4">
        <f t="shared" si="111"/>
        <v>2.0652284622058665E-2</v>
      </c>
      <c r="AP119" s="4">
        <f t="shared" si="111"/>
        <v>7.0147995114119245E-3</v>
      </c>
      <c r="AQ119" s="4">
        <f t="shared" si="111"/>
        <v>1.0186854941621874E-3</v>
      </c>
      <c r="AR119" s="4">
        <f t="shared" si="111"/>
        <v>-1.0476588998825833E-2</v>
      </c>
      <c r="AS119" s="4">
        <f t="shared" si="111"/>
        <v>-2.4541912192117883E-2</v>
      </c>
      <c r="AT119" s="4">
        <f t="shared" si="111"/>
        <v>1.3697241379348664E-2</v>
      </c>
      <c r="AU119" s="4">
        <f t="shared" si="111"/>
        <v>2.458670701156046E-4</v>
      </c>
      <c r="AV119" s="4">
        <f t="shared" si="111"/>
        <v>2.7511180770269181E-3</v>
      </c>
      <c r="AW119" s="4">
        <f t="shared" si="111"/>
        <v>2.4271422308095921E-3</v>
      </c>
      <c r="AX119" s="4">
        <f t="shared" si="111"/>
        <v>-3.7644988404258665E-2</v>
      </c>
      <c r="AY119" s="4">
        <f t="shared" si="111"/>
        <v>1.368847198433994E-2</v>
      </c>
      <c r="BB119" s="24">
        <f t="shared" si="75"/>
        <v>5.0201653810348504E-4</v>
      </c>
      <c r="BC119" s="24">
        <f>SUM(BB116:BB119)</f>
        <v>1.636577655783911E-2</v>
      </c>
      <c r="BG119" s="4">
        <f t="shared" si="87"/>
        <v>1.9786338337287303E-2</v>
      </c>
      <c r="BH119" s="1">
        <f t="shared" si="89"/>
        <v>0.80232919119150492</v>
      </c>
      <c r="BI119" s="4">
        <f t="shared" si="90"/>
        <v>1.6463803454274908</v>
      </c>
      <c r="BJ119" s="4">
        <f t="shared" si="91"/>
        <v>1.9623414611334626</v>
      </c>
      <c r="BK119" s="4">
        <f t="shared" si="92"/>
        <v>2.5807596372676254</v>
      </c>
      <c r="BL119" s="1" t="str">
        <f t="shared" si="93"/>
        <v>NieodrzucamyH0</v>
      </c>
      <c r="BO119" s="1">
        <f t="shared" si="94"/>
        <v>6.4729934467580783E-2</v>
      </c>
      <c r="BP119" s="4">
        <f t="shared" si="95"/>
        <v>1.8331129326562374</v>
      </c>
      <c r="BQ119" s="4">
        <f t="shared" si="96"/>
        <v>2.2621571627982053</v>
      </c>
      <c r="BR119" s="4">
        <f t="shared" si="97"/>
        <v>3.2498355415921263</v>
      </c>
      <c r="BS119" s="1" t="str">
        <f t="shared" si="98"/>
        <v>NieodrzucamyH0</v>
      </c>
      <c r="BV119" s="34">
        <f t="shared" si="99"/>
        <v>0.62</v>
      </c>
      <c r="BW119" s="35">
        <f t="shared" si="100"/>
        <v>1.697056274847714</v>
      </c>
      <c r="BX119" s="24">
        <f t="shared" si="101"/>
        <v>1.6448536269514715</v>
      </c>
      <c r="BY119" s="24">
        <f t="shared" si="102"/>
        <v>1.9599639845400536</v>
      </c>
      <c r="BZ119" s="24">
        <f t="shared" si="103"/>
        <v>2.5758293035488999</v>
      </c>
      <c r="CA119" s="1" t="str">
        <f t="shared" si="104"/>
        <v>NieodrzucamyH0</v>
      </c>
      <c r="CE119" s="9">
        <f t="shared" si="105"/>
        <v>1.4715357241347224</v>
      </c>
      <c r="CF119" s="24">
        <f t="shared" si="106"/>
        <v>1.6448536269514715</v>
      </c>
      <c r="CG119" s="24">
        <f t="shared" si="107"/>
        <v>1.9599639845400536</v>
      </c>
      <c r="CH119" s="24">
        <f t="shared" si="108"/>
        <v>2.5758293035488999</v>
      </c>
      <c r="CI119" s="1" t="str">
        <f t="shared" si="109"/>
        <v>NieodrzucamyH0</v>
      </c>
    </row>
    <row r="120" spans="1:87" x14ac:dyDescent="0.25">
      <c r="A120" s="6">
        <v>4</v>
      </c>
      <c r="B120" s="4">
        <f t="shared" ref="B120:AY120" si="112">B50-AVERAGE(B$36:B$45)</f>
        <v>-3.6310241507657749E-2</v>
      </c>
      <c r="C120" s="4">
        <f t="shared" si="112"/>
        <v>6.6309178464063243E-2</v>
      </c>
      <c r="D120" s="4">
        <f t="shared" si="112"/>
        <v>1.0077387857301475E-2</v>
      </c>
      <c r="E120" s="4">
        <f t="shared" si="112"/>
        <v>3.6429877979397667E-4</v>
      </c>
      <c r="F120" s="4">
        <f t="shared" si="112"/>
        <v>-4.9216111272122345E-2</v>
      </c>
      <c r="G120" s="4">
        <f t="shared" si="112"/>
        <v>7.0886200430990637E-3</v>
      </c>
      <c r="H120" s="4">
        <f t="shared" si="112"/>
        <v>3.8557546883354929E-2</v>
      </c>
      <c r="I120" s="4">
        <f t="shared" si="112"/>
        <v>4.2907423367856266E-2</v>
      </c>
      <c r="J120" s="4">
        <f t="shared" si="112"/>
        <v>-3.3537747468711535E-2</v>
      </c>
      <c r="K120" s="4">
        <f t="shared" si="112"/>
        <v>-3.8647775480796231E-4</v>
      </c>
      <c r="L120" s="4">
        <f t="shared" si="112"/>
        <v>9.9643302776679689E-3</v>
      </c>
      <c r="M120" s="4">
        <f t="shared" si="112"/>
        <v>2.2732048102435051E-2</v>
      </c>
      <c r="N120" s="4">
        <f t="shared" si="112"/>
        <v>5.399275478201954E-3</v>
      </c>
      <c r="O120" s="4">
        <f t="shared" si="112"/>
        <v>-7.5726530853970561E-3</v>
      </c>
      <c r="P120" s="4">
        <f t="shared" si="112"/>
        <v>-2.6668023598265117E-2</v>
      </c>
      <c r="Q120" s="4">
        <f t="shared" si="112"/>
        <v>-1.6197152052812386E-2</v>
      </c>
      <c r="R120" s="4">
        <f t="shared" si="112"/>
        <v>3.5634395085472496E-2</v>
      </c>
      <c r="S120" s="4">
        <f t="shared" si="112"/>
        <v>-6.87429589321366E-3</v>
      </c>
      <c r="T120" s="4">
        <f t="shared" si="112"/>
        <v>-2.5529872294533774E-2</v>
      </c>
      <c r="U120" s="4">
        <f t="shared" si="112"/>
        <v>-3.3286334490991262E-2</v>
      </c>
      <c r="V120" s="4">
        <f t="shared" si="112"/>
        <v>9.1568439971612715E-3</v>
      </c>
      <c r="W120" s="4">
        <f t="shared" si="112"/>
        <v>8.8475506250757646E-3</v>
      </c>
      <c r="X120" s="4">
        <f t="shared" si="112"/>
        <v>8.5058256108323273E-3</v>
      </c>
      <c r="Y120" s="4">
        <f t="shared" si="112"/>
        <v>-4.0507365196964372E-2</v>
      </c>
      <c r="Z120" s="4">
        <f t="shared" si="112"/>
        <v>-1.1729009509318589E-2</v>
      </c>
      <c r="AA120" s="4">
        <f t="shared" si="112"/>
        <v>1.6358062462597779E-2</v>
      </c>
      <c r="AB120" s="4">
        <f t="shared" si="112"/>
        <v>1.5430320001136968E-2</v>
      </c>
      <c r="AC120" s="4">
        <f t="shared" si="112"/>
        <v>4.9359101232837703E-2</v>
      </c>
      <c r="AD120" s="4">
        <f t="shared" si="112"/>
        <v>1.4011731774528939E-3</v>
      </c>
      <c r="AE120" s="4">
        <f t="shared" si="112"/>
        <v>-3.0705823240677339E-2</v>
      </c>
      <c r="AF120" s="4">
        <f t="shared" si="112"/>
        <v>3.1686131678846062E-2</v>
      </c>
      <c r="AG120" s="4">
        <f t="shared" si="112"/>
        <v>6.4564541376913323E-2</v>
      </c>
      <c r="AH120" s="4">
        <f t="shared" si="112"/>
        <v>1.4636613384430916E-2</v>
      </c>
      <c r="AI120" s="4">
        <f t="shared" si="112"/>
        <v>-7.5261154931076648E-3</v>
      </c>
      <c r="AJ120" s="4">
        <f t="shared" si="112"/>
        <v>-3.8027367313310204E-2</v>
      </c>
      <c r="AK120" s="4">
        <f t="shared" si="112"/>
        <v>2.1459657401212417E-2</v>
      </c>
      <c r="AL120" s="4">
        <f t="shared" si="112"/>
        <v>5.0172877198990495E-2</v>
      </c>
      <c r="AM120" s="4">
        <f t="shared" si="112"/>
        <v>4.3744166752610726E-3</v>
      </c>
      <c r="AN120" s="4">
        <f t="shared" si="112"/>
        <v>9.2233342542626315E-3</v>
      </c>
      <c r="AO120" s="4">
        <f t="shared" si="112"/>
        <v>-1.9568124183913828E-2</v>
      </c>
      <c r="AP120" s="4">
        <f t="shared" si="112"/>
        <v>1.0708387415279583E-2</v>
      </c>
      <c r="AQ120" s="4">
        <f t="shared" si="112"/>
        <v>4.2659718693996797E-2</v>
      </c>
      <c r="AR120" s="4">
        <f t="shared" si="112"/>
        <v>3.6293874152666251E-2</v>
      </c>
      <c r="AS120" s="4">
        <f t="shared" si="112"/>
        <v>4.9860890907637914E-3</v>
      </c>
      <c r="AT120" s="4">
        <f t="shared" si="112"/>
        <v>-3.1945556400343279E-2</v>
      </c>
      <c r="AU120" s="4">
        <f t="shared" si="112"/>
        <v>3.3365393367360156E-2</v>
      </c>
      <c r="AV120" s="4">
        <f t="shared" si="112"/>
        <v>1.178602104357325E-2</v>
      </c>
      <c r="AW120" s="4">
        <f t="shared" si="112"/>
        <v>1.5780103484144277E-2</v>
      </c>
      <c r="AX120" s="4">
        <f t="shared" si="112"/>
        <v>7.0811051306619698E-3</v>
      </c>
      <c r="AY120" s="4">
        <f t="shared" si="112"/>
        <v>-7.8884051958207652E-3</v>
      </c>
      <c r="BB120" s="24">
        <f t="shared" si="75"/>
        <v>5.6678993968547042E-3</v>
      </c>
      <c r="BC120" s="24">
        <f>SUM(BB116:BB120)</f>
        <v>2.2033675954693813E-2</v>
      </c>
      <c r="BG120" s="4">
        <f t="shared" si="87"/>
        <v>2.7867645929133218E-2</v>
      </c>
      <c r="BH120" s="1">
        <f t="shared" si="89"/>
        <v>6.4316418000768483</v>
      </c>
      <c r="BI120" s="4">
        <f t="shared" si="90"/>
        <v>1.6463803454274908</v>
      </c>
      <c r="BJ120" s="4">
        <f t="shared" si="91"/>
        <v>1.9623414611334626</v>
      </c>
      <c r="BK120" s="4">
        <f t="shared" si="92"/>
        <v>2.5807596372676254</v>
      </c>
      <c r="BL120" s="1" t="str">
        <f t="shared" si="93"/>
        <v>Odrzucamy H0</v>
      </c>
      <c r="BO120" s="1">
        <f t="shared" si="94"/>
        <v>0.73081806809244376</v>
      </c>
      <c r="BP120" s="4">
        <f t="shared" si="95"/>
        <v>1.8331129326562374</v>
      </c>
      <c r="BQ120" s="4">
        <f t="shared" si="96"/>
        <v>2.2621571627982053</v>
      </c>
      <c r="BR120" s="4">
        <f t="shared" si="97"/>
        <v>3.2498355415921263</v>
      </c>
      <c r="BS120" s="1" t="str">
        <f t="shared" si="98"/>
        <v>NieodrzucamyH0</v>
      </c>
      <c r="BV120" s="34">
        <f t="shared" si="99"/>
        <v>0.64</v>
      </c>
      <c r="BW120" s="35">
        <f t="shared" si="100"/>
        <v>1.9798989873223334</v>
      </c>
      <c r="BX120" s="24">
        <f t="shared" si="101"/>
        <v>1.6448536269514715</v>
      </c>
      <c r="BY120" s="24">
        <f t="shared" si="102"/>
        <v>1.9599639845400536</v>
      </c>
      <c r="BZ120" s="24">
        <f t="shared" si="103"/>
        <v>2.5758293035488999</v>
      </c>
      <c r="CA120" s="1" t="str">
        <f t="shared" si="104"/>
        <v>Odrzucamy H0</v>
      </c>
      <c r="CE120" s="9">
        <f t="shared" si="105"/>
        <v>1.7545233633913999</v>
      </c>
      <c r="CF120" s="24">
        <f t="shared" si="106"/>
        <v>1.6448536269514715</v>
      </c>
      <c r="CG120" s="24">
        <f t="shared" si="107"/>
        <v>1.9599639845400536</v>
      </c>
      <c r="CH120" s="24">
        <f t="shared" si="108"/>
        <v>2.5758293035488999</v>
      </c>
      <c r="CI120" s="1" t="str">
        <f t="shared" si="109"/>
        <v>NieodrzucamyH0</v>
      </c>
    </row>
    <row r="121" spans="1:87" x14ac:dyDescent="0.25">
      <c r="A121" s="6">
        <v>5</v>
      </c>
      <c r="B121" s="4">
        <f t="shared" ref="B121:AY121" si="113">B51-AVERAGE(B$36:B$45)</f>
        <v>2.8123228964735639E-2</v>
      </c>
      <c r="C121" s="4">
        <f t="shared" si="113"/>
        <v>3.0417390803783535E-2</v>
      </c>
      <c r="D121" s="4">
        <f t="shared" si="113"/>
        <v>-1.5989733535382199E-2</v>
      </c>
      <c r="E121" s="4">
        <f t="shared" si="113"/>
        <v>-2.4685202302174566E-2</v>
      </c>
      <c r="F121" s="4">
        <f t="shared" si="113"/>
        <v>5.6167380568526278E-2</v>
      </c>
      <c r="G121" s="4">
        <f t="shared" si="113"/>
        <v>3.9937653201237926E-2</v>
      </c>
      <c r="H121" s="4">
        <f t="shared" si="113"/>
        <v>-1.0789339633331486E-2</v>
      </c>
      <c r="I121" s="4">
        <f t="shared" si="113"/>
        <v>8.1865724111302596E-3</v>
      </c>
      <c r="J121" s="4">
        <f t="shared" si="113"/>
        <v>2.6649168489815075E-2</v>
      </c>
      <c r="K121" s="4">
        <f t="shared" si="113"/>
        <v>5.5208889054746232E-2</v>
      </c>
      <c r="L121" s="4">
        <f t="shared" si="113"/>
        <v>-7.4350650769720791E-3</v>
      </c>
      <c r="M121" s="4">
        <f t="shared" si="113"/>
        <v>9.7940649580123343E-3</v>
      </c>
      <c r="N121" s="4">
        <f t="shared" si="113"/>
        <v>1.4008885122013674E-2</v>
      </c>
      <c r="O121" s="4">
        <f t="shared" si="113"/>
        <v>-2.4638791603002013E-2</v>
      </c>
      <c r="P121" s="4">
        <f t="shared" si="113"/>
        <v>-1.5602608177646667E-2</v>
      </c>
      <c r="Q121" s="4">
        <f t="shared" si="113"/>
        <v>-1.8702530685517527E-2</v>
      </c>
      <c r="R121" s="4">
        <f t="shared" si="113"/>
        <v>9.7776520837946322E-4</v>
      </c>
      <c r="S121" s="4">
        <f t="shared" si="113"/>
        <v>-4.9630683867877272E-2</v>
      </c>
      <c r="T121" s="4">
        <f t="shared" si="113"/>
        <v>-3.7527117439307263E-2</v>
      </c>
      <c r="U121" s="4">
        <f t="shared" si="113"/>
        <v>2.4214297195246218E-2</v>
      </c>
      <c r="V121" s="4">
        <f t="shared" si="113"/>
        <v>2.1506001908669546E-2</v>
      </c>
      <c r="W121" s="4">
        <f t="shared" si="113"/>
        <v>1.2493334518057767E-2</v>
      </c>
      <c r="X121" s="4">
        <f t="shared" si="113"/>
        <v>3.895847690652271E-2</v>
      </c>
      <c r="Y121" s="4">
        <f t="shared" si="113"/>
        <v>-7.8190799031359115E-2</v>
      </c>
      <c r="Z121" s="4">
        <f t="shared" si="113"/>
        <v>3.0879507607359E-2</v>
      </c>
      <c r="AA121" s="4">
        <f t="shared" si="113"/>
        <v>1.0060273322485047E-2</v>
      </c>
      <c r="AB121" s="4">
        <f t="shared" si="113"/>
        <v>5.7001168793611705E-3</v>
      </c>
      <c r="AC121" s="4">
        <f t="shared" si="113"/>
        <v>1.8251553605736902E-2</v>
      </c>
      <c r="AD121" s="4">
        <f t="shared" si="113"/>
        <v>-2.3872237134975764E-2</v>
      </c>
      <c r="AE121" s="4">
        <f t="shared" si="113"/>
        <v>6.4446075723844764E-3</v>
      </c>
      <c r="AF121" s="4">
        <f t="shared" si="113"/>
        <v>3.0732077662795072E-2</v>
      </c>
      <c r="AG121" s="4">
        <f t="shared" si="113"/>
        <v>1.5249798977066549E-2</v>
      </c>
      <c r="AH121" s="4">
        <f t="shared" si="113"/>
        <v>2.0157014161731057E-2</v>
      </c>
      <c r="AI121" s="4">
        <f t="shared" si="113"/>
        <v>2.5717018211794816E-2</v>
      </c>
      <c r="AJ121" s="4">
        <f t="shared" si="113"/>
        <v>3.0550041661096166E-4</v>
      </c>
      <c r="AK121" s="4">
        <f t="shared" si="113"/>
        <v>7.3637280143929538E-3</v>
      </c>
      <c r="AL121" s="4">
        <f t="shared" si="113"/>
        <v>6.2298563235087222E-3</v>
      </c>
      <c r="AM121" s="4">
        <f t="shared" si="113"/>
        <v>-1.5682852373942715E-3</v>
      </c>
      <c r="AN121" s="4">
        <f t="shared" si="113"/>
        <v>-5.5818251404429108E-2</v>
      </c>
      <c r="AO121" s="4">
        <f t="shared" si="113"/>
        <v>2.5861283151109603E-2</v>
      </c>
      <c r="AP121" s="4">
        <f t="shared" si="113"/>
        <v>9.2827072690360758E-3</v>
      </c>
      <c r="AQ121" s="4">
        <f t="shared" si="113"/>
        <v>2.0291552754998082E-2</v>
      </c>
      <c r="AR121" s="4">
        <f t="shared" si="113"/>
        <v>3.5891523058737246E-2</v>
      </c>
      <c r="AS121" s="4">
        <f t="shared" si="113"/>
        <v>-2.8693601641854763E-2</v>
      </c>
      <c r="AT121" s="4">
        <f t="shared" si="113"/>
        <v>-4.7352294974557663E-3</v>
      </c>
      <c r="AU121" s="4">
        <f t="shared" si="113"/>
        <v>3.0662583080235832E-2</v>
      </c>
      <c r="AV121" s="4">
        <f t="shared" si="113"/>
        <v>2.4111084968559994E-2</v>
      </c>
      <c r="AW121" s="4">
        <f t="shared" si="113"/>
        <v>3.0108205831503006E-3</v>
      </c>
      <c r="AX121" s="4">
        <f t="shared" si="113"/>
        <v>-8.363410804808737E-3</v>
      </c>
      <c r="AY121" s="4">
        <f t="shared" si="113"/>
        <v>-1.9545040002322532E-3</v>
      </c>
      <c r="BB121" s="24">
        <f t="shared" si="75"/>
        <v>5.6929665171641932E-3</v>
      </c>
      <c r="BC121" s="24">
        <f>SUM(BB116:BB121)</f>
        <v>2.7726642471858007E-2</v>
      </c>
      <c r="BG121" s="4">
        <f t="shared" si="87"/>
        <v>2.7218520425016331E-2</v>
      </c>
      <c r="BH121" s="1">
        <f t="shared" si="89"/>
        <v>6.6141511574481964</v>
      </c>
      <c r="BI121" s="4">
        <f t="shared" si="90"/>
        <v>1.6463803454274908</v>
      </c>
      <c r="BJ121" s="4">
        <f t="shared" si="91"/>
        <v>1.9623414611334626</v>
      </c>
      <c r="BK121" s="4">
        <f t="shared" si="92"/>
        <v>2.5807596372676254</v>
      </c>
      <c r="BL121" s="1" t="str">
        <f t="shared" si="93"/>
        <v>Odrzucamy H0</v>
      </c>
      <c r="BO121" s="1">
        <f t="shared" si="94"/>
        <v>0.73405021869260922</v>
      </c>
      <c r="BP121" s="4">
        <f t="shared" si="95"/>
        <v>1.8331129326562374</v>
      </c>
      <c r="BQ121" s="4">
        <f t="shared" si="96"/>
        <v>2.2621571627982053</v>
      </c>
      <c r="BR121" s="4">
        <f t="shared" si="97"/>
        <v>3.2498355415921263</v>
      </c>
      <c r="BS121" s="1" t="str">
        <f t="shared" si="98"/>
        <v>NieodrzucamyH0</v>
      </c>
      <c r="BV121" s="34">
        <f t="shared" si="99"/>
        <v>0.66</v>
      </c>
      <c r="BW121" s="35">
        <f t="shared" si="100"/>
        <v>2.2627416997969525</v>
      </c>
      <c r="BX121" s="24">
        <f t="shared" si="101"/>
        <v>1.6448536269514715</v>
      </c>
      <c r="BY121" s="24">
        <f t="shared" si="102"/>
        <v>1.9599639845400536</v>
      </c>
      <c r="BZ121" s="24">
        <f t="shared" si="103"/>
        <v>2.5758293035488999</v>
      </c>
      <c r="CA121" s="1" t="str">
        <f t="shared" si="104"/>
        <v>Odrzucamy H0</v>
      </c>
      <c r="CE121" s="9">
        <f t="shared" si="105"/>
        <v>2.0375110026480776</v>
      </c>
      <c r="CF121" s="24">
        <f t="shared" si="106"/>
        <v>1.6448536269514715</v>
      </c>
      <c r="CG121" s="24">
        <f t="shared" si="107"/>
        <v>1.9599639845400536</v>
      </c>
      <c r="CH121" s="24">
        <f t="shared" si="108"/>
        <v>2.5758293035488999</v>
      </c>
      <c r="CI121" s="1" t="str">
        <f t="shared" si="109"/>
        <v>Odrzucamy H0</v>
      </c>
    </row>
    <row r="122" spans="1:87" x14ac:dyDescent="0.25">
      <c r="A122" s="6">
        <v>6</v>
      </c>
      <c r="B122" s="4">
        <f t="shared" ref="B122:AY122" si="114">B52-AVERAGE(B$36:B$45)</f>
        <v>-4.8574658368369678E-3</v>
      </c>
      <c r="C122" s="4">
        <f t="shared" si="114"/>
        <v>-2.8355085445254703E-3</v>
      </c>
      <c r="D122" s="4">
        <f t="shared" si="114"/>
        <v>1.219603335372154E-2</v>
      </c>
      <c r="E122" s="4">
        <f t="shared" si="114"/>
        <v>-2.582947432070104E-2</v>
      </c>
      <c r="F122" s="4">
        <f t="shared" si="114"/>
        <v>1.145766102164702E-2</v>
      </c>
      <c r="G122" s="4">
        <f t="shared" si="114"/>
        <v>7.5860555026755025E-2</v>
      </c>
      <c r="H122" s="4">
        <f t="shared" si="114"/>
        <v>-9.6157028348047751E-4</v>
      </c>
      <c r="I122" s="4">
        <f t="shared" si="114"/>
        <v>-2.0616084949053572E-2</v>
      </c>
      <c r="J122" s="4">
        <f t="shared" si="114"/>
        <v>2.382155678288523E-2</v>
      </c>
      <c r="K122" s="4">
        <f t="shared" si="114"/>
        <v>2.034527396842755E-2</v>
      </c>
      <c r="L122" s="4">
        <f t="shared" si="114"/>
        <v>4.7222962842444108E-2</v>
      </c>
      <c r="M122" s="4">
        <f t="shared" si="114"/>
        <v>-6.9753635890500041E-3</v>
      </c>
      <c r="N122" s="4">
        <f t="shared" si="114"/>
        <v>-3.1747523831003349E-2</v>
      </c>
      <c r="O122" s="4">
        <f t="shared" si="114"/>
        <v>8.8299389305487707E-3</v>
      </c>
      <c r="P122" s="4">
        <f t="shared" si="114"/>
        <v>2.7426278224086324E-2</v>
      </c>
      <c r="Q122" s="4">
        <f t="shared" si="114"/>
        <v>-2.7271237463707024E-3</v>
      </c>
      <c r="R122" s="4">
        <f t="shared" si="114"/>
        <v>1.3544158369051096E-2</v>
      </c>
      <c r="S122" s="4">
        <f t="shared" si="114"/>
        <v>-5.9673601463500143E-3</v>
      </c>
      <c r="T122" s="4">
        <f t="shared" si="114"/>
        <v>-1.9082343747606294E-2</v>
      </c>
      <c r="U122" s="4">
        <f t="shared" si="114"/>
        <v>1.6829205172734809E-2</v>
      </c>
      <c r="V122" s="4">
        <f t="shared" si="114"/>
        <v>-7.94851653972313E-7</v>
      </c>
      <c r="W122" s="4">
        <f t="shared" si="114"/>
        <v>-7.769202555908232E-3</v>
      </c>
      <c r="X122" s="4">
        <f t="shared" si="114"/>
        <v>8.1523315917187249E-3</v>
      </c>
      <c r="Y122" s="4">
        <f t="shared" si="114"/>
        <v>1.1183251818001444E-2</v>
      </c>
      <c r="Z122" s="4">
        <f t="shared" si="114"/>
        <v>-2.0746666343759615E-2</v>
      </c>
      <c r="AA122" s="4">
        <f t="shared" si="114"/>
        <v>2.7838549486960715E-2</v>
      </c>
      <c r="AB122" s="4">
        <f t="shared" si="114"/>
        <v>2.7816799123423722E-4</v>
      </c>
      <c r="AC122" s="4">
        <f t="shared" si="114"/>
        <v>-9.6846340043183279E-3</v>
      </c>
      <c r="AD122" s="4">
        <f t="shared" si="114"/>
        <v>1.1622507007255686E-2</v>
      </c>
      <c r="AE122" s="4">
        <f t="shared" si="114"/>
        <v>1.264523476354726E-2</v>
      </c>
      <c r="AF122" s="4">
        <f t="shared" si="114"/>
        <v>9.9286894063750422E-3</v>
      </c>
      <c r="AG122" s="4">
        <f t="shared" si="114"/>
        <v>6.8407403040043925E-3</v>
      </c>
      <c r="AH122" s="4">
        <f t="shared" si="114"/>
        <v>1.6069702749137375E-2</v>
      </c>
      <c r="AI122" s="4">
        <f t="shared" si="114"/>
        <v>-6.4075733284142304E-3</v>
      </c>
      <c r="AJ122" s="4">
        <f t="shared" si="114"/>
        <v>-8.7611921073282792E-3</v>
      </c>
      <c r="AK122" s="4">
        <f t="shared" si="114"/>
        <v>2.0993956871998655E-2</v>
      </c>
      <c r="AL122" s="4">
        <f t="shared" si="114"/>
        <v>4.9090134517192161E-3</v>
      </c>
      <c r="AM122" s="4">
        <f t="shared" si="114"/>
        <v>-2.2881933880113513E-2</v>
      </c>
      <c r="AN122" s="4">
        <f t="shared" si="114"/>
        <v>1.5302651881452189E-2</v>
      </c>
      <c r="AO122" s="4">
        <f t="shared" si="114"/>
        <v>1.0366587620390475E-2</v>
      </c>
      <c r="AP122" s="4">
        <f t="shared" si="114"/>
        <v>1.2381109927255513E-2</v>
      </c>
      <c r="AQ122" s="4">
        <f t="shared" si="114"/>
        <v>-1.3368344274244307E-2</v>
      </c>
      <c r="AR122" s="4">
        <f t="shared" si="114"/>
        <v>-6.2251537360482646E-3</v>
      </c>
      <c r="AS122" s="4">
        <f t="shared" si="114"/>
        <v>1.6310343761730614E-2</v>
      </c>
      <c r="AT122" s="4">
        <f t="shared" si="114"/>
        <v>8.7460614197583247E-3</v>
      </c>
      <c r="AU122" s="4">
        <f t="shared" si="114"/>
        <v>2.8138685981050293E-2</v>
      </c>
      <c r="AV122" s="4">
        <f t="shared" si="114"/>
        <v>-6.7597217374512882E-3</v>
      </c>
      <c r="AW122" s="4">
        <f t="shared" si="114"/>
        <v>2.3123766833737631E-2</v>
      </c>
      <c r="AX122" s="4">
        <f t="shared" si="114"/>
        <v>-7.7544505557451135E-3</v>
      </c>
      <c r="AY122" s="4">
        <f t="shared" si="114"/>
        <v>1.2938704125187724E-2</v>
      </c>
      <c r="BB122" s="24">
        <f t="shared" si="75"/>
        <v>5.6668838862970776E-3</v>
      </c>
      <c r="BC122" s="24">
        <f>SUM(BB116:BB122)</f>
        <v>3.3393526358155082E-2</v>
      </c>
      <c r="BG122" s="4">
        <f t="shared" si="87"/>
        <v>1.8917943771138899E-2</v>
      </c>
      <c r="BH122" s="1">
        <f t="shared" si="89"/>
        <v>9.4726258483464019</v>
      </c>
      <c r="BI122" s="4">
        <f t="shared" si="90"/>
        <v>1.6463803454274908</v>
      </c>
      <c r="BJ122" s="4">
        <f t="shared" si="91"/>
        <v>1.9623414611334626</v>
      </c>
      <c r="BK122" s="4">
        <f t="shared" si="92"/>
        <v>2.5807596372676254</v>
      </c>
      <c r="BL122" s="1" t="str">
        <f t="shared" si="93"/>
        <v>Odrzucamy H0</v>
      </c>
      <c r="BO122" s="1">
        <f t="shared" si="94"/>
        <v>0.73068712831883664</v>
      </c>
      <c r="BP122" s="4">
        <f t="shared" si="95"/>
        <v>1.8331129326562374</v>
      </c>
      <c r="BQ122" s="4">
        <f t="shared" si="96"/>
        <v>2.2621571627982053</v>
      </c>
      <c r="BR122" s="4">
        <f t="shared" si="97"/>
        <v>3.2498355415921263</v>
      </c>
      <c r="BS122" s="1" t="str">
        <f t="shared" si="98"/>
        <v>NieodrzucamyH0</v>
      </c>
      <c r="BV122" s="34">
        <f t="shared" si="99"/>
        <v>0.57999999999999996</v>
      </c>
      <c r="BW122" s="35">
        <f t="shared" si="100"/>
        <v>1.1313708498984756</v>
      </c>
      <c r="BX122" s="24">
        <f t="shared" si="101"/>
        <v>1.6448536269514715</v>
      </c>
      <c r="BY122" s="24">
        <f t="shared" si="102"/>
        <v>1.9599639845400536</v>
      </c>
      <c r="BZ122" s="24">
        <f t="shared" si="103"/>
        <v>2.5758293035488999</v>
      </c>
      <c r="CA122" s="1" t="str">
        <f t="shared" si="104"/>
        <v>NieodrzucamyH0</v>
      </c>
      <c r="CE122" s="9">
        <f t="shared" si="105"/>
        <v>0.90556044562136695</v>
      </c>
      <c r="CF122" s="24">
        <f t="shared" si="106"/>
        <v>1.6448536269514715</v>
      </c>
      <c r="CG122" s="24">
        <f t="shared" si="107"/>
        <v>1.9599639845400536</v>
      </c>
      <c r="CH122" s="24">
        <f t="shared" si="108"/>
        <v>2.5758293035488999</v>
      </c>
      <c r="CI122" s="1" t="str">
        <f t="shared" si="109"/>
        <v>NieodrzucamyH0</v>
      </c>
    </row>
    <row r="123" spans="1:87" x14ac:dyDescent="0.25">
      <c r="A123" s="6">
        <v>7</v>
      </c>
      <c r="B123" s="4">
        <f t="shared" ref="B123:AY123" si="115">B53-AVERAGE(B$36:B$45)</f>
        <v>2.7070071363986835E-2</v>
      </c>
      <c r="C123" s="4">
        <f t="shared" si="115"/>
        <v>3.6584649510622604E-2</v>
      </c>
      <c r="D123" s="4">
        <f t="shared" si="115"/>
        <v>1.2195730446178924E-2</v>
      </c>
      <c r="E123" s="4">
        <f t="shared" si="115"/>
        <v>3.0433152972132369E-5</v>
      </c>
      <c r="F123" s="4">
        <f t="shared" si="115"/>
        <v>-3.2876354168867583E-2</v>
      </c>
      <c r="G123" s="4">
        <f t="shared" si="115"/>
        <v>3.3036964052816406E-2</v>
      </c>
      <c r="H123" s="4">
        <f t="shared" si="115"/>
        <v>5.6348928306577039E-3</v>
      </c>
      <c r="I123" s="4">
        <f t="shared" si="115"/>
        <v>-2.0889855866682398E-2</v>
      </c>
      <c r="J123" s="4">
        <f t="shared" si="115"/>
        <v>3.7546943642666322E-2</v>
      </c>
      <c r="K123" s="4">
        <f t="shared" si="115"/>
        <v>4.9898880349503252E-3</v>
      </c>
      <c r="L123" s="4">
        <f t="shared" si="115"/>
        <v>8.018267834544162E-3</v>
      </c>
      <c r="M123" s="4">
        <f t="shared" si="115"/>
        <v>-2.0241436814568995E-3</v>
      </c>
      <c r="N123" s="4">
        <f t="shared" si="115"/>
        <v>-3.2784028240433152E-2</v>
      </c>
      <c r="O123" s="4">
        <f t="shared" si="115"/>
        <v>2.9962913573196991E-2</v>
      </c>
      <c r="P123" s="4">
        <f t="shared" si="115"/>
        <v>-1.2079311189769909E-2</v>
      </c>
      <c r="Q123" s="4">
        <f t="shared" si="115"/>
        <v>-3.4966487089265882E-3</v>
      </c>
      <c r="R123" s="4">
        <f t="shared" si="115"/>
        <v>-2.7810012715536646E-2</v>
      </c>
      <c r="S123" s="4">
        <f t="shared" si="115"/>
        <v>-6.0144548318816554E-3</v>
      </c>
      <c r="T123" s="4">
        <f t="shared" si="115"/>
        <v>-2.4673775261924852E-3</v>
      </c>
      <c r="U123" s="4">
        <f t="shared" si="115"/>
        <v>-1.9096953344204089E-2</v>
      </c>
      <c r="V123" s="4">
        <f t="shared" si="115"/>
        <v>1.403702421852851E-2</v>
      </c>
      <c r="W123" s="4">
        <f t="shared" si="115"/>
        <v>8.9707268338058005E-3</v>
      </c>
      <c r="X123" s="4">
        <f t="shared" si="115"/>
        <v>8.1437748437027963E-3</v>
      </c>
      <c r="Y123" s="4">
        <f t="shared" si="115"/>
        <v>1.2799663947104186E-2</v>
      </c>
      <c r="Z123" s="4">
        <f t="shared" si="115"/>
        <v>-3.4432374267824209E-2</v>
      </c>
      <c r="AA123" s="4">
        <f t="shared" si="115"/>
        <v>5.6452101682935765E-3</v>
      </c>
      <c r="AB123" s="4">
        <f t="shared" si="115"/>
        <v>-1.3518926184862494E-2</v>
      </c>
      <c r="AC123" s="4">
        <f t="shared" si="115"/>
        <v>-9.9861161326441732E-3</v>
      </c>
      <c r="AD123" s="4">
        <f t="shared" si="115"/>
        <v>1.5323518411085408E-2</v>
      </c>
      <c r="AE123" s="4">
        <f t="shared" si="115"/>
        <v>-3.7782753267095667E-2</v>
      </c>
      <c r="AF123" s="4">
        <f t="shared" si="115"/>
        <v>2.6338944640997286E-2</v>
      </c>
      <c r="AG123" s="4">
        <f t="shared" si="115"/>
        <v>4.6051075972623923E-2</v>
      </c>
      <c r="AH123" s="4">
        <f t="shared" si="115"/>
        <v>1.5846495312388763E-2</v>
      </c>
      <c r="AI123" s="4">
        <f t="shared" si="115"/>
        <v>1.4836341633383317E-2</v>
      </c>
      <c r="AJ123" s="4">
        <f t="shared" si="115"/>
        <v>-1.9383412045947412E-2</v>
      </c>
      <c r="AK123" s="4">
        <f t="shared" si="115"/>
        <v>1.8371927802074917E-2</v>
      </c>
      <c r="AL123" s="4">
        <f t="shared" si="115"/>
        <v>3.3131740172658221E-2</v>
      </c>
      <c r="AM123" s="4">
        <f t="shared" si="115"/>
        <v>-2.3397252105750849E-2</v>
      </c>
      <c r="AN123" s="4">
        <f t="shared" si="115"/>
        <v>1.3032020556372117E-2</v>
      </c>
      <c r="AO123" s="4">
        <f t="shared" si="115"/>
        <v>1.0348813598639289E-2</v>
      </c>
      <c r="AP123" s="4">
        <f t="shared" si="115"/>
        <v>8.14387223736723E-3</v>
      </c>
      <c r="AQ123" s="4">
        <f t="shared" si="115"/>
        <v>-8.2969076591792486E-3</v>
      </c>
      <c r="AR123" s="4">
        <f t="shared" si="115"/>
        <v>-6.4473208276391893E-3</v>
      </c>
      <c r="AS123" s="4">
        <f t="shared" si="115"/>
        <v>1.2083957482415447E-2</v>
      </c>
      <c r="AT123" s="4">
        <f t="shared" si="115"/>
        <v>-3.8787816166462007E-2</v>
      </c>
      <c r="AU123" s="4">
        <f t="shared" si="115"/>
        <v>5.4628426887547094E-3</v>
      </c>
      <c r="AV123" s="4">
        <f t="shared" si="115"/>
        <v>-1.3821920428213857E-3</v>
      </c>
      <c r="AW123" s="4">
        <f t="shared" si="115"/>
        <v>2.2913847883348406E-2</v>
      </c>
      <c r="AX123" s="4">
        <f t="shared" si="115"/>
        <v>1.1747417159897636E-2</v>
      </c>
      <c r="AY123" s="4">
        <f t="shared" si="115"/>
        <v>-2.4173522618941398E-2</v>
      </c>
      <c r="BB123" s="24">
        <f t="shared" si="75"/>
        <v>2.4234447282582899E-3</v>
      </c>
      <c r="BC123" s="24">
        <f>SUM(BB116:BB123)</f>
        <v>3.5816971086413373E-2</v>
      </c>
      <c r="BG123" s="4">
        <f t="shared" si="87"/>
        <v>2.1226767044609237E-2</v>
      </c>
      <c r="BH123" s="1">
        <f t="shared" si="89"/>
        <v>3.6103496631015566</v>
      </c>
      <c r="BI123" s="4">
        <f t="shared" si="90"/>
        <v>1.6463803454274908</v>
      </c>
      <c r="BJ123" s="4">
        <f t="shared" si="91"/>
        <v>1.9623414611334626</v>
      </c>
      <c r="BK123" s="4">
        <f t="shared" si="92"/>
        <v>2.5807596372676254</v>
      </c>
      <c r="BL123" s="1" t="str">
        <f t="shared" si="93"/>
        <v>Odrzucamy H0</v>
      </c>
      <c r="BO123" s="1">
        <f t="shared" si="94"/>
        <v>0.31247858693776009</v>
      </c>
      <c r="BP123" s="4">
        <f t="shared" si="95"/>
        <v>1.8331129326562374</v>
      </c>
      <c r="BQ123" s="4">
        <f t="shared" si="96"/>
        <v>2.2621571627982053</v>
      </c>
      <c r="BR123" s="4">
        <f t="shared" si="97"/>
        <v>3.2498355415921263</v>
      </c>
      <c r="BS123" s="1" t="str">
        <f t="shared" si="98"/>
        <v>NieodrzucamyH0</v>
      </c>
      <c r="BV123" s="34">
        <f t="shared" si="99"/>
        <v>0.57999999999999996</v>
      </c>
      <c r="BW123" s="35">
        <f t="shared" si="100"/>
        <v>1.1313708498984756</v>
      </c>
      <c r="BX123" s="24">
        <f t="shared" si="101"/>
        <v>1.6448536269514715</v>
      </c>
      <c r="BY123" s="24">
        <f t="shared" si="102"/>
        <v>1.9599639845400536</v>
      </c>
      <c r="BZ123" s="24">
        <f t="shared" si="103"/>
        <v>2.5758293035488999</v>
      </c>
      <c r="CA123" s="1" t="str">
        <f t="shared" si="104"/>
        <v>NieodrzucamyH0</v>
      </c>
      <c r="CE123" s="9">
        <f t="shared" si="105"/>
        <v>0.90556044562136695</v>
      </c>
      <c r="CF123" s="24">
        <f t="shared" si="106"/>
        <v>1.6448536269514715</v>
      </c>
      <c r="CG123" s="24">
        <f t="shared" si="107"/>
        <v>1.9599639845400536</v>
      </c>
      <c r="CH123" s="24">
        <f t="shared" si="108"/>
        <v>2.5758293035488999</v>
      </c>
      <c r="CI123" s="1" t="str">
        <f t="shared" si="109"/>
        <v>NieodrzucamyH0</v>
      </c>
    </row>
    <row r="124" spans="1:87" x14ac:dyDescent="0.25">
      <c r="A124" s="6">
        <v>8</v>
      </c>
      <c r="B124" s="4">
        <f t="shared" ref="B124:AY124" si="116">B54-AVERAGE(B$36:B$45)</f>
        <v>-1.2030387264442551E-2</v>
      </c>
      <c r="C124" s="4">
        <f t="shared" si="116"/>
        <v>2.9413599135713689E-3</v>
      </c>
      <c r="D124" s="4">
        <f t="shared" si="116"/>
        <v>3.8476972180488421E-2</v>
      </c>
      <c r="E124" s="4">
        <f t="shared" si="116"/>
        <v>3.0321649487393429E-5</v>
      </c>
      <c r="F124" s="4">
        <f t="shared" si="116"/>
        <v>-2.3877595411529187E-2</v>
      </c>
      <c r="G124" s="4">
        <f t="shared" si="116"/>
        <v>7.3327968935093697E-3</v>
      </c>
      <c r="H124" s="4">
        <f t="shared" si="116"/>
        <v>1.2778854300321205E-3</v>
      </c>
      <c r="I124" s="4">
        <f t="shared" si="116"/>
        <v>-1.9273548060093945E-2</v>
      </c>
      <c r="J124" s="4">
        <f t="shared" si="116"/>
        <v>3.7278162563236142E-2</v>
      </c>
      <c r="K124" s="4">
        <f t="shared" si="116"/>
        <v>4.6172326004821997E-2</v>
      </c>
      <c r="L124" s="4">
        <f t="shared" si="116"/>
        <v>-8.6193598365134055E-3</v>
      </c>
      <c r="M124" s="4">
        <f t="shared" si="116"/>
        <v>1.3180685536212804E-2</v>
      </c>
      <c r="N124" s="4">
        <f t="shared" si="116"/>
        <v>-1.6642118348423371E-2</v>
      </c>
      <c r="O124" s="4">
        <f t="shared" si="116"/>
        <v>2.9642167673329292E-2</v>
      </c>
      <c r="P124" s="4">
        <f t="shared" si="116"/>
        <v>1.4776035202906889E-2</v>
      </c>
      <c r="Q124" s="4">
        <f t="shared" si="116"/>
        <v>-2.9855367453572286E-3</v>
      </c>
      <c r="R124" s="4">
        <f t="shared" si="116"/>
        <v>2.2551659247389541E-2</v>
      </c>
      <c r="S124" s="4">
        <f t="shared" si="116"/>
        <v>-4.1900340827157804E-4</v>
      </c>
      <c r="T124" s="4">
        <f t="shared" si="116"/>
        <v>-2.6204341957230103E-3</v>
      </c>
      <c r="U124" s="4">
        <f t="shared" si="116"/>
        <v>1.8991977990111691E-2</v>
      </c>
      <c r="V124" s="4">
        <f t="shared" si="116"/>
        <v>-2.2132203219453811E-3</v>
      </c>
      <c r="W124" s="4">
        <f t="shared" si="116"/>
        <v>2.4143818441395501E-2</v>
      </c>
      <c r="X124" s="4">
        <f t="shared" si="116"/>
        <v>2.4119919067408895E-2</v>
      </c>
      <c r="Y124" s="4">
        <f t="shared" si="116"/>
        <v>1.2681107358126604E-2</v>
      </c>
      <c r="Z124" s="4">
        <f t="shared" si="116"/>
        <v>-8.1234872682947254E-3</v>
      </c>
      <c r="AA124" s="4">
        <f t="shared" si="116"/>
        <v>5.0975134747608362E-4</v>
      </c>
      <c r="AB124" s="4">
        <f t="shared" si="116"/>
        <v>3.8265794494484258E-2</v>
      </c>
      <c r="AC124" s="4">
        <f t="shared" si="116"/>
        <v>9.5712035109280745E-3</v>
      </c>
      <c r="AD124" s="4">
        <f t="shared" si="116"/>
        <v>1.5209124695967869E-2</v>
      </c>
      <c r="AE124" s="4">
        <f t="shared" si="116"/>
        <v>1.0048342002034199E-2</v>
      </c>
      <c r="AF124" s="4">
        <f t="shared" si="116"/>
        <v>1.1304233903172468E-2</v>
      </c>
      <c r="AG124" s="4">
        <f t="shared" si="116"/>
        <v>4.9070850083824729E-3</v>
      </c>
      <c r="AH124" s="4">
        <f t="shared" si="116"/>
        <v>-3.6320743134919046E-4</v>
      </c>
      <c r="AI124" s="4">
        <f t="shared" si="116"/>
        <v>1.472848331843581E-2</v>
      </c>
      <c r="AJ124" s="4">
        <f t="shared" si="116"/>
        <v>2.3394750840689846E-2</v>
      </c>
      <c r="AK124" s="4">
        <f t="shared" si="116"/>
        <v>5.348369034273103E-3</v>
      </c>
      <c r="AL124" s="4">
        <f t="shared" si="116"/>
        <v>3.4749238371954087E-2</v>
      </c>
      <c r="AM124" s="4">
        <f t="shared" si="116"/>
        <v>-5.1829593974862627E-3</v>
      </c>
      <c r="AN124" s="4">
        <f t="shared" si="116"/>
        <v>1.2658741066454565E-2</v>
      </c>
      <c r="AO124" s="4">
        <f t="shared" si="116"/>
        <v>2.2328101995465394E-2</v>
      </c>
      <c r="AP124" s="4">
        <f t="shared" si="116"/>
        <v>-7.0488404927235206E-4</v>
      </c>
      <c r="AQ124" s="4">
        <f t="shared" si="116"/>
        <v>3.4208540380536619E-2</v>
      </c>
      <c r="AR124" s="4">
        <f t="shared" si="116"/>
        <v>1.3304722611565662E-2</v>
      </c>
      <c r="AS124" s="4">
        <f t="shared" si="116"/>
        <v>1.2048672126399679E-2</v>
      </c>
      <c r="AT124" s="4">
        <f t="shared" si="116"/>
        <v>9.288618318675626E-3</v>
      </c>
      <c r="AU124" s="4">
        <f t="shared" si="116"/>
        <v>-3.4852387754251857E-4</v>
      </c>
      <c r="AV124" s="4">
        <f t="shared" si="116"/>
        <v>2.0643563165275953E-2</v>
      </c>
      <c r="AW124" s="4">
        <f t="shared" si="116"/>
        <v>1.0655854785043361E-2</v>
      </c>
      <c r="AX124" s="4">
        <f t="shared" si="116"/>
        <v>1.1611775719269121E-2</v>
      </c>
      <c r="AY124" s="4">
        <f t="shared" si="116"/>
        <v>1.083334442313187E-2</v>
      </c>
      <c r="BB124" s="24">
        <f t="shared" si="75"/>
        <v>1.0316224813107989E-2</v>
      </c>
      <c r="BC124" s="24">
        <f>SUM(BB116:BB124)</f>
        <v>4.6133195899521362E-2</v>
      </c>
      <c r="BG124" s="4">
        <f t="shared" si="87"/>
        <v>1.5539564330824148E-2</v>
      </c>
      <c r="BH124" s="1">
        <f t="shared" si="89"/>
        <v>20.993360282988025</v>
      </c>
      <c r="BI124" s="4">
        <f t="shared" si="90"/>
        <v>1.6463803454274908</v>
      </c>
      <c r="BJ124" s="4">
        <f t="shared" si="91"/>
        <v>1.9623414611334626</v>
      </c>
      <c r="BK124" s="4">
        <f t="shared" si="92"/>
        <v>2.5807596372676254</v>
      </c>
      <c r="BL124" s="1" t="str">
        <f t="shared" si="93"/>
        <v>Odrzucamy H0</v>
      </c>
      <c r="BO124" s="1">
        <f t="shared" si="94"/>
        <v>1.3301724254503702</v>
      </c>
      <c r="BP124" s="4">
        <f t="shared" si="95"/>
        <v>1.8331129326562374</v>
      </c>
      <c r="BQ124" s="4">
        <f t="shared" si="96"/>
        <v>2.2621571627982053</v>
      </c>
      <c r="BR124" s="4">
        <f t="shared" si="97"/>
        <v>3.2498355415921263</v>
      </c>
      <c r="BS124" s="1" t="str">
        <f t="shared" si="98"/>
        <v>NieodrzucamyH0</v>
      </c>
      <c r="BV124" s="34">
        <f t="shared" si="99"/>
        <v>0.72</v>
      </c>
      <c r="BW124" s="35">
        <f t="shared" si="100"/>
        <v>3.1112698372208087</v>
      </c>
      <c r="BX124" s="24">
        <f t="shared" si="101"/>
        <v>1.6448536269514715</v>
      </c>
      <c r="BY124" s="24">
        <f t="shared" si="102"/>
        <v>1.9599639845400536</v>
      </c>
      <c r="BZ124" s="24">
        <f t="shared" si="103"/>
        <v>2.5758293035488999</v>
      </c>
      <c r="CA124" s="1" t="str">
        <f t="shared" si="104"/>
        <v>Odrzucamy H0</v>
      </c>
      <c r="CE124" s="9">
        <f t="shared" si="105"/>
        <v>2.8864739204181094</v>
      </c>
      <c r="CF124" s="24">
        <f t="shared" si="106"/>
        <v>1.6448536269514715</v>
      </c>
      <c r="CG124" s="24">
        <f t="shared" si="107"/>
        <v>1.9599639845400536</v>
      </c>
      <c r="CH124" s="24">
        <f t="shared" si="108"/>
        <v>2.5758293035488999</v>
      </c>
      <c r="CI124" s="1" t="str">
        <f t="shared" si="109"/>
        <v>Odrzucamy H0</v>
      </c>
    </row>
    <row r="125" spans="1:87" s="19" customFormat="1" ht="15.75" thickBot="1" x14ac:dyDescent="0.3">
      <c r="A125" s="20">
        <v>9</v>
      </c>
      <c r="B125" s="18">
        <f t="shared" ref="B125:AY125" si="117">B55-AVERAGE(B$36:B$45)</f>
        <v>-1.2082210010533164E-2</v>
      </c>
      <c r="C125" s="18">
        <f t="shared" si="117"/>
        <v>2.9007248910724523E-3</v>
      </c>
      <c r="D125" s="18">
        <f t="shared" si="117"/>
        <v>3.7831476581411699E-2</v>
      </c>
      <c r="E125" s="18">
        <f t="shared" si="117"/>
        <v>3.0210071503126144E-5</v>
      </c>
      <c r="F125" s="18">
        <f t="shared" si="117"/>
        <v>-2.4722262435222127E-2</v>
      </c>
      <c r="G125" s="18">
        <f t="shared" si="117"/>
        <v>7.3322038275770857E-3</v>
      </c>
      <c r="H125" s="18">
        <f t="shared" si="117"/>
        <v>1.2594653438080155E-3</v>
      </c>
      <c r="I125" s="18">
        <f t="shared" si="117"/>
        <v>-1.9504039158924687E-2</v>
      </c>
      <c r="J125" s="18">
        <f t="shared" si="117"/>
        <v>3.7017983037898897E-2</v>
      </c>
      <c r="K125" s="18">
        <f t="shared" si="117"/>
        <v>4.6020692471250679E-2</v>
      </c>
      <c r="L125" s="18">
        <f t="shared" si="117"/>
        <v>-8.7737315890738365E-3</v>
      </c>
      <c r="M125" s="18">
        <f t="shared" si="117"/>
        <v>1.3078124953618289E-2</v>
      </c>
      <c r="N125" s="18">
        <f t="shared" si="117"/>
        <v>-1.692144900317262E-2</v>
      </c>
      <c r="O125" s="18">
        <f t="shared" si="117"/>
        <v>2.9332609926821417E-2</v>
      </c>
      <c r="P125" s="18">
        <f t="shared" si="117"/>
        <v>1.4765224088307546E-2</v>
      </c>
      <c r="Q125" s="18">
        <f t="shared" si="117"/>
        <v>-2.9865908465676909E-3</v>
      </c>
      <c r="R125" s="18">
        <f t="shared" si="117"/>
        <v>2.2496968263252096E-2</v>
      </c>
      <c r="S125" s="18">
        <f t="shared" si="117"/>
        <v>-4.2067141527269043E-4</v>
      </c>
      <c r="T125" s="18">
        <f t="shared" si="117"/>
        <v>-2.7697727506522281E-3</v>
      </c>
      <c r="U125" s="18">
        <f t="shared" si="117"/>
        <v>1.884288844674124E-2</v>
      </c>
      <c r="V125" s="18">
        <f t="shared" si="117"/>
        <v>-2.2839089159824308E-3</v>
      </c>
      <c r="W125" s="18">
        <f t="shared" si="117"/>
        <v>2.3375459632927351E-2</v>
      </c>
      <c r="X125" s="18">
        <f t="shared" si="117"/>
        <v>2.3951893247386689E-2</v>
      </c>
      <c r="Y125" s="18">
        <f t="shared" si="117"/>
        <v>1.2565091055268634E-2</v>
      </c>
      <c r="Z125" s="18">
        <f t="shared" si="117"/>
        <v>-8.1354349778663248E-3</v>
      </c>
      <c r="AA125" s="18">
        <f t="shared" si="117"/>
        <v>4.176586372936289E-4</v>
      </c>
      <c r="AB125" s="18">
        <f t="shared" si="117"/>
        <v>3.6466562559500031E-2</v>
      </c>
      <c r="AC125" s="18">
        <f t="shared" si="117"/>
        <v>9.5670385709773816E-3</v>
      </c>
      <c r="AD125" s="18">
        <f t="shared" si="117"/>
        <v>1.5097139338509062E-2</v>
      </c>
      <c r="AE125" s="18">
        <f t="shared" si="117"/>
        <v>9.9910814243912259E-3</v>
      </c>
      <c r="AF125" s="18">
        <f t="shared" si="117"/>
        <v>1.1260727507028187E-2</v>
      </c>
      <c r="AG125" s="18">
        <f t="shared" si="117"/>
        <v>4.8635807954673458E-3</v>
      </c>
      <c r="AH125" s="18">
        <f t="shared" si="117"/>
        <v>-3.6511695376529761E-4</v>
      </c>
      <c r="AI125" s="18">
        <f t="shared" si="117"/>
        <v>1.4622830960274582E-2</v>
      </c>
      <c r="AJ125" s="18">
        <f t="shared" si="117"/>
        <v>2.3028121231622609E-2</v>
      </c>
      <c r="AK125" s="18">
        <f t="shared" si="117"/>
        <v>5.3345859907562177E-3</v>
      </c>
      <c r="AL125" s="18">
        <f t="shared" si="117"/>
        <v>3.398520753446789E-2</v>
      </c>
      <c r="AM125" s="18">
        <f t="shared" si="117"/>
        <v>-5.2055814544041054E-3</v>
      </c>
      <c r="AN125" s="18">
        <f t="shared" si="117"/>
        <v>1.2299479174583773E-2</v>
      </c>
      <c r="AO125" s="18">
        <f t="shared" si="117"/>
        <v>2.2268554482126675E-2</v>
      </c>
      <c r="AP125" s="18">
        <f t="shared" si="117"/>
        <v>-7.6946868317572751E-4</v>
      </c>
      <c r="AQ125" s="18">
        <f t="shared" si="117"/>
        <v>3.2900169075296165E-2</v>
      </c>
      <c r="AR125" s="18">
        <f t="shared" si="117"/>
        <v>1.328240411786253E-2</v>
      </c>
      <c r="AS125" s="18">
        <f t="shared" si="117"/>
        <v>1.2013802268655484E-2</v>
      </c>
      <c r="AT125" s="18">
        <f t="shared" si="117"/>
        <v>9.2062701030692033E-3</v>
      </c>
      <c r="AU125" s="18">
        <f t="shared" si="117"/>
        <v>-3.883879192672279E-4</v>
      </c>
      <c r="AV125" s="18">
        <f t="shared" si="117"/>
        <v>2.0254983355503658E-2</v>
      </c>
      <c r="AW125" s="18">
        <f t="shared" si="117"/>
        <v>1.0651345001098992E-2</v>
      </c>
      <c r="AX125" s="18">
        <f t="shared" si="117"/>
        <v>1.1479239531592411E-2</v>
      </c>
      <c r="AY125" s="18">
        <f t="shared" si="117"/>
        <v>1.078317661268711E-2</v>
      </c>
      <c r="AZ125" s="29"/>
      <c r="BB125" s="24">
        <f t="shared" si="75"/>
        <v>1.0104926959954583E-2</v>
      </c>
      <c r="BC125" s="25">
        <f>SUM(BB116:BB125)</f>
        <v>5.6238122859475943E-2</v>
      </c>
      <c r="BG125" s="4">
        <f t="shared" si="87"/>
        <v>1.5397809380717999E-2</v>
      </c>
      <c r="BH125" s="1">
        <f t="shared" si="89"/>
        <v>20.752682406312207</v>
      </c>
      <c r="BI125" s="4">
        <f t="shared" si="90"/>
        <v>1.6463803454274908</v>
      </c>
      <c r="BJ125" s="4">
        <f t="shared" si="91"/>
        <v>1.9623414611334626</v>
      </c>
      <c r="BK125" s="4">
        <f t="shared" si="92"/>
        <v>2.5807596372676254</v>
      </c>
      <c r="BL125" s="1" t="str">
        <f t="shared" si="93"/>
        <v>Odrzucamy H0</v>
      </c>
      <c r="BO125" s="1">
        <f t="shared" si="94"/>
        <v>1.3029277130760917</v>
      </c>
      <c r="BP125" s="18">
        <f t="shared" si="95"/>
        <v>1.8331129326562374</v>
      </c>
      <c r="BQ125" s="18">
        <f t="shared" si="96"/>
        <v>2.2621571627982053</v>
      </c>
      <c r="BR125" s="18">
        <f t="shared" si="97"/>
        <v>3.2498355415921263</v>
      </c>
      <c r="BS125" s="1" t="str">
        <f t="shared" si="98"/>
        <v>NieodrzucamyH0</v>
      </c>
      <c r="BV125" s="34">
        <f t="shared" si="99"/>
        <v>0.72</v>
      </c>
      <c r="BW125" s="35">
        <f t="shared" si="100"/>
        <v>3.1112698372208087</v>
      </c>
      <c r="BX125" s="25">
        <f t="shared" si="101"/>
        <v>1.6448536269514715</v>
      </c>
      <c r="BY125" s="25">
        <f t="shared" si="102"/>
        <v>1.9599639845400536</v>
      </c>
      <c r="BZ125" s="25">
        <f t="shared" si="103"/>
        <v>2.5758293035488999</v>
      </c>
      <c r="CA125" s="1" t="str">
        <f t="shared" si="104"/>
        <v>Odrzucamy H0</v>
      </c>
      <c r="CE125" s="9">
        <f t="shared" si="105"/>
        <v>2.8864739204181094</v>
      </c>
      <c r="CF125" s="25">
        <f t="shared" si="106"/>
        <v>1.6448536269514715</v>
      </c>
      <c r="CG125" s="25">
        <f t="shared" si="107"/>
        <v>1.9599639845400536</v>
      </c>
      <c r="CH125" s="25">
        <f t="shared" si="108"/>
        <v>2.5758293035488999</v>
      </c>
      <c r="CI125" s="1" t="str">
        <f t="shared" si="109"/>
        <v>Odrzucamy H0</v>
      </c>
    </row>
    <row r="127" spans="1:87" x14ac:dyDescent="0.25">
      <c r="A127" s="10" t="s">
        <v>3</v>
      </c>
    </row>
    <row r="128" spans="1:87" x14ac:dyDescent="0.25">
      <c r="A128" s="13">
        <v>-5</v>
      </c>
      <c r="B128" s="4">
        <f t="shared" ref="B128:AY128" si="118">B41-AVERAGE(B$41:B$45)</f>
        <v>-2.5295630774886217E-3</v>
      </c>
      <c r="C128" s="4">
        <f t="shared" si="118"/>
        <v>-6.4406133787341608E-3</v>
      </c>
      <c r="D128" s="4">
        <f t="shared" si="118"/>
        <v>1.0132543318068402E-2</v>
      </c>
      <c r="E128" s="4">
        <f t="shared" si="118"/>
        <v>4.3732414983004156E-3</v>
      </c>
      <c r="F128" s="4">
        <f t="shared" si="118"/>
        <v>2.6589288190341227E-3</v>
      </c>
      <c r="G128" s="4">
        <f t="shared" si="118"/>
        <v>9.3143058457801058E-3</v>
      </c>
      <c r="H128" s="4">
        <f t="shared" si="118"/>
        <v>-1.0808611283516355E-2</v>
      </c>
      <c r="I128" s="4">
        <f t="shared" si="118"/>
        <v>-2.1106856684081389E-3</v>
      </c>
      <c r="J128" s="4">
        <f t="shared" si="118"/>
        <v>2.8754303716134369E-2</v>
      </c>
      <c r="K128" s="4">
        <f t="shared" si="118"/>
        <v>1.9244763077303318E-2</v>
      </c>
      <c r="L128" s="4">
        <f t="shared" si="118"/>
        <v>1.0464587201217332E-2</v>
      </c>
      <c r="M128" s="4">
        <f t="shared" si="118"/>
        <v>1.4206299125947702E-3</v>
      </c>
      <c r="N128" s="4">
        <f t="shared" si="118"/>
        <v>4.0929786055411326E-3</v>
      </c>
      <c r="O128" s="4">
        <f t="shared" si="118"/>
        <v>1.4778904903475845E-2</v>
      </c>
      <c r="P128" s="4">
        <f t="shared" si="118"/>
        <v>8.9209345604946352E-3</v>
      </c>
      <c r="Q128" s="4">
        <f t="shared" si="118"/>
        <v>-2.0317864091774496E-3</v>
      </c>
      <c r="R128" s="4">
        <f t="shared" si="118"/>
        <v>3.5577900016982821E-4</v>
      </c>
      <c r="S128" s="4">
        <f t="shared" si="118"/>
        <v>2.5266528865537452E-3</v>
      </c>
      <c r="T128" s="4">
        <f t="shared" si="118"/>
        <v>-1.2535196096646661E-2</v>
      </c>
      <c r="U128" s="4">
        <f t="shared" si="118"/>
        <v>-5.3542449739543722E-3</v>
      </c>
      <c r="V128" s="4">
        <f t="shared" si="118"/>
        <v>3.6751622427322033E-3</v>
      </c>
      <c r="W128" s="4">
        <f t="shared" si="118"/>
        <v>-1.104739011241403E-2</v>
      </c>
      <c r="X128" s="4">
        <f t="shared" si="118"/>
        <v>2.0071787074416862E-2</v>
      </c>
      <c r="Y128" s="4">
        <f t="shared" si="118"/>
        <v>-1.8978734597416235E-2</v>
      </c>
      <c r="Z128" s="4">
        <f t="shared" si="118"/>
        <v>-8.4187200040091881E-3</v>
      </c>
      <c r="AA128" s="4">
        <f t="shared" si="118"/>
        <v>1.1249603456783653E-2</v>
      </c>
      <c r="AB128" s="4">
        <f t="shared" si="118"/>
        <v>-1.127802518213496E-2</v>
      </c>
      <c r="AC128" s="4">
        <f t="shared" si="118"/>
        <v>2.0607892031148496E-2</v>
      </c>
      <c r="AD128" s="4">
        <f t="shared" si="118"/>
        <v>-1.7862511378783322E-2</v>
      </c>
      <c r="AE128" s="4">
        <f t="shared" si="118"/>
        <v>-6.4977806058354329E-3</v>
      </c>
      <c r="AF128" s="4">
        <f t="shared" si="118"/>
        <v>1.3281424079028981E-2</v>
      </c>
      <c r="AG128" s="4">
        <f t="shared" si="118"/>
        <v>1.7134836766757731E-2</v>
      </c>
      <c r="AH128" s="4">
        <f t="shared" si="118"/>
        <v>3.1991194991076947E-3</v>
      </c>
      <c r="AI128" s="4">
        <f t="shared" si="118"/>
        <v>-5.0455435782335439E-3</v>
      </c>
      <c r="AJ128" s="4">
        <f t="shared" si="118"/>
        <v>-7.3359577815459986E-3</v>
      </c>
      <c r="AK128" s="4">
        <f t="shared" si="118"/>
        <v>1.019917597032028E-2</v>
      </c>
      <c r="AL128" s="4">
        <f t="shared" si="118"/>
        <v>2.5780943333802266E-3</v>
      </c>
      <c r="AM128" s="4">
        <f t="shared" si="118"/>
        <v>2.1295777337978048E-3</v>
      </c>
      <c r="AN128" s="4">
        <f t="shared" si="118"/>
        <v>6.2799986133013925E-3</v>
      </c>
      <c r="AO128" s="4">
        <f t="shared" si="118"/>
        <v>1.4811503184709857E-2</v>
      </c>
      <c r="AP128" s="4">
        <f t="shared" si="118"/>
        <v>1.0516084179095379E-2</v>
      </c>
      <c r="AQ128" s="4">
        <f t="shared" si="118"/>
        <v>-1.1600579446834248E-2</v>
      </c>
      <c r="AR128" s="4">
        <f t="shared" si="118"/>
        <v>2.5924466684021596E-2</v>
      </c>
      <c r="AS128" s="4">
        <f t="shared" si="118"/>
        <v>-1.1787190521606827E-2</v>
      </c>
      <c r="AT128" s="4">
        <f t="shared" si="118"/>
        <v>-7.2695606760714614E-3</v>
      </c>
      <c r="AU128" s="4">
        <f t="shared" si="118"/>
        <v>1.3812685744669664E-2</v>
      </c>
      <c r="AV128" s="4">
        <f t="shared" si="118"/>
        <v>-8.8907894445399913E-3</v>
      </c>
      <c r="AW128" s="4">
        <f t="shared" si="118"/>
        <v>1.9396601078608987E-2</v>
      </c>
      <c r="AX128" s="4">
        <f t="shared" si="118"/>
        <v>-1.8311319864147365E-3</v>
      </c>
      <c r="AY128" s="4">
        <f t="shared" si="118"/>
        <v>6.7979504955968341E-3</v>
      </c>
      <c r="BB128" s="4">
        <f t="shared" ref="BB128:BB142" si="119">AVERAGE(B128:AY128)</f>
        <v>2.9809980061675993E-3</v>
      </c>
      <c r="CC128" s="1">
        <f>COUNTIF(B128:AY128,"&gt;0")</f>
        <v>30</v>
      </c>
    </row>
    <row r="129" spans="1:87" x14ac:dyDescent="0.25">
      <c r="A129" s="13">
        <v>-4</v>
      </c>
      <c r="B129" s="4">
        <f t="shared" ref="B129:AY129" si="120">B42-AVERAGE(B$41:B$45)</f>
        <v>-2.5299288667314287E-3</v>
      </c>
      <c r="C129" s="4">
        <f t="shared" si="120"/>
        <v>-6.5917514196449879E-3</v>
      </c>
      <c r="D129" s="4">
        <f t="shared" si="120"/>
        <v>1.0088013089570233E-2</v>
      </c>
      <c r="E129" s="4">
        <f t="shared" si="120"/>
        <v>-4.4799585400242779E-2</v>
      </c>
      <c r="F129" s="4">
        <f t="shared" si="120"/>
        <v>2.6470789476696595E-3</v>
      </c>
      <c r="G129" s="4">
        <f t="shared" si="120"/>
        <v>9.311695964659205E-3</v>
      </c>
      <c r="H129" s="4">
        <f t="shared" si="120"/>
        <v>-1.0892821575858056E-2</v>
      </c>
      <c r="I129" s="4">
        <f t="shared" si="120"/>
        <v>-2.1998657442059283E-3</v>
      </c>
      <c r="J129" s="4">
        <f t="shared" si="120"/>
        <v>-0.12121500205645123</v>
      </c>
      <c r="K129" s="4">
        <f t="shared" si="120"/>
        <v>1.9220564323046332E-2</v>
      </c>
      <c r="L129" s="4">
        <f t="shared" si="120"/>
        <v>1.0448669009383276E-2</v>
      </c>
      <c r="M129" s="4">
        <f t="shared" si="120"/>
        <v>1.3292613853052027E-3</v>
      </c>
      <c r="N129" s="4">
        <f t="shared" si="120"/>
        <v>4.0713449933121844E-3</v>
      </c>
      <c r="O129" s="4">
        <f t="shared" si="120"/>
        <v>-0.11783415839618464</v>
      </c>
      <c r="P129" s="4">
        <f t="shared" si="120"/>
        <v>8.9055255166021578E-3</v>
      </c>
      <c r="Q129" s="4">
        <f t="shared" si="120"/>
        <v>-2.1393071351509894E-3</v>
      </c>
      <c r="R129" s="4">
        <f t="shared" si="120"/>
        <v>1.8263381750979746E-4</v>
      </c>
      <c r="S129" s="4">
        <f t="shared" si="120"/>
        <v>2.5199542962200689E-3</v>
      </c>
      <c r="T129" s="4">
        <f t="shared" si="120"/>
        <v>-9.0833506309559667E-3</v>
      </c>
      <c r="U129" s="4">
        <f t="shared" si="120"/>
        <v>-5.3582322125568498E-3</v>
      </c>
      <c r="V129" s="4">
        <f t="shared" si="120"/>
        <v>3.6163251778388219E-3</v>
      </c>
      <c r="W129" s="4">
        <f t="shared" si="120"/>
        <v>-1.1123983426364625E-2</v>
      </c>
      <c r="X129" s="4">
        <f t="shared" si="120"/>
        <v>2.005524662355752E-2</v>
      </c>
      <c r="Y129" s="4">
        <f t="shared" si="120"/>
        <v>-5.2680492483117285E-2</v>
      </c>
      <c r="Z129" s="4">
        <f t="shared" si="120"/>
        <v>-8.4233647423427108E-3</v>
      </c>
      <c r="AA129" s="4">
        <f t="shared" si="120"/>
        <v>1.1203182066514146E-2</v>
      </c>
      <c r="AB129" s="4">
        <f t="shared" si="120"/>
        <v>-1.1323268158782891E-2</v>
      </c>
      <c r="AC129" s="4">
        <f t="shared" si="120"/>
        <v>2.048702181081867E-2</v>
      </c>
      <c r="AD129" s="4">
        <f t="shared" si="120"/>
        <v>-2.2403078486831284E-2</v>
      </c>
      <c r="AE129" s="4">
        <f t="shared" si="120"/>
        <v>-6.4978831417352393E-3</v>
      </c>
      <c r="AF129" s="4">
        <f t="shared" si="120"/>
        <v>1.3182045104046893E-2</v>
      </c>
      <c r="AG129" s="4">
        <f t="shared" si="120"/>
        <v>1.7122643950395665E-2</v>
      </c>
      <c r="AH129" s="4">
        <f t="shared" si="120"/>
        <v>3.1942031331298891E-3</v>
      </c>
      <c r="AI129" s="4">
        <f t="shared" si="120"/>
        <v>2.483534226382885E-3</v>
      </c>
      <c r="AJ129" s="4">
        <f t="shared" si="120"/>
        <v>-7.3814587683802939E-3</v>
      </c>
      <c r="AK129" s="4">
        <f t="shared" si="120"/>
        <v>1.0169355970529264E-2</v>
      </c>
      <c r="AL129" s="4">
        <f t="shared" si="120"/>
        <v>2.5477168605486794E-3</v>
      </c>
      <c r="AM129" s="4">
        <f t="shared" si="120"/>
        <v>2.1244124312012769E-3</v>
      </c>
      <c r="AN129" s="4">
        <f t="shared" si="120"/>
        <v>-3.2190984629840935E-2</v>
      </c>
      <c r="AO129" s="4">
        <f t="shared" si="120"/>
        <v>1.4811390586326299E-2</v>
      </c>
      <c r="AP129" s="4">
        <f t="shared" si="120"/>
        <v>1.0506470051622325E-2</v>
      </c>
      <c r="AQ129" s="4">
        <f t="shared" si="120"/>
        <v>-1.1688749798201455E-2</v>
      </c>
      <c r="AR129" s="4">
        <f t="shared" si="120"/>
        <v>2.5697315831798823E-2</v>
      </c>
      <c r="AS129" s="4">
        <f t="shared" si="120"/>
        <v>-3.189229741635248E-2</v>
      </c>
      <c r="AT129" s="4">
        <f t="shared" si="120"/>
        <v>-7.332970863260741E-3</v>
      </c>
      <c r="AU129" s="4">
        <f t="shared" si="120"/>
        <v>1.3784984545138192E-2</v>
      </c>
      <c r="AV129" s="4">
        <f t="shared" si="120"/>
        <v>-9.0034663526804577E-3</v>
      </c>
      <c r="AW129" s="4">
        <f t="shared" si="120"/>
        <v>1.9253074750889256E-2</v>
      </c>
      <c r="AX129" s="4">
        <f t="shared" si="120"/>
        <v>-3.5465009129463217E-2</v>
      </c>
      <c r="AY129" s="4">
        <f t="shared" si="120"/>
        <v>6.7978919648587705E-3</v>
      </c>
      <c r="BB129" s="4">
        <f t="shared" si="119"/>
        <v>-6.0857890881292186E-3</v>
      </c>
      <c r="BK129" s="31">
        <f>_xlfn.STDEV.S(BB128:BB132)</f>
        <v>7.6903849825973782E-3</v>
      </c>
      <c r="CC129" s="1">
        <f>COUNTIF(B129:AY129,"&gt;0")</f>
        <v>27</v>
      </c>
    </row>
    <row r="130" spans="1:87" x14ac:dyDescent="0.25">
      <c r="A130" s="13">
        <v>-3</v>
      </c>
      <c r="B130" s="4">
        <f t="shared" ref="B130:AY130" si="121">B43-AVERAGE(B$41:B$45)</f>
        <v>-2.3210215278287996E-2</v>
      </c>
      <c r="C130" s="4">
        <f t="shared" si="121"/>
        <v>-1.4162142669508652E-2</v>
      </c>
      <c r="D130" s="4">
        <f t="shared" si="121"/>
        <v>-1.6191080948778427E-3</v>
      </c>
      <c r="E130" s="4">
        <f t="shared" si="121"/>
        <v>2.7010856220264185E-2</v>
      </c>
      <c r="F130" s="4">
        <f t="shared" si="121"/>
        <v>-4.3290739974113951E-2</v>
      </c>
      <c r="G130" s="4">
        <f t="shared" si="121"/>
        <v>-1.1847141226158922E-2</v>
      </c>
      <c r="H130" s="4">
        <f t="shared" si="121"/>
        <v>-1.1764471579319384E-2</v>
      </c>
      <c r="I130" s="4">
        <f t="shared" si="121"/>
        <v>2.4663266523787773E-2</v>
      </c>
      <c r="J130" s="4">
        <f t="shared" si="121"/>
        <v>-3.7039654522134952E-2</v>
      </c>
      <c r="K130" s="4">
        <f t="shared" si="121"/>
        <v>-5.3148182087741955E-2</v>
      </c>
      <c r="L130" s="4">
        <f t="shared" si="121"/>
        <v>-6.8902979194899842E-4</v>
      </c>
      <c r="M130" s="4">
        <f t="shared" si="121"/>
        <v>-3.4150976577340918E-3</v>
      </c>
      <c r="N130" s="4">
        <f t="shared" si="121"/>
        <v>1.3558276226791116E-2</v>
      </c>
      <c r="O130" s="4">
        <f t="shared" si="121"/>
        <v>-1.461503747965712E-2</v>
      </c>
      <c r="P130" s="4">
        <f t="shared" si="121"/>
        <v>-2.5473784874252045E-2</v>
      </c>
      <c r="Q130" s="4">
        <f t="shared" si="121"/>
        <v>3.1406183681476588E-2</v>
      </c>
      <c r="R130" s="4">
        <f t="shared" si="121"/>
        <v>7.0072927646024951E-3</v>
      </c>
      <c r="S130" s="4">
        <f t="shared" si="121"/>
        <v>-6.4861359415234026E-5</v>
      </c>
      <c r="T130" s="4">
        <f t="shared" si="121"/>
        <v>1.1911646791813855E-2</v>
      </c>
      <c r="U130" s="4">
        <f t="shared" si="121"/>
        <v>-6.1436280565156952E-2</v>
      </c>
      <c r="V130" s="4">
        <f t="shared" si="121"/>
        <v>2.2016689421339483E-2</v>
      </c>
      <c r="W130" s="4">
        <f t="shared" si="121"/>
        <v>-2.0413738457717531E-2</v>
      </c>
      <c r="X130" s="4">
        <f t="shared" si="121"/>
        <v>-1.8916031967623852E-2</v>
      </c>
      <c r="Y130" s="4">
        <f t="shared" si="121"/>
        <v>1.3016875127375824E-2</v>
      </c>
      <c r="Z130" s="4">
        <f t="shared" si="121"/>
        <v>-1.9835534120436999E-2</v>
      </c>
      <c r="AA130" s="4">
        <f t="shared" si="121"/>
        <v>1.5338279385607723E-3</v>
      </c>
      <c r="AB130" s="4">
        <f t="shared" si="121"/>
        <v>-1.2081777541212846E-2</v>
      </c>
      <c r="AC130" s="4">
        <f t="shared" si="121"/>
        <v>-9.6057334591827335E-3</v>
      </c>
      <c r="AD130" s="4">
        <f t="shared" si="121"/>
        <v>8.02890667263002E-3</v>
      </c>
      <c r="AE130" s="4">
        <f t="shared" si="121"/>
        <v>-1.1959787881497614E-2</v>
      </c>
      <c r="AF130" s="4">
        <f t="shared" si="121"/>
        <v>-1.6556092635107281E-2</v>
      </c>
      <c r="AG130" s="4">
        <f t="shared" si="121"/>
        <v>-3.7077061090638658E-2</v>
      </c>
      <c r="AH130" s="4">
        <f t="shared" si="121"/>
        <v>-1.1877576476562839E-2</v>
      </c>
      <c r="AI130" s="4">
        <f t="shared" si="121"/>
        <v>-5.5253858949571855E-2</v>
      </c>
      <c r="AJ130" s="4">
        <f t="shared" si="121"/>
        <v>-5.1400291020180157E-2</v>
      </c>
      <c r="AK130" s="4">
        <f t="shared" si="121"/>
        <v>3.7401805303594847E-3</v>
      </c>
      <c r="AL130" s="4">
        <f t="shared" si="121"/>
        <v>9.8048729902406977E-3</v>
      </c>
      <c r="AM130" s="4">
        <f t="shared" si="121"/>
        <v>7.174357748474045E-3</v>
      </c>
      <c r="AN130" s="4">
        <f t="shared" si="121"/>
        <v>-3.5988831174530916E-2</v>
      </c>
      <c r="AO130" s="4">
        <f t="shared" si="121"/>
        <v>-3.1868439225713481E-2</v>
      </c>
      <c r="AP130" s="4">
        <f t="shared" si="121"/>
        <v>4.5063609505012689E-3</v>
      </c>
      <c r="AQ130" s="4">
        <f t="shared" si="121"/>
        <v>1.2935925586405224E-3</v>
      </c>
      <c r="AR130" s="4">
        <f t="shared" si="121"/>
        <v>-1.5904157950853752E-2</v>
      </c>
      <c r="AS130" s="4">
        <f t="shared" si="121"/>
        <v>3.2335682861641514E-3</v>
      </c>
      <c r="AT130" s="4">
        <f t="shared" si="121"/>
        <v>-2.407663606468137E-3</v>
      </c>
      <c r="AU130" s="4">
        <f t="shared" si="121"/>
        <v>1.4240411860377375E-2</v>
      </c>
      <c r="AV130" s="4">
        <f t="shared" si="121"/>
        <v>6.6454448281038766E-3</v>
      </c>
      <c r="AW130" s="4">
        <f t="shared" si="121"/>
        <v>-2.1413987632313468E-2</v>
      </c>
      <c r="AX130" s="4">
        <f t="shared" si="121"/>
        <v>-5.5513288908080188E-4</v>
      </c>
      <c r="AY130" s="4">
        <f t="shared" si="121"/>
        <v>-2.2054411586512127E-2</v>
      </c>
      <c r="BB130" s="4">
        <f t="shared" si="119"/>
        <v>-9.7230648740801954E-3</v>
      </c>
      <c r="CC130" s="1">
        <f>COUNTIF(B130:AY130,"&gt;0")</f>
        <v>18</v>
      </c>
      <c r="CG130" s="33">
        <f>SUM(CC128:CC132)/(50*5)</f>
        <v>0.51600000000000001</v>
      </c>
    </row>
    <row r="131" spans="1:87" x14ac:dyDescent="0.25">
      <c r="A131" s="13">
        <v>-2</v>
      </c>
      <c r="B131" s="4">
        <f t="shared" ref="B131:AY131" si="122">B44-AVERAGE(B$41:B$45)</f>
        <v>7.7204360648037651E-2</v>
      </c>
      <c r="C131" s="4">
        <f t="shared" si="122"/>
        <v>4.1895225124172375E-2</v>
      </c>
      <c r="D131" s="4">
        <f t="shared" si="122"/>
        <v>1.0195415445440822E-3</v>
      </c>
      <c r="E131" s="4">
        <f t="shared" si="122"/>
        <v>-1.8256342509014105E-4</v>
      </c>
      <c r="F131" s="4">
        <f t="shared" si="122"/>
        <v>8.9314283542914034E-5</v>
      </c>
      <c r="G131" s="4">
        <f t="shared" si="122"/>
        <v>-5.8254960255309449E-3</v>
      </c>
      <c r="H131" s="4">
        <f t="shared" si="122"/>
        <v>3.1952250368894951E-2</v>
      </c>
      <c r="I131" s="4">
        <f t="shared" si="122"/>
        <v>-1.4737598845067468E-2</v>
      </c>
      <c r="J131" s="4">
        <f t="shared" si="122"/>
        <v>0.10323543221219973</v>
      </c>
      <c r="K131" s="4">
        <f t="shared" si="122"/>
        <v>2.1560214869687649E-4</v>
      </c>
      <c r="L131" s="4">
        <f t="shared" si="122"/>
        <v>-9.2163595516225709E-4</v>
      </c>
      <c r="M131" s="4">
        <f t="shared" si="122"/>
        <v>6.2608013058261611E-3</v>
      </c>
      <c r="N131" s="4">
        <f t="shared" si="122"/>
        <v>-2.0812647988402141E-2</v>
      </c>
      <c r="O131" s="4">
        <f t="shared" si="122"/>
        <v>0.11154113711396664</v>
      </c>
      <c r="P131" s="4">
        <f t="shared" si="122"/>
        <v>-1.2607972396142478E-2</v>
      </c>
      <c r="Q131" s="4">
        <f t="shared" si="122"/>
        <v>8.2837662606223723E-3</v>
      </c>
      <c r="R131" s="4">
        <f t="shared" si="122"/>
        <v>1.2770427850124985E-3</v>
      </c>
      <c r="S131" s="4">
        <f t="shared" si="122"/>
        <v>-2.0028464620938111E-3</v>
      </c>
      <c r="T131" s="4">
        <f t="shared" si="122"/>
        <v>1.9459420908753584E-3</v>
      </c>
      <c r="U131" s="4">
        <f t="shared" si="122"/>
        <v>7.4920126227634803E-2</v>
      </c>
      <c r="V131" s="4">
        <f t="shared" si="122"/>
        <v>-2.3090997261331007E-2</v>
      </c>
      <c r="W131" s="4">
        <f t="shared" si="122"/>
        <v>4.289932045087546E-2</v>
      </c>
      <c r="X131" s="4">
        <f t="shared" si="122"/>
        <v>-2.6337893072128669E-2</v>
      </c>
      <c r="Y131" s="4">
        <f t="shared" si="122"/>
        <v>4.6103531473618668E-2</v>
      </c>
      <c r="Z131" s="4">
        <f t="shared" si="122"/>
        <v>-2.4627962163290589E-2</v>
      </c>
      <c r="AA131" s="4">
        <f t="shared" si="122"/>
        <v>-3.1178501999228267E-2</v>
      </c>
      <c r="AB131" s="4">
        <f t="shared" si="122"/>
        <v>2.3540001208319526E-2</v>
      </c>
      <c r="AC131" s="4">
        <f t="shared" si="122"/>
        <v>-7.1028107000801321E-3</v>
      </c>
      <c r="AD131" s="4">
        <f t="shared" si="122"/>
        <v>6.8124920508344441E-3</v>
      </c>
      <c r="AE131" s="4">
        <f t="shared" si="122"/>
        <v>5.3535363573097104E-3</v>
      </c>
      <c r="AF131" s="4">
        <f t="shared" si="122"/>
        <v>-2.2703892987511437E-2</v>
      </c>
      <c r="AG131" s="4">
        <f t="shared" si="122"/>
        <v>5.0806442335651989E-3</v>
      </c>
      <c r="AH131" s="4">
        <f t="shared" si="122"/>
        <v>-1.0211353145478812E-2</v>
      </c>
      <c r="AI131" s="4">
        <f t="shared" si="122"/>
        <v>4.8130465413161211E-2</v>
      </c>
      <c r="AJ131" s="4">
        <f t="shared" si="122"/>
        <v>7.2005090641716257E-2</v>
      </c>
      <c r="AK131" s="4">
        <f t="shared" si="122"/>
        <v>-5.453140154805608E-3</v>
      </c>
      <c r="AL131" s="4">
        <f t="shared" si="122"/>
        <v>-2.1784422484495674E-3</v>
      </c>
      <c r="AM131" s="4">
        <f t="shared" si="122"/>
        <v>-9.6451234640789352E-3</v>
      </c>
      <c r="AN131" s="4">
        <f t="shared" si="122"/>
        <v>3.1034792352732207E-2</v>
      </c>
      <c r="AO131" s="4">
        <f t="shared" si="122"/>
        <v>3.4650551046318208E-2</v>
      </c>
      <c r="AP131" s="4">
        <f t="shared" si="122"/>
        <v>-3.6874518588691139E-2</v>
      </c>
      <c r="AQ131" s="4">
        <f t="shared" si="122"/>
        <v>1.7906655053994809E-2</v>
      </c>
      <c r="AR131" s="4">
        <f t="shared" si="122"/>
        <v>-2.1214574099320094E-2</v>
      </c>
      <c r="AS131" s="4">
        <f t="shared" si="122"/>
        <v>-3.2427809348131494E-3</v>
      </c>
      <c r="AT131" s="4">
        <f t="shared" si="122"/>
        <v>-1.0822407410188429E-2</v>
      </c>
      <c r="AU131" s="4">
        <f t="shared" si="122"/>
        <v>-6.1161992654368474E-2</v>
      </c>
      <c r="AV131" s="4">
        <f t="shared" si="122"/>
        <v>8.5952653410554108E-3</v>
      </c>
      <c r="AW131" s="4">
        <f t="shared" si="122"/>
        <v>-2.9890464924162169E-2</v>
      </c>
      <c r="AX131" s="4">
        <f t="shared" si="122"/>
        <v>2.4519465266799177E-2</v>
      </c>
      <c r="AY131" s="4">
        <f t="shared" si="122"/>
        <v>8.53346774210763E-3</v>
      </c>
      <c r="BB131" s="4">
        <f t="shared" si="119"/>
        <v>9.0435640768203665E-3</v>
      </c>
      <c r="CC131" s="1">
        <f>COUNTIF(B131:AY131,"&gt;0")</f>
        <v>27</v>
      </c>
    </row>
    <row r="132" spans="1:87" x14ac:dyDescent="0.25">
      <c r="A132" s="13">
        <v>-1</v>
      </c>
      <c r="B132" s="4">
        <f t="shared" ref="B132:AY132" si="123">B45-AVERAGE(B$41:B$45)</f>
        <v>-4.8934653425529606E-2</v>
      </c>
      <c r="C132" s="4">
        <f t="shared" si="123"/>
        <v>-1.4700717656284574E-2</v>
      </c>
      <c r="D132" s="4">
        <f t="shared" si="123"/>
        <v>-1.9620989857304875E-2</v>
      </c>
      <c r="E132" s="4">
        <f t="shared" si="123"/>
        <v>1.3598051106768323E-2</v>
      </c>
      <c r="F132" s="4">
        <f t="shared" si="123"/>
        <v>3.7895417923867261E-2</v>
      </c>
      <c r="G132" s="4">
        <f t="shared" si="123"/>
        <v>-9.5336455874944423E-4</v>
      </c>
      <c r="H132" s="4">
        <f t="shared" si="123"/>
        <v>1.5136540697988487E-3</v>
      </c>
      <c r="I132" s="4">
        <f t="shared" si="123"/>
        <v>-5.6151162661062402E-3</v>
      </c>
      <c r="J132" s="4">
        <f t="shared" si="123"/>
        <v>2.6264920650252085E-2</v>
      </c>
      <c r="K132" s="4">
        <f t="shared" si="123"/>
        <v>1.4467252538695434E-2</v>
      </c>
      <c r="L132" s="4">
        <f t="shared" si="123"/>
        <v>-1.9302590463489346E-2</v>
      </c>
      <c r="M132" s="4">
        <f t="shared" si="123"/>
        <v>-5.5955949459920509E-3</v>
      </c>
      <c r="N132" s="4">
        <f t="shared" si="123"/>
        <v>-9.0995183724229176E-4</v>
      </c>
      <c r="O132" s="4">
        <f t="shared" si="123"/>
        <v>6.1291538583992822E-3</v>
      </c>
      <c r="P132" s="4">
        <f t="shared" si="123"/>
        <v>2.0255297193297727E-2</v>
      </c>
      <c r="Q132" s="4">
        <f t="shared" si="123"/>
        <v>-3.5518856397770512E-2</v>
      </c>
      <c r="R132" s="4">
        <f t="shared" si="123"/>
        <v>-8.8227483672946166E-3</v>
      </c>
      <c r="S132" s="4">
        <f t="shared" si="123"/>
        <v>-2.9788993612647687E-3</v>
      </c>
      <c r="T132" s="4">
        <f t="shared" si="123"/>
        <v>7.760957844913402E-3</v>
      </c>
      <c r="U132" s="4">
        <f t="shared" si="123"/>
        <v>-2.7713684759666313E-3</v>
      </c>
      <c r="V132" s="4">
        <f t="shared" si="123"/>
        <v>-6.2171795805795026E-3</v>
      </c>
      <c r="W132" s="4">
        <f t="shared" si="123"/>
        <v>-3.1420845437927754E-4</v>
      </c>
      <c r="X132" s="4">
        <f t="shared" si="123"/>
        <v>5.1268913417781507E-3</v>
      </c>
      <c r="Y132" s="4">
        <f t="shared" si="123"/>
        <v>1.2538820479539027E-2</v>
      </c>
      <c r="Z132" s="4">
        <f t="shared" si="123"/>
        <v>6.1305581030079492E-2</v>
      </c>
      <c r="AA132" s="4">
        <f t="shared" si="123"/>
        <v>7.191888537369703E-3</v>
      </c>
      <c r="AB132" s="4">
        <f t="shared" si="123"/>
        <v>1.1143069673811174E-2</v>
      </c>
      <c r="AC132" s="4">
        <f t="shared" si="123"/>
        <v>-2.4386369682704301E-2</v>
      </c>
      <c r="AD132" s="4">
        <f t="shared" si="123"/>
        <v>2.5424191142150145E-2</v>
      </c>
      <c r="AE132" s="4">
        <f t="shared" si="123"/>
        <v>1.9601915271758572E-2</v>
      </c>
      <c r="AF132" s="4">
        <f t="shared" si="123"/>
        <v>1.2796516439542842E-2</v>
      </c>
      <c r="AG132" s="4">
        <f t="shared" si="123"/>
        <v>-2.2610638600799385E-3</v>
      </c>
      <c r="AH132" s="4">
        <f t="shared" si="123"/>
        <v>1.5695606989804066E-2</v>
      </c>
      <c r="AI132" s="4">
        <f t="shared" si="123"/>
        <v>9.6854028882612936E-3</v>
      </c>
      <c r="AJ132" s="4">
        <f t="shared" si="123"/>
        <v>-5.8873830716098096E-3</v>
      </c>
      <c r="AK132" s="4">
        <f t="shared" si="123"/>
        <v>-1.865557231640343E-2</v>
      </c>
      <c r="AL132" s="4">
        <f t="shared" si="123"/>
        <v>-1.2752241935720027E-2</v>
      </c>
      <c r="AM132" s="4">
        <f t="shared" si="123"/>
        <v>-1.7832244493941915E-3</v>
      </c>
      <c r="AN132" s="4">
        <f t="shared" si="123"/>
        <v>3.0865024838338247E-2</v>
      </c>
      <c r="AO132" s="4">
        <f t="shared" si="123"/>
        <v>-3.2405005591640869E-2</v>
      </c>
      <c r="AP132" s="4">
        <f t="shared" si="123"/>
        <v>1.134560340747217E-2</v>
      </c>
      <c r="AQ132" s="4">
        <f t="shared" si="123"/>
        <v>4.0890816324003695E-3</v>
      </c>
      <c r="AR132" s="4">
        <f t="shared" si="123"/>
        <v>-1.4503050465646579E-2</v>
      </c>
      <c r="AS132" s="4">
        <f t="shared" si="123"/>
        <v>4.3688700586608301E-2</v>
      </c>
      <c r="AT132" s="4">
        <f t="shared" si="123"/>
        <v>2.783260255598877E-2</v>
      </c>
      <c r="AU132" s="4">
        <f t="shared" si="123"/>
        <v>1.9323910504183247E-2</v>
      </c>
      <c r="AV132" s="4">
        <f t="shared" si="123"/>
        <v>2.6535456280611606E-3</v>
      </c>
      <c r="AW132" s="4">
        <f t="shared" si="123"/>
        <v>1.2654776726977391E-2</v>
      </c>
      <c r="AX132" s="4">
        <f t="shared" si="123"/>
        <v>1.3331808738159579E-2</v>
      </c>
      <c r="AY132" s="4">
        <f t="shared" si="123"/>
        <v>-7.4898616051108022E-5</v>
      </c>
      <c r="BB132" s="4">
        <f t="shared" si="119"/>
        <v>3.7842918792214426E-3</v>
      </c>
      <c r="BI132" s="16" t="s">
        <v>5</v>
      </c>
      <c r="BJ132" s="16" t="s">
        <v>6</v>
      </c>
      <c r="BK132" s="16" t="s">
        <v>7</v>
      </c>
      <c r="BP132" s="16" t="s">
        <v>5</v>
      </c>
      <c r="BQ132" s="16" t="s">
        <v>6</v>
      </c>
      <c r="BR132" s="16" t="s">
        <v>7</v>
      </c>
      <c r="BW132" s="10" t="s">
        <v>8</v>
      </c>
      <c r="BX132" s="16" t="s">
        <v>5</v>
      </c>
      <c r="BY132" s="16" t="s">
        <v>6</v>
      </c>
      <c r="BZ132" s="16" t="s">
        <v>7</v>
      </c>
      <c r="CC132" s="1">
        <f>COUNTIF(B132:AY132,"&gt;0")</f>
        <v>27</v>
      </c>
      <c r="CE132" s="10" t="s">
        <v>9</v>
      </c>
      <c r="CF132" s="16" t="s">
        <v>5</v>
      </c>
      <c r="CG132" s="16" t="s">
        <v>6</v>
      </c>
      <c r="CH132" s="16" t="s">
        <v>7</v>
      </c>
    </row>
    <row r="133" spans="1:87" s="9" customFormat="1" x14ac:dyDescent="0.25">
      <c r="A133" s="7">
        <v>0</v>
      </c>
      <c r="B133" s="8">
        <f t="shared" ref="B133:AY133" si="124">B46-AVERAGE(B$41:B$45)</f>
        <v>-3.8878120172787481E-2</v>
      </c>
      <c r="C133" s="8">
        <f t="shared" si="124"/>
        <v>-8.9858328019614547E-3</v>
      </c>
      <c r="D133" s="8">
        <f t="shared" si="124"/>
        <v>3.3046981228975082E-3</v>
      </c>
      <c r="E133" s="8">
        <f t="shared" si="124"/>
        <v>-5.9779000204800512E-3</v>
      </c>
      <c r="F133" s="8">
        <f t="shared" si="124"/>
        <v>2.7093498096805019E-2</v>
      </c>
      <c r="G133" s="8">
        <f t="shared" si="124"/>
        <v>5.1027491765365994E-2</v>
      </c>
      <c r="H133" s="8">
        <f t="shared" si="124"/>
        <v>-8.2361029422488213E-2</v>
      </c>
      <c r="I133" s="8">
        <f t="shared" si="124"/>
        <v>-4.0419304096815489E-2</v>
      </c>
      <c r="J133" s="8">
        <f t="shared" si="124"/>
        <v>1.6009529649178289E-2</v>
      </c>
      <c r="K133" s="8">
        <f t="shared" si="124"/>
        <v>6.8397826811850235E-2</v>
      </c>
      <c r="L133" s="8">
        <f t="shared" si="124"/>
        <v>2.4011514224696349E-2</v>
      </c>
      <c r="M133" s="8">
        <f t="shared" si="124"/>
        <v>3.3533553129889412E-2</v>
      </c>
      <c r="N133" s="8">
        <f t="shared" si="124"/>
        <v>-4.6261298190337405E-2</v>
      </c>
      <c r="O133" s="8">
        <f t="shared" si="124"/>
        <v>-7.2653633165908702E-3</v>
      </c>
      <c r="P133" s="8">
        <f t="shared" si="124"/>
        <v>8.4922897357507271E-2</v>
      </c>
      <c r="Q133" s="8">
        <f t="shared" si="124"/>
        <v>1.2008165351604866E-2</v>
      </c>
      <c r="R133" s="8">
        <f t="shared" si="124"/>
        <v>2.9957162518735696E-2</v>
      </c>
      <c r="S133" s="8">
        <f t="shared" si="124"/>
        <v>-3.269257021593288E-2</v>
      </c>
      <c r="T133" s="8">
        <f t="shared" si="124"/>
        <v>-2.4625700261056808E-2</v>
      </c>
      <c r="U133" s="8">
        <f t="shared" si="124"/>
        <v>1.6431669157576986E-2</v>
      </c>
      <c r="V133" s="8">
        <f t="shared" si="124"/>
        <v>4.5671774105357906E-3</v>
      </c>
      <c r="W133" s="8">
        <f t="shared" si="124"/>
        <v>5.0471521161156351E-2</v>
      </c>
      <c r="X133" s="8">
        <f t="shared" si="124"/>
        <v>-7.7013353413953704E-3</v>
      </c>
      <c r="Y133" s="8">
        <f t="shared" si="124"/>
        <v>-1.6863534671243408E-2</v>
      </c>
      <c r="Z133" s="8">
        <f t="shared" si="124"/>
        <v>6.5473936430172061E-2</v>
      </c>
      <c r="AA133" s="8">
        <f t="shared" si="124"/>
        <v>2.7287957896365553E-2</v>
      </c>
      <c r="AB133" s="8">
        <f t="shared" si="124"/>
        <v>2.6610733951352314E-2</v>
      </c>
      <c r="AC133" s="8">
        <f t="shared" si="124"/>
        <v>-3.7729147389470828E-2</v>
      </c>
      <c r="AD133" s="8">
        <f t="shared" si="124"/>
        <v>-1.2477421966130581E-2</v>
      </c>
      <c r="AE133" s="8">
        <f t="shared" si="124"/>
        <v>5.608875794095948E-2</v>
      </c>
      <c r="AF133" s="8">
        <f t="shared" si="124"/>
        <v>3.7577935425729438E-2</v>
      </c>
      <c r="AG133" s="8">
        <f t="shared" si="124"/>
        <v>-2.5532116727954302E-2</v>
      </c>
      <c r="AH133" s="8">
        <f t="shared" si="124"/>
        <v>5.9009348013062801E-3</v>
      </c>
      <c r="AI133" s="8">
        <f t="shared" si="124"/>
        <v>-1.2167958865734348E-2</v>
      </c>
      <c r="AJ133" s="8">
        <f t="shared" si="124"/>
        <v>5.9077747822915361E-2</v>
      </c>
      <c r="AK133" s="8">
        <f t="shared" si="124"/>
        <v>1.8548833869710065E-2</v>
      </c>
      <c r="AL133" s="8">
        <f t="shared" si="124"/>
        <v>-1.8492554082647248E-2</v>
      </c>
      <c r="AM133" s="8">
        <f t="shared" si="124"/>
        <v>-3.4320460985758743E-2</v>
      </c>
      <c r="AN133" s="8">
        <f t="shared" si="124"/>
        <v>-2.1521306268813753E-2</v>
      </c>
      <c r="AO133" s="8">
        <f t="shared" si="124"/>
        <v>4.8184981296759619E-2</v>
      </c>
      <c r="AP133" s="8">
        <f t="shared" si="124"/>
        <v>1.1056210305352868E-2</v>
      </c>
      <c r="AQ133" s="8">
        <f t="shared" si="124"/>
        <v>4.0233016032021007E-2</v>
      </c>
      <c r="AR133" s="8">
        <f t="shared" si="124"/>
        <v>-1.5156752118243777E-2</v>
      </c>
      <c r="AS133" s="8">
        <f t="shared" si="124"/>
        <v>-1.1020289621948984E-2</v>
      </c>
      <c r="AT133" s="8">
        <f t="shared" si="124"/>
        <v>4.9596168428210581E-2</v>
      </c>
      <c r="AU133" s="8">
        <f t="shared" si="124"/>
        <v>4.3626966024641799E-2</v>
      </c>
      <c r="AV133" s="8">
        <f t="shared" si="124"/>
        <v>1.5123844924303168E-2</v>
      </c>
      <c r="AW133" s="8">
        <f t="shared" si="124"/>
        <v>-2.0174058203581022E-2</v>
      </c>
      <c r="AX133" s="8">
        <f t="shared" si="124"/>
        <v>2.9825869973711767E-3</v>
      </c>
      <c r="AY133" s="8">
        <f t="shared" si="124"/>
        <v>4.826758769962803E-2</v>
      </c>
      <c r="AZ133" s="26"/>
      <c r="BB133" s="22">
        <f t="shared" si="119"/>
        <v>9.1350169972645098E-3</v>
      </c>
      <c r="BC133" s="22">
        <f>BB133</f>
        <v>9.1350169972645098E-3</v>
      </c>
      <c r="BG133" s="8">
        <f t="shared" ref="BG133:BG142" si="125">_xlfn.STDEV.S(B133:AY133)</f>
        <v>3.5410374810099302E-2</v>
      </c>
      <c r="BH133" s="9">
        <f>(BB133/BG133)*SQRT(1000)</f>
        <v>8.1579086159429952</v>
      </c>
      <c r="BI133" s="8">
        <f>_xlfn.T.INV.2T(0.1,999)</f>
        <v>1.6463803454274908</v>
      </c>
      <c r="BJ133" s="8">
        <f>_xlfn.T.INV.2T(0.05,999)</f>
        <v>1.9623414611334626</v>
      </c>
      <c r="BK133" s="8">
        <f>_xlfn.T.INV.2T(0.01,999)</f>
        <v>2.5807596372676254</v>
      </c>
      <c r="BL133" s="9" t="str">
        <f>IF(ABS(BH133)&gt;BJ133,"Odrzucamy H0","NieodrzucamyH0")</f>
        <v>Odrzucamy H0</v>
      </c>
      <c r="BO133" s="9">
        <f>BB133/$BK$129</f>
        <v>1.1878491152180546</v>
      </c>
      <c r="BP133" s="8">
        <f>_xlfn.T.INV.2T(0.1,4)</f>
        <v>2.1318467863266499</v>
      </c>
      <c r="BQ133" s="8">
        <f>_xlfn.T.INV.2T(0.05,4)</f>
        <v>2.7764451051977934</v>
      </c>
      <c r="BR133" s="8">
        <f>_xlfn.T.INV.2T(0.01,4)</f>
        <v>4.604094871349993</v>
      </c>
      <c r="BS133" s="9" t="str">
        <f>IF(ABS(BO133)&gt;BQ133,"Odrzucamy H0","NieodrzucamyH0")</f>
        <v>NieodrzucamyH0</v>
      </c>
      <c r="BV133" s="30">
        <f>COUNTIF(B133:AY133,"&gt;0")/50</f>
        <v>0.57999999999999996</v>
      </c>
      <c r="BW133" s="9">
        <f>(SQRT(50)/0.5)*(BV133-0.5)</f>
        <v>1.1313708498984756</v>
      </c>
      <c r="BX133" s="22">
        <f>NORMSINV(1-0.05)</f>
        <v>1.6448536269514715</v>
      </c>
      <c r="BY133" s="22">
        <f>NORMSINV(1-0.025)</f>
        <v>1.9599639845400536</v>
      </c>
      <c r="BZ133" s="22">
        <f>NORMSINV(1-0.005)</f>
        <v>2.5758293035488999</v>
      </c>
      <c r="CA133" s="9" t="str">
        <f>IF(ABS(BW133)&gt;BY133,"Odrzucamy H0","NieodrzucamyH0")</f>
        <v>NieodrzucamyH0</v>
      </c>
      <c r="CE133" s="9">
        <f>SQRT(50)*(BV133-$CG$130)/SQRT($CG$130*(1-$CG$130))</f>
        <v>0.90556044562136695</v>
      </c>
      <c r="CF133" s="22">
        <f>NORMSINV(1-0.05)</f>
        <v>1.6448536269514715</v>
      </c>
      <c r="CG133" s="22">
        <f>NORMSINV(1-0.025)</f>
        <v>1.9599639845400536</v>
      </c>
      <c r="CH133" s="22">
        <f>NORMSINV(1-0.005)</f>
        <v>2.5758293035488999</v>
      </c>
      <c r="CI133" s="9" t="str">
        <f>IF(ABS(CE133)&gt;CG133,"Odrzucamy H0","NieodrzucamyH0")</f>
        <v>NieodrzucamyH0</v>
      </c>
    </row>
    <row r="134" spans="1:87" x14ac:dyDescent="0.25">
      <c r="A134" s="13">
        <v>1</v>
      </c>
      <c r="B134" s="4">
        <f t="shared" ref="B134:AY134" si="126">B47-AVERAGE(B$41:B$45)</f>
        <v>-1.0283795284364265E-2</v>
      </c>
      <c r="C134" s="4">
        <f t="shared" si="126"/>
        <v>7.9626261796237122E-3</v>
      </c>
      <c r="D134" s="4">
        <f t="shared" si="126"/>
        <v>9.8001383609373112E-3</v>
      </c>
      <c r="E134" s="4">
        <f t="shared" si="126"/>
        <v>-6.0116818187259313E-3</v>
      </c>
      <c r="F134" s="4">
        <f t="shared" si="126"/>
        <v>8.8621006950317591E-3</v>
      </c>
      <c r="G134" s="4">
        <f t="shared" si="126"/>
        <v>1.4206970774750366E-2</v>
      </c>
      <c r="H134" s="4">
        <f t="shared" si="126"/>
        <v>1.1220927862753423E-2</v>
      </c>
      <c r="I134" s="4">
        <f t="shared" si="126"/>
        <v>-3.1980605019406E-2</v>
      </c>
      <c r="J134" s="4">
        <f t="shared" si="126"/>
        <v>1.5957557811432752E-2</v>
      </c>
      <c r="K134" s="4">
        <f t="shared" si="126"/>
        <v>1.5390249302874196E-2</v>
      </c>
      <c r="L134" s="4">
        <f t="shared" si="126"/>
        <v>1.9270034719246123E-2</v>
      </c>
      <c r="M134" s="4">
        <f t="shared" si="126"/>
        <v>1.248433529824106E-2</v>
      </c>
      <c r="N134" s="4">
        <f t="shared" si="126"/>
        <v>-8.4515684807412884E-3</v>
      </c>
      <c r="O134" s="4">
        <f t="shared" si="126"/>
        <v>-7.4857984499308288E-3</v>
      </c>
      <c r="P134" s="4">
        <f t="shared" si="126"/>
        <v>1.4624859090400476E-2</v>
      </c>
      <c r="Q134" s="4">
        <f t="shared" si="126"/>
        <v>8.0359040707253873E-3</v>
      </c>
      <c r="R134" s="4">
        <f t="shared" si="126"/>
        <v>2.2945267554410082E-2</v>
      </c>
      <c r="S134" s="4">
        <f t="shared" si="126"/>
        <v>-7.7998923583739209E-3</v>
      </c>
      <c r="T134" s="4">
        <f t="shared" si="126"/>
        <v>-2.4640840650316485E-2</v>
      </c>
      <c r="U134" s="4">
        <f t="shared" si="126"/>
        <v>-8.3671454526993341E-3</v>
      </c>
      <c r="V134" s="4">
        <f t="shared" si="126"/>
        <v>1.215201473913907E-2</v>
      </c>
      <c r="W134" s="4">
        <f t="shared" si="126"/>
        <v>1.0659494206902185E-2</v>
      </c>
      <c r="X134" s="4">
        <f t="shared" si="126"/>
        <v>-5.8225275760640169E-3</v>
      </c>
      <c r="Y134" s="4">
        <f t="shared" si="126"/>
        <v>-1.6975680028144584E-2</v>
      </c>
      <c r="Z134" s="4">
        <f t="shared" si="126"/>
        <v>3.1613768222545011E-3</v>
      </c>
      <c r="AA134" s="4">
        <f t="shared" si="126"/>
        <v>1.7305696585683896E-2</v>
      </c>
      <c r="AB134" s="4">
        <f t="shared" si="126"/>
        <v>4.3605929615393776E-3</v>
      </c>
      <c r="AC134" s="4">
        <f t="shared" si="126"/>
        <v>-4.041479752931787E-3</v>
      </c>
      <c r="AD134" s="4">
        <f t="shared" si="126"/>
        <v>-1.2514347050561064E-2</v>
      </c>
      <c r="AE134" s="4">
        <f t="shared" si="126"/>
        <v>1.2028338590608213E-2</v>
      </c>
      <c r="AF134" s="4">
        <f t="shared" si="126"/>
        <v>2.5752753410021895E-2</v>
      </c>
      <c r="AG134" s="4">
        <f t="shared" si="126"/>
        <v>2.5477218596708203E-2</v>
      </c>
      <c r="AH134" s="4">
        <f t="shared" si="126"/>
        <v>3.4646182896414159E-3</v>
      </c>
      <c r="AI134" s="4">
        <f t="shared" si="126"/>
        <v>-1.2497140442416253E-2</v>
      </c>
      <c r="AJ134" s="4">
        <f t="shared" si="126"/>
        <v>-1.8158313832761442E-2</v>
      </c>
      <c r="AK134" s="4">
        <f t="shared" si="126"/>
        <v>1.4791870454462312E-2</v>
      </c>
      <c r="AL134" s="4">
        <f t="shared" si="126"/>
        <v>2.9216932964275206E-2</v>
      </c>
      <c r="AM134" s="4">
        <f t="shared" si="126"/>
        <v>-1.4656135931133657E-3</v>
      </c>
      <c r="AN134" s="4">
        <f t="shared" si="126"/>
        <v>-2.1682613735946807E-2</v>
      </c>
      <c r="AO134" s="4">
        <f t="shared" si="126"/>
        <v>2.0621201150036697E-2</v>
      </c>
      <c r="AP134" s="4">
        <f t="shared" si="126"/>
        <v>1.3327583138699231E-2</v>
      </c>
      <c r="AQ134" s="4">
        <f t="shared" si="126"/>
        <v>1.4116905394618629E-3</v>
      </c>
      <c r="AR134" s="4">
        <f t="shared" si="126"/>
        <v>-7.6079260305549432E-3</v>
      </c>
      <c r="AS134" s="4">
        <f t="shared" si="126"/>
        <v>-1.1064681412075863E-2</v>
      </c>
      <c r="AT134" s="4">
        <f t="shared" si="126"/>
        <v>1.4562276662528751E-2</v>
      </c>
      <c r="AU134" s="4">
        <f t="shared" si="126"/>
        <v>1.3426780909722023E-2</v>
      </c>
      <c r="AV134" s="4">
        <f t="shared" si="126"/>
        <v>3.690973277099688E-3</v>
      </c>
      <c r="AW134" s="4">
        <f t="shared" si="126"/>
        <v>1.3152066573988109E-3</v>
      </c>
      <c r="AX134" s="4">
        <f t="shared" si="126"/>
        <v>2.955085224750892E-3</v>
      </c>
      <c r="AY134" s="4">
        <f t="shared" si="126"/>
        <v>1.7205584893460347E-2</v>
      </c>
      <c r="BB134" s="24">
        <f t="shared" si="119"/>
        <v>3.81593221651386E-3</v>
      </c>
      <c r="BC134" s="24">
        <f>SUM(BB133:BB134)</f>
        <v>1.295094921377837E-2</v>
      </c>
      <c r="BG134" s="4">
        <f t="shared" si="125"/>
        <v>1.4122977302474932E-2</v>
      </c>
      <c r="BH134" s="1">
        <f t="shared" ref="BH134:BH142" si="127">(BB134/BG134)*SQRT(1000)</f>
        <v>8.5442587228996967</v>
      </c>
      <c r="BI134" s="4">
        <f t="shared" ref="BI134:BI142" si="128">_xlfn.T.INV.2T(0.1,999)</f>
        <v>1.6463803454274908</v>
      </c>
      <c r="BJ134" s="4">
        <f t="shared" ref="BJ134:BJ142" si="129">_xlfn.T.INV.2T(0.05,999)</f>
        <v>1.9623414611334626</v>
      </c>
      <c r="BK134" s="4">
        <f t="shared" ref="BK134:BK142" si="130">_xlfn.T.INV.2T(0.01,999)</f>
        <v>2.5807596372676254</v>
      </c>
      <c r="BL134" s="1" t="str">
        <f t="shared" ref="BL134:BL142" si="131">IF(ABS(BH134)&gt;BJ134,"Odrzucamy H0","NieodrzucamyH0")</f>
        <v>Odrzucamy H0</v>
      </c>
      <c r="BO134" s="1">
        <f t="shared" ref="BO134:BO142" si="132">BB134/$BK$129</f>
        <v>0.49619521326291954</v>
      </c>
      <c r="BP134" s="4">
        <f t="shared" ref="BP134:BP142" si="133">_xlfn.T.INV.2T(0.1,4)</f>
        <v>2.1318467863266499</v>
      </c>
      <c r="BQ134" s="4">
        <f t="shared" ref="BQ134:BQ142" si="134">_xlfn.T.INV.2T(0.05,4)</f>
        <v>2.7764451051977934</v>
      </c>
      <c r="BR134" s="4">
        <f t="shared" ref="BR134:BR142" si="135">_xlfn.T.INV.2T(0.01,4)</f>
        <v>4.604094871349993</v>
      </c>
      <c r="BS134" s="1" t="str">
        <f t="shared" ref="BS134:BS142" si="136">IF(ABS(BO134)&gt;BQ134,"Odrzucamy H0","NieodrzucamyH0")</f>
        <v>NieodrzucamyH0</v>
      </c>
      <c r="BV134" s="34">
        <f t="shared" ref="BV134:BV142" si="137">COUNTIF(B134:AY134,"&gt;0")/50</f>
        <v>0.64</v>
      </c>
      <c r="BW134" s="35">
        <f>(SQRT(70)/0.5)*(BV134-0.5)</f>
        <v>2.3426480742954117</v>
      </c>
      <c r="BX134" s="23">
        <f t="shared" ref="BX134:BX142" si="138">NORMSINV(1-0.05)</f>
        <v>1.6448536269514715</v>
      </c>
      <c r="BY134" s="23">
        <f t="shared" ref="BY134:BY142" si="139">NORMSINV(1-0.025)</f>
        <v>1.9599639845400536</v>
      </c>
      <c r="BZ134" s="23">
        <f t="shared" ref="BZ134:BZ142" si="140">NORMSINV(1-0.005)</f>
        <v>2.5758293035488999</v>
      </c>
      <c r="CA134" s="1" t="str">
        <f t="shared" ref="CA134:CA142" si="141">IF(ABS(BW134)&gt;BY134,"Odrzucamy H0","NieodrzucamyH0")</f>
        <v>Odrzucamy H0</v>
      </c>
      <c r="CE134" s="35">
        <f t="shared" ref="CE134:CE142" si="142">SQRT(50)*(BV134-$CG$130)/SQRT($CG$130*(1-$CG$130))</f>
        <v>1.7545233633913999</v>
      </c>
      <c r="CF134" s="23">
        <f t="shared" ref="CF134:CF142" si="143">NORMSINV(1-0.05)</f>
        <v>1.6448536269514715</v>
      </c>
      <c r="CG134" s="23">
        <f t="shared" ref="CG134:CG142" si="144">NORMSINV(1-0.025)</f>
        <v>1.9599639845400536</v>
      </c>
      <c r="CH134" s="23">
        <f t="shared" ref="CH134:CH142" si="145">NORMSINV(1-0.005)</f>
        <v>2.5758293035488999</v>
      </c>
      <c r="CI134" s="1" t="str">
        <f t="shared" ref="CI134:CI142" si="146">IF(ABS(CE134)&gt;CG134,"Odrzucamy H0","NieodrzucamyH0")</f>
        <v>NieodrzucamyH0</v>
      </c>
    </row>
    <row r="135" spans="1:87" x14ac:dyDescent="0.25">
      <c r="A135" s="13">
        <v>2</v>
      </c>
      <c r="B135" s="4">
        <f t="shared" ref="B135:AG135" si="147">B48-AVERAGE(B$41:B$45)</f>
        <v>-1.0354255109454757E-2</v>
      </c>
      <c r="C135" s="4">
        <f t="shared" si="147"/>
        <v>7.9578630912730368E-3</v>
      </c>
      <c r="D135" s="4">
        <f t="shared" si="147"/>
        <v>9.7510292705092344E-3</v>
      </c>
      <c r="E135" s="4">
        <f t="shared" si="147"/>
        <v>-6.0458597646098544E-3</v>
      </c>
      <c r="F135" s="4">
        <f t="shared" si="147"/>
        <v>8.8544670200162157E-3</v>
      </c>
      <c r="G135" s="4">
        <f t="shared" si="147"/>
        <v>1.4164871305586881E-2</v>
      </c>
      <c r="H135" s="4">
        <f t="shared" si="147"/>
        <v>1.1056762445753343E-2</v>
      </c>
      <c r="I135" s="4">
        <f t="shared" si="147"/>
        <v>-3.2404678640382947E-2</v>
      </c>
      <c r="J135" s="4">
        <f t="shared" si="147"/>
        <v>1.5904828436344491E-2</v>
      </c>
      <c r="K135" s="4">
        <f t="shared" si="147"/>
        <v>1.5312803790275564E-2</v>
      </c>
      <c r="L135" s="4">
        <f t="shared" si="147"/>
        <v>1.9246878862935295E-2</v>
      </c>
      <c r="M135" s="4">
        <f t="shared" si="147"/>
        <v>1.248193457230054E-2</v>
      </c>
      <c r="N135" s="4">
        <f t="shared" si="147"/>
        <v>-8.5141967111616954E-3</v>
      </c>
      <c r="O135" s="4">
        <f t="shared" si="147"/>
        <v>-7.7129283079711008E-3</v>
      </c>
      <c r="P135" s="4">
        <f t="shared" si="147"/>
        <v>1.4532871763142413E-2</v>
      </c>
      <c r="Q135" s="4">
        <f t="shared" si="147"/>
        <v>8.0358426198358073E-3</v>
      </c>
      <c r="R135" s="4">
        <f t="shared" si="147"/>
        <v>2.2855539823086878E-2</v>
      </c>
      <c r="S135" s="4">
        <f t="shared" si="147"/>
        <v>-7.8601897682422997E-3</v>
      </c>
      <c r="T135" s="4">
        <f t="shared" si="147"/>
        <v>-2.4656099555795504E-2</v>
      </c>
      <c r="U135" s="4">
        <f t="shared" si="147"/>
        <v>-8.3923489231877389E-3</v>
      </c>
      <c r="V135" s="4">
        <f t="shared" si="147"/>
        <v>1.2151316925805927E-2</v>
      </c>
      <c r="W135" s="4">
        <f t="shared" si="147"/>
        <v>1.049282990135933E-2</v>
      </c>
      <c r="X135" s="4">
        <f t="shared" si="147"/>
        <v>-6.3092375203926271E-3</v>
      </c>
      <c r="Y135" s="4">
        <f t="shared" si="147"/>
        <v>-1.7090238933776508E-2</v>
      </c>
      <c r="Z135" s="4">
        <f t="shared" si="147"/>
        <v>2.9752101584369865E-3</v>
      </c>
      <c r="AA135" s="4">
        <f t="shared" si="147"/>
        <v>1.730515736485138E-2</v>
      </c>
      <c r="AB135" s="4">
        <f t="shared" si="147"/>
        <v>4.2814665558077915E-3</v>
      </c>
      <c r="AC135" s="4">
        <f t="shared" si="147"/>
        <v>-4.2288464688171826E-3</v>
      </c>
      <c r="AD135" s="4">
        <f t="shared" si="147"/>
        <v>-1.2551725021055556E-2</v>
      </c>
      <c r="AE135" s="4">
        <f t="shared" si="147"/>
        <v>1.1702799595456179E-2</v>
      </c>
      <c r="AF135" s="4">
        <f t="shared" si="147"/>
        <v>2.5746257098243068E-2</v>
      </c>
      <c r="AG135" s="4">
        <f t="shared" si="147"/>
        <v>2.5453745469996791E-2</v>
      </c>
      <c r="AH135" s="4">
        <f t="shared" ref="AH135:AY135" si="148">AH48-AVERAGE(AH$41:AH$45)</f>
        <v>3.4608109718015432E-3</v>
      </c>
      <c r="AI135" s="4">
        <f t="shared" si="148"/>
        <v>-1.2838601125767134E-2</v>
      </c>
      <c r="AJ135" s="4">
        <f t="shared" si="148"/>
        <v>-1.8471649092894282E-2</v>
      </c>
      <c r="AK135" s="4">
        <f t="shared" si="148"/>
        <v>1.4791141919732619E-2</v>
      </c>
      <c r="AL135" s="4">
        <f t="shared" si="148"/>
        <v>2.8779169728197617E-2</v>
      </c>
      <c r="AM135" s="4">
        <f t="shared" si="148"/>
        <v>-1.4673579723217792E-3</v>
      </c>
      <c r="AN135" s="4">
        <f t="shared" si="148"/>
        <v>-2.1848098212011093E-2</v>
      </c>
      <c r="AO135" s="4">
        <f t="shared" si="148"/>
        <v>2.0583666844180233E-2</v>
      </c>
      <c r="AP135" s="4">
        <f t="shared" si="148"/>
        <v>1.3327502253887853E-2</v>
      </c>
      <c r="AQ135" s="4">
        <f t="shared" si="148"/>
        <v>1.3982972922058105E-3</v>
      </c>
      <c r="AR135" s="4">
        <f t="shared" si="148"/>
        <v>-7.9508399558172928E-3</v>
      </c>
      <c r="AS135" s="4">
        <f t="shared" si="148"/>
        <v>-1.1109670713613441E-2</v>
      </c>
      <c r="AT135" s="4">
        <f t="shared" si="148"/>
        <v>1.4371700251822453E-2</v>
      </c>
      <c r="AU135" s="4">
        <f t="shared" si="148"/>
        <v>1.3394844708716092E-2</v>
      </c>
      <c r="AV135" s="4">
        <f t="shared" si="148"/>
        <v>3.6868887529056477E-3</v>
      </c>
      <c r="AW135" s="4">
        <f t="shared" si="148"/>
        <v>1.2786343005691545E-3</v>
      </c>
      <c r="AX135" s="4">
        <f t="shared" si="148"/>
        <v>2.9278696511137519E-3</v>
      </c>
      <c r="AY135" s="4">
        <f t="shared" si="148"/>
        <v>1.7103281891289616E-2</v>
      </c>
      <c r="BB135" s="24">
        <f t="shared" si="119"/>
        <v>3.7112292568033346E-3</v>
      </c>
      <c r="BC135" s="24">
        <f>SUM(BB133:BB135)</f>
        <v>1.6662178470581705E-2</v>
      </c>
      <c r="BG135" s="4">
        <f t="shared" si="125"/>
        <v>1.4160150313322132E-2</v>
      </c>
      <c r="BH135" s="1">
        <f t="shared" si="127"/>
        <v>8.288003383347629</v>
      </c>
      <c r="BI135" s="4">
        <f t="shared" si="128"/>
        <v>1.6463803454274908</v>
      </c>
      <c r="BJ135" s="4">
        <f t="shared" si="129"/>
        <v>1.9623414611334626</v>
      </c>
      <c r="BK135" s="4">
        <f t="shared" si="130"/>
        <v>2.5807596372676254</v>
      </c>
      <c r="BL135" s="1" t="str">
        <f t="shared" si="131"/>
        <v>Odrzucamy H0</v>
      </c>
      <c r="BO135" s="1">
        <f t="shared" si="132"/>
        <v>0.48258042545353702</v>
      </c>
      <c r="BP135" s="4">
        <f t="shared" si="133"/>
        <v>2.1318467863266499</v>
      </c>
      <c r="BQ135" s="4">
        <f t="shared" si="134"/>
        <v>2.7764451051977934</v>
      </c>
      <c r="BR135" s="4">
        <f t="shared" si="135"/>
        <v>4.604094871349993</v>
      </c>
      <c r="BS135" s="1" t="str">
        <f t="shared" si="136"/>
        <v>NieodrzucamyH0</v>
      </c>
      <c r="BV135" s="34">
        <f t="shared" si="137"/>
        <v>0.64</v>
      </c>
      <c r="BW135" s="35">
        <f t="shared" ref="BW135:BW142" si="149">(SQRT(50)/0.5)*(BV135-0.5)</f>
        <v>1.9798989873223334</v>
      </c>
      <c r="BX135" s="24">
        <f t="shared" si="138"/>
        <v>1.6448536269514715</v>
      </c>
      <c r="BY135" s="24">
        <f t="shared" si="139"/>
        <v>1.9599639845400536</v>
      </c>
      <c r="BZ135" s="24">
        <f t="shared" si="140"/>
        <v>2.5758293035488999</v>
      </c>
      <c r="CA135" s="1" t="str">
        <f t="shared" si="141"/>
        <v>Odrzucamy H0</v>
      </c>
      <c r="CE135" s="35">
        <f t="shared" si="142"/>
        <v>1.7545233633913999</v>
      </c>
      <c r="CF135" s="24">
        <f t="shared" si="143"/>
        <v>1.6448536269514715</v>
      </c>
      <c r="CG135" s="24">
        <f t="shared" si="144"/>
        <v>1.9599639845400536</v>
      </c>
      <c r="CH135" s="24">
        <f t="shared" si="145"/>
        <v>2.5758293035488999</v>
      </c>
      <c r="CI135" s="1" t="str">
        <f t="shared" si="146"/>
        <v>NieodrzucamyH0</v>
      </c>
    </row>
    <row r="136" spans="1:87" x14ac:dyDescent="0.25">
      <c r="A136" s="13">
        <v>3</v>
      </c>
      <c r="B136" s="4">
        <f t="shared" ref="B136:AG136" si="150">B49-AVERAGE(B$41:B$45)</f>
        <v>-1.0425912902812579E-2</v>
      </c>
      <c r="C136" s="4">
        <f t="shared" si="150"/>
        <v>7.9531207254970922E-3</v>
      </c>
      <c r="D136" s="4">
        <f t="shared" si="150"/>
        <v>9.7012245759127546E-3</v>
      </c>
      <c r="E136" s="4">
        <f t="shared" si="150"/>
        <v>-2.4619890430589438E-2</v>
      </c>
      <c r="F136" s="4">
        <f t="shared" si="150"/>
        <v>8.8468753532263914E-3</v>
      </c>
      <c r="G136" s="4">
        <f t="shared" si="150"/>
        <v>1.4123312887823945E-2</v>
      </c>
      <c r="H136" s="4">
        <f t="shared" si="150"/>
        <v>1.0896724507644751E-2</v>
      </c>
      <c r="I136" s="4">
        <f t="shared" si="150"/>
        <v>-3.2846774930861994E-2</v>
      </c>
      <c r="J136" s="4">
        <f t="shared" si="150"/>
        <v>4.8726020263208804E-2</v>
      </c>
      <c r="K136" s="4">
        <f t="shared" si="150"/>
        <v>1.5233976953902844E-2</v>
      </c>
      <c r="L136" s="4">
        <f t="shared" si="150"/>
        <v>1.9223944263994475E-2</v>
      </c>
      <c r="M136" s="4">
        <f t="shared" si="150"/>
        <v>1.2479541268602446E-2</v>
      </c>
      <c r="N136" s="4">
        <f t="shared" si="150"/>
        <v>-8.5778281044624639E-3</v>
      </c>
      <c r="O136" s="4">
        <f t="shared" si="150"/>
        <v>-2.103374307474001E-2</v>
      </c>
      <c r="P136" s="4">
        <f t="shared" si="150"/>
        <v>1.4442623912072662E-2</v>
      </c>
      <c r="Q136" s="4">
        <f t="shared" si="150"/>
        <v>8.0357811384612707E-3</v>
      </c>
      <c r="R136" s="4">
        <f t="shared" si="150"/>
        <v>2.2767488163660671E-2</v>
      </c>
      <c r="S136" s="4">
        <f t="shared" si="150"/>
        <v>-7.9214346497832183E-3</v>
      </c>
      <c r="T136" s="4">
        <f t="shared" si="150"/>
        <v>-4.6060008218949074E-2</v>
      </c>
      <c r="U136" s="4">
        <f t="shared" si="150"/>
        <v>-8.4178073720441813E-3</v>
      </c>
      <c r="V136" s="4">
        <f t="shared" si="150"/>
        <v>1.2150620276855888E-2</v>
      </c>
      <c r="W136" s="4">
        <f t="shared" si="150"/>
        <v>1.03303870701646E-2</v>
      </c>
      <c r="X136" s="4">
        <f t="shared" si="150"/>
        <v>-6.8181575848022292E-3</v>
      </c>
      <c r="Y136" s="4">
        <f t="shared" si="150"/>
        <v>-5.5777913310549404E-2</v>
      </c>
      <c r="Z136" s="4">
        <f t="shared" si="150"/>
        <v>2.7940218284054717E-3</v>
      </c>
      <c r="AA136" s="4">
        <f t="shared" si="150"/>
        <v>1.73046173512292E-2</v>
      </c>
      <c r="AB136" s="4">
        <f t="shared" si="150"/>
        <v>4.2037293209255828E-3</v>
      </c>
      <c r="AC136" s="4">
        <f t="shared" si="150"/>
        <v>-4.421450137820835E-3</v>
      </c>
      <c r="AD136" s="4">
        <f t="shared" si="150"/>
        <v>-6.2316931583074886E-2</v>
      </c>
      <c r="AE136" s="4">
        <f t="shared" si="150"/>
        <v>1.1388698247398519E-2</v>
      </c>
      <c r="AF136" s="4">
        <f t="shared" si="150"/>
        <v>2.5739793775762743E-2</v>
      </c>
      <c r="AG136" s="4">
        <f t="shared" si="150"/>
        <v>2.543049815248935E-2</v>
      </c>
      <c r="AH136" s="4">
        <f t="shared" ref="AH136:AY136" si="151">AH49-AVERAGE(AH$41:AH$45)</f>
        <v>3.4569887523939287E-3</v>
      </c>
      <c r="AI136" s="4">
        <f t="shared" si="151"/>
        <v>2.2421020221409616E-2</v>
      </c>
      <c r="AJ136" s="4">
        <f t="shared" si="151"/>
        <v>-1.8796379801517622E-2</v>
      </c>
      <c r="AK136" s="4">
        <f t="shared" si="151"/>
        <v>1.4790412139738212E-2</v>
      </c>
      <c r="AL136" s="4">
        <f t="shared" si="151"/>
        <v>2.8359167515494499E-2</v>
      </c>
      <c r="AM136" s="4">
        <f t="shared" si="151"/>
        <v>-1.469106968451596E-3</v>
      </c>
      <c r="AN136" s="4">
        <f t="shared" si="151"/>
        <v>-2.431679182794988E-2</v>
      </c>
      <c r="AO136" s="4">
        <f t="shared" si="151"/>
        <v>2.0546588260034668E-2</v>
      </c>
      <c r="AP136" s="4">
        <f t="shared" si="151"/>
        <v>1.3327421323052306E-2</v>
      </c>
      <c r="AQ136" s="4">
        <f t="shared" si="151"/>
        <v>1.385001539712907E-3</v>
      </c>
      <c r="AR136" s="4">
        <f t="shared" si="151"/>
        <v>-8.3068168564117261E-3</v>
      </c>
      <c r="AS136" s="4">
        <f t="shared" si="151"/>
        <v>-3.5047806165846601E-2</v>
      </c>
      <c r="AT136" s="4">
        <f t="shared" si="151"/>
        <v>1.4186278884259921E-2</v>
      </c>
      <c r="AU136" s="4">
        <f t="shared" si="151"/>
        <v>1.3362544465276004E-2</v>
      </c>
      <c r="AV136" s="4">
        <f t="shared" si="151"/>
        <v>3.6828206886301493E-3</v>
      </c>
      <c r="AW136" s="4">
        <f t="shared" si="151"/>
        <v>1.2416155511148462E-3</v>
      </c>
      <c r="AX136" s="4">
        <f t="shared" si="151"/>
        <v>-3.9953321818472921E-2</v>
      </c>
      <c r="AY136" s="4">
        <f t="shared" si="151"/>
        <v>1.7003017446726387E-2</v>
      </c>
      <c r="BB136" s="24">
        <f t="shared" si="119"/>
        <v>7.681560217188448E-4</v>
      </c>
      <c r="BC136" s="24">
        <f>SUM(BB133:BB136)</f>
        <v>1.743033449230055E-2</v>
      </c>
      <c r="BG136" s="4">
        <f t="shared" si="125"/>
        <v>2.2476716299773825E-2</v>
      </c>
      <c r="BH136" s="1">
        <f t="shared" si="127"/>
        <v>1.0807284278574814</v>
      </c>
      <c r="BI136" s="4">
        <f t="shared" si="128"/>
        <v>1.6463803454274908</v>
      </c>
      <c r="BJ136" s="4">
        <f t="shared" si="129"/>
        <v>1.9623414611334626</v>
      </c>
      <c r="BK136" s="4">
        <f t="shared" si="130"/>
        <v>2.5807596372676254</v>
      </c>
      <c r="BL136" s="1" t="str">
        <f t="shared" si="131"/>
        <v>NieodrzucamyH0</v>
      </c>
      <c r="BO136" s="1">
        <f t="shared" si="132"/>
        <v>9.9885249367503703E-2</v>
      </c>
      <c r="BP136" s="4">
        <f t="shared" si="133"/>
        <v>2.1318467863266499</v>
      </c>
      <c r="BQ136" s="4">
        <f t="shared" si="134"/>
        <v>2.7764451051977934</v>
      </c>
      <c r="BR136" s="4">
        <f t="shared" si="135"/>
        <v>4.604094871349993</v>
      </c>
      <c r="BS136" s="1" t="str">
        <f t="shared" si="136"/>
        <v>NieodrzucamyH0</v>
      </c>
      <c r="BV136" s="34">
        <f t="shared" si="137"/>
        <v>0.64</v>
      </c>
      <c r="BW136" s="35">
        <f t="shared" si="149"/>
        <v>1.9798989873223334</v>
      </c>
      <c r="BX136" s="24">
        <f t="shared" si="138"/>
        <v>1.6448536269514715</v>
      </c>
      <c r="BY136" s="24">
        <f t="shared" si="139"/>
        <v>1.9599639845400536</v>
      </c>
      <c r="BZ136" s="24">
        <f t="shared" si="140"/>
        <v>2.5758293035488999</v>
      </c>
      <c r="CA136" s="1" t="str">
        <f t="shared" si="141"/>
        <v>Odrzucamy H0</v>
      </c>
      <c r="CE136" s="35">
        <f t="shared" si="142"/>
        <v>1.7545233633913999</v>
      </c>
      <c r="CF136" s="24">
        <f t="shared" si="143"/>
        <v>1.6448536269514715</v>
      </c>
      <c r="CG136" s="24">
        <f t="shared" si="144"/>
        <v>1.9599639845400536</v>
      </c>
      <c r="CH136" s="24">
        <f t="shared" si="145"/>
        <v>2.5758293035488999</v>
      </c>
      <c r="CI136" s="1" t="str">
        <f t="shared" si="146"/>
        <v>NieodrzucamyH0</v>
      </c>
    </row>
    <row r="137" spans="1:87" x14ac:dyDescent="0.25">
      <c r="A137" s="13">
        <v>4</v>
      </c>
      <c r="B137" s="4">
        <f t="shared" ref="B137:AG137" si="152">B50-AVERAGE(B$41:B$45)</f>
        <v>-3.3377716490430781E-2</v>
      </c>
      <c r="C137" s="4">
        <f t="shared" si="152"/>
        <v>6.2791347592260432E-2</v>
      </c>
      <c r="D137" s="4">
        <f t="shared" si="152"/>
        <v>1.4114535910743667E-2</v>
      </c>
      <c r="E137" s="4">
        <f t="shared" si="152"/>
        <v>-1.8256342509014105E-4</v>
      </c>
      <c r="F137" s="4">
        <f t="shared" si="152"/>
        <v>-4.7886012398555833E-2</v>
      </c>
      <c r="G137" s="4">
        <f t="shared" si="152"/>
        <v>8.2237153655412409E-3</v>
      </c>
      <c r="H137" s="4">
        <f t="shared" si="152"/>
        <v>3.9906705450616267E-2</v>
      </c>
      <c r="I137" s="4">
        <f t="shared" si="152"/>
        <v>3.5515125868770744E-2</v>
      </c>
      <c r="J137" s="4">
        <f t="shared" si="152"/>
        <v>-3.1362664621504638E-2</v>
      </c>
      <c r="K137" s="4">
        <f t="shared" si="152"/>
        <v>-1.0016977978214204E-2</v>
      </c>
      <c r="L137" s="4">
        <f t="shared" si="152"/>
        <v>2.068246747345303E-2</v>
      </c>
      <c r="M137" s="4">
        <f t="shared" si="152"/>
        <v>3.0663656302646586E-2</v>
      </c>
      <c r="N137" s="4">
        <f t="shared" si="152"/>
        <v>4.8984407656292913E-3</v>
      </c>
      <c r="O137" s="4">
        <f t="shared" si="152"/>
        <v>-1.1993584864917074E-2</v>
      </c>
      <c r="P137" s="4">
        <f t="shared" si="152"/>
        <v>-3.3162834844760569E-2</v>
      </c>
      <c r="Q137" s="4">
        <f t="shared" si="152"/>
        <v>-5.9540164021499031E-3</v>
      </c>
      <c r="R137" s="4">
        <f t="shared" si="152"/>
        <v>3.393331089837507E-2</v>
      </c>
      <c r="S137" s="4">
        <f t="shared" si="152"/>
        <v>-7.810833474070575E-3</v>
      </c>
      <c r="T137" s="4">
        <f t="shared" si="152"/>
        <v>-3.1356401476432608E-2</v>
      </c>
      <c r="U137" s="4">
        <f t="shared" si="152"/>
        <v>-4.3352823930738159E-2</v>
      </c>
      <c r="V137" s="4">
        <f t="shared" si="152"/>
        <v>1.4314021728976972E-2</v>
      </c>
      <c r="W137" s="4">
        <f t="shared" si="152"/>
        <v>1.0475102054335255E-2</v>
      </c>
      <c r="X137" s="4">
        <f t="shared" si="152"/>
        <v>1.3429094276491808E-2</v>
      </c>
      <c r="Y137" s="4">
        <f t="shared" si="152"/>
        <v>-4.8688911735709765E-2</v>
      </c>
      <c r="Z137" s="4">
        <f t="shared" si="152"/>
        <v>-1.7632306437191454E-2</v>
      </c>
      <c r="AA137" s="4">
        <f t="shared" si="152"/>
        <v>2.4337532723405601E-2</v>
      </c>
      <c r="AB137" s="4">
        <f t="shared" si="152"/>
        <v>1.591352447130099E-2</v>
      </c>
      <c r="AC137" s="4">
        <f t="shared" si="152"/>
        <v>5.1384046192592306E-2</v>
      </c>
      <c r="AD137" s="4">
        <f t="shared" si="152"/>
        <v>-9.5888110794626266E-3</v>
      </c>
      <c r="AE137" s="4">
        <f t="shared" si="152"/>
        <v>-3.933604651074657E-2</v>
      </c>
      <c r="AF137" s="4">
        <f t="shared" si="152"/>
        <v>3.7008406747999219E-2</v>
      </c>
      <c r="AG137" s="4">
        <f t="shared" si="152"/>
        <v>7.3703977470819637E-2</v>
      </c>
      <c r="AH137" s="4">
        <f t="shared" ref="AH137:AY137" si="153">AH50-AVERAGE(AH$41:AH$45)</f>
        <v>1.9032870860346957E-2</v>
      </c>
      <c r="AI137" s="4">
        <f t="shared" si="153"/>
        <v>-6.1116390038227358E-3</v>
      </c>
      <c r="AJ137" s="4">
        <f t="shared" si="153"/>
        <v>-4.2703884610372743E-2</v>
      </c>
      <c r="AK137" s="4">
        <f t="shared" si="153"/>
        <v>2.8050672165522147E-2</v>
      </c>
      <c r="AL137" s="4">
        <f t="shared" si="153"/>
        <v>5.1523017720519704E-2</v>
      </c>
      <c r="AM137" s="4">
        <f t="shared" si="153"/>
        <v>4.6666770137299427E-3</v>
      </c>
      <c r="AN137" s="4">
        <f t="shared" si="153"/>
        <v>6.7978951112237056E-3</v>
      </c>
      <c r="AO137" s="4">
        <f t="shared" si="153"/>
        <v>-1.9673820545937824E-2</v>
      </c>
      <c r="AP137" s="4">
        <f t="shared" si="153"/>
        <v>1.7021009226919966E-2</v>
      </c>
      <c r="AQ137" s="4">
        <f t="shared" si="153"/>
        <v>4.3026034739547518E-2</v>
      </c>
      <c r="AR137" s="4">
        <f t="shared" si="153"/>
        <v>3.846364629508036E-2</v>
      </c>
      <c r="AS137" s="4">
        <f t="shared" si="153"/>
        <v>-5.5198048829649248E-3</v>
      </c>
      <c r="AT137" s="4">
        <f t="shared" si="153"/>
        <v>-3.1456518895432023E-2</v>
      </c>
      <c r="AU137" s="4">
        <f t="shared" si="153"/>
        <v>4.6482070762520554E-2</v>
      </c>
      <c r="AV137" s="4">
        <f t="shared" si="153"/>
        <v>1.2717723655176479E-2</v>
      </c>
      <c r="AW137" s="4">
        <f t="shared" si="153"/>
        <v>1.4594576804449529E-2</v>
      </c>
      <c r="AX137" s="4">
        <f t="shared" si="153"/>
        <v>4.772771716447714E-3</v>
      </c>
      <c r="AY137" s="4">
        <f t="shared" si="153"/>
        <v>-4.5738597334343181E-3</v>
      </c>
      <c r="BB137" s="24">
        <f t="shared" si="119"/>
        <v>5.9340388804700632E-3</v>
      </c>
      <c r="BC137" s="24">
        <f>SUM(BB133:BB137)</f>
        <v>2.3364373372770614E-2</v>
      </c>
      <c r="BG137" s="4">
        <f t="shared" si="125"/>
        <v>3.0298811399468793E-2</v>
      </c>
      <c r="BH137" s="1">
        <f t="shared" si="127"/>
        <v>6.1933381936593248</v>
      </c>
      <c r="BI137" s="4">
        <f t="shared" si="128"/>
        <v>1.6463803454274908</v>
      </c>
      <c r="BJ137" s="4">
        <f t="shared" si="129"/>
        <v>1.9623414611334626</v>
      </c>
      <c r="BK137" s="4">
        <f t="shared" si="130"/>
        <v>2.5807596372676254</v>
      </c>
      <c r="BL137" s="1" t="str">
        <f t="shared" si="131"/>
        <v>Odrzucamy H0</v>
      </c>
      <c r="BO137" s="1">
        <f t="shared" si="132"/>
        <v>0.77161792210640145</v>
      </c>
      <c r="BP137" s="4">
        <f t="shared" si="133"/>
        <v>2.1318467863266499</v>
      </c>
      <c r="BQ137" s="4">
        <f t="shared" si="134"/>
        <v>2.7764451051977934</v>
      </c>
      <c r="BR137" s="4">
        <f t="shared" si="135"/>
        <v>4.604094871349993</v>
      </c>
      <c r="BS137" s="1" t="str">
        <f t="shared" si="136"/>
        <v>NieodrzucamyH0</v>
      </c>
      <c r="BV137" s="34">
        <f t="shared" si="137"/>
        <v>0.57999999999999996</v>
      </c>
      <c r="BW137" s="35">
        <f t="shared" si="149"/>
        <v>1.1313708498984756</v>
      </c>
      <c r="BX137" s="24">
        <f t="shared" si="138"/>
        <v>1.6448536269514715</v>
      </c>
      <c r="BY137" s="24">
        <f t="shared" si="139"/>
        <v>1.9599639845400536</v>
      </c>
      <c r="BZ137" s="24">
        <f t="shared" si="140"/>
        <v>2.5758293035488999</v>
      </c>
      <c r="CA137" s="1" t="str">
        <f t="shared" si="141"/>
        <v>NieodrzucamyH0</v>
      </c>
      <c r="CE137" s="35">
        <f t="shared" si="142"/>
        <v>0.90556044562136695</v>
      </c>
      <c r="CF137" s="24">
        <f t="shared" si="143"/>
        <v>1.6448536269514715</v>
      </c>
      <c r="CG137" s="24">
        <f t="shared" si="144"/>
        <v>1.9599639845400536</v>
      </c>
      <c r="CH137" s="24">
        <f t="shared" si="145"/>
        <v>2.5758293035488999</v>
      </c>
      <c r="CI137" s="1" t="str">
        <f t="shared" si="146"/>
        <v>NieodrzucamyH0</v>
      </c>
    </row>
    <row r="138" spans="1:87" x14ac:dyDescent="0.25">
      <c r="A138" s="13">
        <v>5</v>
      </c>
      <c r="B138" s="4">
        <f>B51-AVERAGE(B$41:B$45)</f>
        <v>3.1055753981962607E-2</v>
      </c>
      <c r="C138" s="4">
        <f t="shared" ref="C138:AY141" si="154">C51-AVERAGE(C$41:C$45)</f>
        <v>2.6899559931980722E-2</v>
      </c>
      <c r="D138" s="4">
        <f t="shared" si="154"/>
        <v>-1.1952585481940007E-2</v>
      </c>
      <c r="E138" s="4">
        <f t="shared" si="154"/>
        <v>-2.5232064507058682E-2</v>
      </c>
      <c r="F138" s="4">
        <f t="shared" si="154"/>
        <v>5.749747944209279E-2</v>
      </c>
      <c r="G138" s="4">
        <f t="shared" si="154"/>
        <v>4.1072748523680098E-2</v>
      </c>
      <c r="H138" s="4">
        <f t="shared" si="154"/>
        <v>-9.4401810660701534E-3</v>
      </c>
      <c r="I138" s="4">
        <f t="shared" si="154"/>
        <v>7.942749120447342E-4</v>
      </c>
      <c r="J138" s="4">
        <f t="shared" si="154"/>
        <v>2.8824251337021975E-2</v>
      </c>
      <c r="K138" s="4">
        <f t="shared" si="154"/>
        <v>4.5578388831339987E-2</v>
      </c>
      <c r="L138" s="4">
        <f t="shared" si="154"/>
        <v>3.2830721188129835E-3</v>
      </c>
      <c r="M138" s="4">
        <f t="shared" si="154"/>
        <v>1.7725673158223869E-2</v>
      </c>
      <c r="N138" s="4">
        <f t="shared" si="154"/>
        <v>1.3508050409441011E-2</v>
      </c>
      <c r="O138" s="4">
        <f t="shared" si="154"/>
        <v>-2.9059723382522031E-2</v>
      </c>
      <c r="P138" s="4">
        <f t="shared" si="154"/>
        <v>-2.2097419424142121E-2</v>
      </c>
      <c r="Q138" s="4">
        <f t="shared" si="154"/>
        <v>-8.459395034855044E-3</v>
      </c>
      <c r="R138" s="4">
        <f t="shared" si="154"/>
        <v>-7.2331897871796141E-4</v>
      </c>
      <c r="S138" s="4">
        <f t="shared" si="154"/>
        <v>-5.0567221448734184E-2</v>
      </c>
      <c r="T138" s="4">
        <f t="shared" si="154"/>
        <v>-4.3353646621206096E-2</v>
      </c>
      <c r="U138" s="4">
        <f t="shared" si="154"/>
        <v>1.4147807755499325E-2</v>
      </c>
      <c r="V138" s="4">
        <f t="shared" si="154"/>
        <v>2.666317964048525E-2</v>
      </c>
      <c r="W138" s="4">
        <f t="shared" si="154"/>
        <v>1.4120885947317256E-2</v>
      </c>
      <c r="X138" s="4">
        <f t="shared" si="154"/>
        <v>4.388174557218219E-2</v>
      </c>
      <c r="Y138" s="4">
        <f t="shared" si="154"/>
        <v>-8.6372345570104508E-2</v>
      </c>
      <c r="Z138" s="4">
        <f t="shared" si="154"/>
        <v>2.4976210679486136E-2</v>
      </c>
      <c r="AA138" s="4">
        <f t="shared" si="154"/>
        <v>1.8039743583292869E-2</v>
      </c>
      <c r="AB138" s="4">
        <f t="shared" si="154"/>
        <v>6.1833213495251938E-3</v>
      </c>
      <c r="AC138" s="4">
        <f t="shared" si="154"/>
        <v>2.0276498565491505E-2</v>
      </c>
      <c r="AD138" s="4">
        <f t="shared" si="154"/>
        <v>-3.4862221391891289E-2</v>
      </c>
      <c r="AE138" s="4">
        <f t="shared" si="154"/>
        <v>-2.1856156976847573E-3</v>
      </c>
      <c r="AF138" s="4">
        <f t="shared" si="154"/>
        <v>3.6054352731948229E-2</v>
      </c>
      <c r="AG138" s="4">
        <f t="shared" si="154"/>
        <v>2.4389235070972862E-2</v>
      </c>
      <c r="AH138" s="4">
        <f t="shared" si="154"/>
        <v>2.45532716376471E-2</v>
      </c>
      <c r="AI138" s="4">
        <f t="shared" si="154"/>
        <v>2.7131494701079745E-2</v>
      </c>
      <c r="AJ138" s="4">
        <f t="shared" si="154"/>
        <v>-4.3710168804515807E-3</v>
      </c>
      <c r="AK138" s="4">
        <f t="shared" si="154"/>
        <v>1.3954742778702685E-2</v>
      </c>
      <c r="AL138" s="4">
        <f t="shared" si="154"/>
        <v>7.5799968450379297E-3</v>
      </c>
      <c r="AM138" s="4">
        <f t="shared" si="154"/>
        <v>-1.2760248989254017E-3</v>
      </c>
      <c r="AN138" s="4">
        <f t="shared" si="154"/>
        <v>-5.824369054746803E-2</v>
      </c>
      <c r="AO138" s="4">
        <f t="shared" si="154"/>
        <v>2.5755586789085606E-2</v>
      </c>
      <c r="AP138" s="4">
        <f t="shared" si="154"/>
        <v>1.5595329080676458E-2</v>
      </c>
      <c r="AQ138" s="4">
        <f t="shared" si="154"/>
        <v>2.06578688005488E-2</v>
      </c>
      <c r="AR138" s="4">
        <f t="shared" si="154"/>
        <v>3.8061295201151348E-2</v>
      </c>
      <c r="AS138" s="4">
        <f t="shared" si="154"/>
        <v>-3.9199495615583481E-2</v>
      </c>
      <c r="AT138" s="4">
        <f t="shared" si="154"/>
        <v>-4.2461919925445091E-3</v>
      </c>
      <c r="AU138" s="4">
        <f t="shared" si="154"/>
        <v>4.3779260475396237E-2</v>
      </c>
      <c r="AV138" s="4">
        <f t="shared" si="154"/>
        <v>2.5042787580163227E-2</v>
      </c>
      <c r="AW138" s="4">
        <f t="shared" si="154"/>
        <v>1.8252939034555547E-3</v>
      </c>
      <c r="AX138" s="4">
        <f t="shared" si="154"/>
        <v>-1.0671744219022991E-2</v>
      </c>
      <c r="AY138" s="4">
        <f t="shared" si="154"/>
        <v>1.3600414621541945E-3</v>
      </c>
      <c r="BB138" s="24">
        <f t="shared" si="119"/>
        <v>5.9591060007795522E-3</v>
      </c>
      <c r="BC138" s="24">
        <f>SUM(BB133:BB138)</f>
        <v>2.9323479373550166E-2</v>
      </c>
      <c r="BG138" s="4">
        <f t="shared" si="125"/>
        <v>2.9292773987866439E-2</v>
      </c>
      <c r="BH138" s="1">
        <f t="shared" si="127"/>
        <v>6.4331045563134976</v>
      </c>
      <c r="BI138" s="4">
        <f t="shared" si="128"/>
        <v>1.6463803454274908</v>
      </c>
      <c r="BJ138" s="4">
        <f t="shared" si="129"/>
        <v>1.9623414611334626</v>
      </c>
      <c r="BK138" s="4">
        <f t="shared" si="130"/>
        <v>2.5807596372676254</v>
      </c>
      <c r="BL138" s="1" t="str">
        <f t="shared" si="131"/>
        <v>Odrzucamy H0</v>
      </c>
      <c r="BO138" s="1">
        <f t="shared" si="132"/>
        <v>0.77487746247612466</v>
      </c>
      <c r="BP138" s="4">
        <f t="shared" si="133"/>
        <v>2.1318467863266499</v>
      </c>
      <c r="BQ138" s="4">
        <f t="shared" si="134"/>
        <v>2.7764451051977934</v>
      </c>
      <c r="BR138" s="4">
        <f t="shared" si="135"/>
        <v>4.604094871349993</v>
      </c>
      <c r="BS138" s="1" t="str">
        <f t="shared" si="136"/>
        <v>NieodrzucamyH0</v>
      </c>
      <c r="BV138" s="34">
        <f t="shared" si="137"/>
        <v>0.64</v>
      </c>
      <c r="BW138" s="35">
        <f t="shared" si="149"/>
        <v>1.9798989873223334</v>
      </c>
      <c r="BX138" s="24">
        <f t="shared" si="138"/>
        <v>1.6448536269514715</v>
      </c>
      <c r="BY138" s="24">
        <f t="shared" si="139"/>
        <v>1.9599639845400536</v>
      </c>
      <c r="BZ138" s="24">
        <f t="shared" si="140"/>
        <v>2.5758293035488999</v>
      </c>
      <c r="CA138" s="1" t="str">
        <f t="shared" si="141"/>
        <v>Odrzucamy H0</v>
      </c>
      <c r="CE138" s="35">
        <f t="shared" si="142"/>
        <v>1.7545233633913999</v>
      </c>
      <c r="CF138" s="24">
        <f t="shared" si="143"/>
        <v>1.6448536269514715</v>
      </c>
      <c r="CG138" s="24">
        <f t="shared" si="144"/>
        <v>1.9599639845400536</v>
      </c>
      <c r="CH138" s="24">
        <f t="shared" si="145"/>
        <v>2.5758293035488999</v>
      </c>
      <c r="CI138" s="1" t="str">
        <f t="shared" si="146"/>
        <v>NieodrzucamyH0</v>
      </c>
    </row>
    <row r="139" spans="1:87" x14ac:dyDescent="0.25">
      <c r="A139" s="13">
        <v>6</v>
      </c>
      <c r="B139" s="4">
        <f>B52-AVERAGE(B$41:B$45)</f>
        <v>-1.9249408196099992E-3</v>
      </c>
      <c r="C139" s="4">
        <f t="shared" si="154"/>
        <v>-6.353339416328283E-3</v>
      </c>
      <c r="D139" s="4">
        <f t="shared" si="154"/>
        <v>1.6233181407163733E-2</v>
      </c>
      <c r="E139" s="4">
        <f t="shared" si="154"/>
        <v>-2.6376336525585159E-2</v>
      </c>
      <c r="F139" s="4">
        <f t="shared" si="154"/>
        <v>1.2787759895213529E-2</v>
      </c>
      <c r="G139" s="4">
        <f t="shared" si="154"/>
        <v>7.6995650349197198E-2</v>
      </c>
      <c r="H139" s="4">
        <f t="shared" si="154"/>
        <v>3.8758828378085593E-4</v>
      </c>
      <c r="I139" s="4">
        <f t="shared" si="154"/>
        <v>-2.8008382448139094E-2</v>
      </c>
      <c r="J139" s="4">
        <f t="shared" si="154"/>
        <v>2.599663963009213E-2</v>
      </c>
      <c r="K139" s="4">
        <f t="shared" si="154"/>
        <v>1.0714773745021309E-2</v>
      </c>
      <c r="L139" s="4">
        <f t="shared" si="154"/>
        <v>5.7941100038229165E-2</v>
      </c>
      <c r="M139" s="4">
        <f t="shared" si="154"/>
        <v>9.562446111615313E-4</v>
      </c>
      <c r="N139" s="4">
        <f t="shared" si="154"/>
        <v>-3.2248358543576008E-2</v>
      </c>
      <c r="O139" s="4">
        <f t="shared" si="154"/>
        <v>4.4090071510287532E-3</v>
      </c>
      <c r="P139" s="4">
        <f t="shared" si="154"/>
        <v>2.0931466977590869E-2</v>
      </c>
      <c r="Q139" s="4">
        <f t="shared" si="154"/>
        <v>7.5160119042917807E-3</v>
      </c>
      <c r="R139" s="4">
        <f t="shared" si="154"/>
        <v>1.1843074181953671E-2</v>
      </c>
      <c r="S139" s="4">
        <f t="shared" si="154"/>
        <v>-6.9038977272069292E-3</v>
      </c>
      <c r="T139" s="4">
        <f t="shared" si="154"/>
        <v>-2.4908872929505121E-2</v>
      </c>
      <c r="U139" s="4">
        <f t="shared" si="154"/>
        <v>6.7627157329879159E-3</v>
      </c>
      <c r="V139" s="4">
        <f t="shared" si="154"/>
        <v>5.1563828801617292E-3</v>
      </c>
      <c r="W139" s="4">
        <f t="shared" si="154"/>
        <v>-6.1416511266487424E-3</v>
      </c>
      <c r="X139" s="4">
        <f t="shared" si="154"/>
        <v>1.3075600257378205E-2</v>
      </c>
      <c r="Y139" s="4">
        <f t="shared" si="154"/>
        <v>3.0017052792560527E-3</v>
      </c>
      <c r="Z139" s="4">
        <f t="shared" si="154"/>
        <v>-2.6649963271632479E-2</v>
      </c>
      <c r="AA139" s="4">
        <f t="shared" si="154"/>
        <v>3.5818019747768534E-2</v>
      </c>
      <c r="AB139" s="4">
        <f t="shared" si="154"/>
        <v>7.6137246139826049E-4</v>
      </c>
      <c r="AC139" s="4">
        <f t="shared" si="154"/>
        <v>-7.6596890445637267E-3</v>
      </c>
      <c r="AD139" s="4">
        <f t="shared" si="154"/>
        <v>6.3252275034016581E-4</v>
      </c>
      <c r="AE139" s="4">
        <f t="shared" si="154"/>
        <v>4.0150114934780264E-3</v>
      </c>
      <c r="AF139" s="4">
        <f t="shared" si="154"/>
        <v>1.5250964475528199E-2</v>
      </c>
      <c r="AG139" s="4">
        <f t="shared" si="154"/>
        <v>1.5980176397910703E-2</v>
      </c>
      <c r="AH139" s="4">
        <f t="shared" si="154"/>
        <v>2.0465960225053419E-2</v>
      </c>
      <c r="AI139" s="4">
        <f t="shared" si="154"/>
        <v>-4.9930968391293015E-3</v>
      </c>
      <c r="AJ139" s="4">
        <f t="shared" si="154"/>
        <v>-1.3437709404390822E-2</v>
      </c>
      <c r="AK139" s="4">
        <f t="shared" si="154"/>
        <v>2.7584971636308384E-2</v>
      </c>
      <c r="AL139" s="4">
        <f t="shared" si="154"/>
        <v>6.2591539732484236E-3</v>
      </c>
      <c r="AM139" s="4">
        <f t="shared" si="154"/>
        <v>-2.2589673541644643E-2</v>
      </c>
      <c r="AN139" s="4">
        <f t="shared" si="154"/>
        <v>1.2877212738413264E-2</v>
      </c>
      <c r="AO139" s="4">
        <f t="shared" si="154"/>
        <v>1.0260891258366479E-2</v>
      </c>
      <c r="AP139" s="4">
        <f t="shared" si="154"/>
        <v>1.8693731738895894E-2</v>
      </c>
      <c r="AQ139" s="4">
        <f t="shared" si="154"/>
        <v>-1.3002028228693587E-2</v>
      </c>
      <c r="AR139" s="4">
        <f t="shared" si="154"/>
        <v>-4.0553815936341577E-3</v>
      </c>
      <c r="AS139" s="4">
        <f t="shared" si="154"/>
        <v>5.8044497880018987E-3</v>
      </c>
      <c r="AT139" s="4">
        <f t="shared" si="154"/>
        <v>9.2350989246695811E-3</v>
      </c>
      <c r="AU139" s="4">
        <f t="shared" si="154"/>
        <v>4.1255363376210691E-2</v>
      </c>
      <c r="AV139" s="4">
        <f t="shared" si="154"/>
        <v>-5.8280191258480571E-3</v>
      </c>
      <c r="AW139" s="4">
        <f t="shared" si="154"/>
        <v>2.1938240154042887E-2</v>
      </c>
      <c r="AX139" s="4">
        <f t="shared" si="154"/>
        <v>-1.0062783969959369E-2</v>
      </c>
      <c r="AY139" s="4">
        <f t="shared" si="154"/>
        <v>1.6253249587574171E-2</v>
      </c>
      <c r="BB139" s="24">
        <f t="shared" si="119"/>
        <v>5.9330233699124392E-3</v>
      </c>
      <c r="BC139" s="24">
        <f>SUM(BB133:BB139)</f>
        <v>3.5256502743462606E-2</v>
      </c>
      <c r="BG139" s="4">
        <f t="shared" si="125"/>
        <v>2.0662610517295583E-2</v>
      </c>
      <c r="BH139" s="1">
        <f t="shared" si="127"/>
        <v>9.0801049771646465</v>
      </c>
      <c r="BI139" s="4">
        <f t="shared" si="128"/>
        <v>1.6463803454274908</v>
      </c>
      <c r="BJ139" s="4">
        <f t="shared" si="129"/>
        <v>1.9623414611334626</v>
      </c>
      <c r="BK139" s="4">
        <f t="shared" si="130"/>
        <v>2.5807596372676254</v>
      </c>
      <c r="BL139" s="1" t="str">
        <f t="shared" si="131"/>
        <v>Odrzucamy H0</v>
      </c>
      <c r="BO139" s="1">
        <f t="shared" si="132"/>
        <v>0.77148587272786939</v>
      </c>
      <c r="BP139" s="4">
        <f t="shared" si="133"/>
        <v>2.1318467863266499</v>
      </c>
      <c r="BQ139" s="4">
        <f t="shared" si="134"/>
        <v>2.7764451051977934</v>
      </c>
      <c r="BR139" s="4">
        <f t="shared" si="135"/>
        <v>4.604094871349993</v>
      </c>
      <c r="BS139" s="1" t="str">
        <f t="shared" si="136"/>
        <v>NieodrzucamyH0</v>
      </c>
      <c r="BV139" s="34">
        <f t="shared" si="137"/>
        <v>0.66</v>
      </c>
      <c r="BW139" s="35">
        <f t="shared" si="149"/>
        <v>2.2627416997969525</v>
      </c>
      <c r="BX139" s="24">
        <f t="shared" si="138"/>
        <v>1.6448536269514715</v>
      </c>
      <c r="BY139" s="24">
        <f t="shared" si="139"/>
        <v>1.9599639845400536</v>
      </c>
      <c r="BZ139" s="24">
        <f t="shared" si="140"/>
        <v>2.5758293035488999</v>
      </c>
      <c r="CA139" s="1" t="str">
        <f t="shared" si="141"/>
        <v>Odrzucamy H0</v>
      </c>
      <c r="CE139" s="35">
        <f t="shared" si="142"/>
        <v>2.0375110026480776</v>
      </c>
      <c r="CF139" s="24">
        <f t="shared" si="143"/>
        <v>1.6448536269514715</v>
      </c>
      <c r="CG139" s="24">
        <f t="shared" si="144"/>
        <v>1.9599639845400536</v>
      </c>
      <c r="CH139" s="24">
        <f t="shared" si="145"/>
        <v>2.5758293035488999</v>
      </c>
      <c r="CI139" s="1" t="str">
        <f t="shared" si="146"/>
        <v>Odrzucamy H0</v>
      </c>
    </row>
    <row r="140" spans="1:87" x14ac:dyDescent="0.25">
      <c r="A140" s="13">
        <v>7</v>
      </c>
      <c r="B140" s="4">
        <f>B53-AVERAGE(B$41:B$45)</f>
        <v>3.0002596381213803E-2</v>
      </c>
      <c r="C140" s="4">
        <f t="shared" si="154"/>
        <v>3.3066818638819793E-2</v>
      </c>
      <c r="D140" s="4">
        <f t="shared" si="154"/>
        <v>1.6232878499621115E-2</v>
      </c>
      <c r="E140" s="4">
        <f t="shared" si="154"/>
        <v>-5.1642905191198534E-4</v>
      </c>
      <c r="F140" s="4">
        <f t="shared" si="154"/>
        <v>-3.1546255295301071E-2</v>
      </c>
      <c r="G140" s="4">
        <f t="shared" si="154"/>
        <v>3.4172059375258586E-2</v>
      </c>
      <c r="H140" s="4">
        <f t="shared" si="154"/>
        <v>6.9840513979190378E-3</v>
      </c>
      <c r="I140" s="4">
        <f t="shared" si="154"/>
        <v>-2.8282153365767927E-2</v>
      </c>
      <c r="J140" s="4">
        <f t="shared" si="154"/>
        <v>3.9722026489873219E-2</v>
      </c>
      <c r="K140" s="4">
        <f t="shared" si="154"/>
        <v>-4.6406121884559164E-3</v>
      </c>
      <c r="L140" s="4">
        <f t="shared" si="154"/>
        <v>1.8736405030329223E-2</v>
      </c>
      <c r="M140" s="4">
        <f t="shared" si="154"/>
        <v>5.9074645187546359E-3</v>
      </c>
      <c r="N140" s="4">
        <f t="shared" si="154"/>
        <v>-3.3284862953005812E-2</v>
      </c>
      <c r="O140" s="4">
        <f t="shared" si="154"/>
        <v>2.5541981793676973E-2</v>
      </c>
      <c r="P140" s="4">
        <f t="shared" si="154"/>
        <v>-1.8574122436265363E-2</v>
      </c>
      <c r="Q140" s="4">
        <f t="shared" si="154"/>
        <v>6.7464869417358945E-3</v>
      </c>
      <c r="R140" s="4">
        <f t="shared" si="154"/>
        <v>-2.9511096902634069E-2</v>
      </c>
      <c r="S140" s="4">
        <f t="shared" si="154"/>
        <v>-6.9509924127385703E-3</v>
      </c>
      <c r="T140" s="4">
        <f t="shared" si="154"/>
        <v>-8.2939067080913132E-3</v>
      </c>
      <c r="U140" s="4">
        <f t="shared" si="154"/>
        <v>-2.9163442783950982E-2</v>
      </c>
      <c r="V140" s="4">
        <f t="shared" si="154"/>
        <v>1.9194201950344211E-2</v>
      </c>
      <c r="W140" s="4">
        <f t="shared" si="154"/>
        <v>1.0598278263065291E-2</v>
      </c>
      <c r="X140" s="4">
        <f t="shared" si="154"/>
        <v>1.3067043509362277E-2</v>
      </c>
      <c r="Y140" s="4">
        <f t="shared" si="154"/>
        <v>4.6181174083587944E-3</v>
      </c>
      <c r="Z140" s="4">
        <f t="shared" si="154"/>
        <v>-4.0335671195697073E-2</v>
      </c>
      <c r="AA140" s="4">
        <f t="shared" si="154"/>
        <v>1.3624680429101399E-2</v>
      </c>
      <c r="AB140" s="4">
        <f t="shared" si="154"/>
        <v>-1.3035721714698471E-2</v>
      </c>
      <c r="AC140" s="4">
        <f t="shared" si="154"/>
        <v>-7.961171172889572E-3</v>
      </c>
      <c r="AD140" s="4">
        <f t="shared" si="154"/>
        <v>4.3335341541698869E-3</v>
      </c>
      <c r="AE140" s="4">
        <f t="shared" si="154"/>
        <v>-4.6412976537164898E-2</v>
      </c>
      <c r="AF140" s="4">
        <f t="shared" si="154"/>
        <v>3.1661219710150443E-2</v>
      </c>
      <c r="AG140" s="4">
        <f t="shared" si="154"/>
        <v>5.519051206653023E-2</v>
      </c>
      <c r="AH140" s="4">
        <f t="shared" si="154"/>
        <v>2.0242752788304803E-2</v>
      </c>
      <c r="AI140" s="4">
        <f t="shared" si="154"/>
        <v>1.6250818122668244E-2</v>
      </c>
      <c r="AJ140" s="4">
        <f t="shared" si="154"/>
        <v>-2.4059929343009955E-2</v>
      </c>
      <c r="AK140" s="4">
        <f t="shared" si="154"/>
        <v>2.4962942566384649E-2</v>
      </c>
      <c r="AL140" s="4">
        <f t="shared" si="154"/>
        <v>3.4481880694187422E-2</v>
      </c>
      <c r="AM140" s="4">
        <f t="shared" si="154"/>
        <v>-2.3104991767281979E-2</v>
      </c>
      <c r="AN140" s="4">
        <f t="shared" si="154"/>
        <v>1.0606581413333191E-2</v>
      </c>
      <c r="AO140" s="4">
        <f t="shared" si="154"/>
        <v>1.0243117236615293E-2</v>
      </c>
      <c r="AP140" s="4">
        <f t="shared" si="154"/>
        <v>1.4456494049007612E-2</v>
      </c>
      <c r="AQ140" s="4">
        <f t="shared" si="154"/>
        <v>-7.9305916136285289E-3</v>
      </c>
      <c r="AR140" s="4">
        <f t="shared" si="154"/>
        <v>-4.2775486852250823E-3</v>
      </c>
      <c r="AS140" s="4">
        <f t="shared" si="154"/>
        <v>1.5780635086867301E-3</v>
      </c>
      <c r="AT140" s="4">
        <f t="shared" si="154"/>
        <v>-3.829877866155075E-2</v>
      </c>
      <c r="AU140" s="4">
        <f t="shared" si="154"/>
        <v>1.857952008391511E-2</v>
      </c>
      <c r="AV140" s="4">
        <f t="shared" si="154"/>
        <v>-4.5048943121815481E-4</v>
      </c>
      <c r="AW140" s="4">
        <f t="shared" si="154"/>
        <v>2.1728321203653658E-2</v>
      </c>
      <c r="AX140" s="4">
        <f t="shared" si="154"/>
        <v>9.4390837456833805E-3</v>
      </c>
      <c r="AY140" s="4">
        <f t="shared" si="154"/>
        <v>-2.085897715655495E-2</v>
      </c>
      <c r="BB140" s="24">
        <f t="shared" si="119"/>
        <v>2.6895842118736502E-3</v>
      </c>
      <c r="BC140" s="24">
        <f>SUM(BB133:BB140)</f>
        <v>3.7946086955336258E-2</v>
      </c>
      <c r="BG140" s="4">
        <f t="shared" si="125"/>
        <v>2.3360204580766847E-2</v>
      </c>
      <c r="BH140" s="1">
        <f t="shared" si="127"/>
        <v>3.6408979377484632</v>
      </c>
      <c r="BI140" s="4">
        <f t="shared" si="128"/>
        <v>1.6463803454274908</v>
      </c>
      <c r="BJ140" s="4">
        <f t="shared" si="129"/>
        <v>1.9623414611334626</v>
      </c>
      <c r="BK140" s="4">
        <f t="shared" si="130"/>
        <v>2.5807596372676254</v>
      </c>
      <c r="BL140" s="1" t="str">
        <f t="shared" si="131"/>
        <v>Odrzucamy H0</v>
      </c>
      <c r="BO140" s="1">
        <f t="shared" si="132"/>
        <v>0.34973336418916967</v>
      </c>
      <c r="BP140" s="4">
        <f t="shared" si="133"/>
        <v>2.1318467863266499</v>
      </c>
      <c r="BQ140" s="4">
        <f t="shared" si="134"/>
        <v>2.7764451051977934</v>
      </c>
      <c r="BR140" s="4">
        <f t="shared" si="135"/>
        <v>4.604094871349993</v>
      </c>
      <c r="BS140" s="1" t="str">
        <f t="shared" si="136"/>
        <v>NieodrzucamyH0</v>
      </c>
      <c r="BV140" s="34">
        <f t="shared" si="137"/>
        <v>0.57999999999999996</v>
      </c>
      <c r="BW140" s="35">
        <f t="shared" si="149"/>
        <v>1.1313708498984756</v>
      </c>
      <c r="BX140" s="24">
        <f t="shared" si="138"/>
        <v>1.6448536269514715</v>
      </c>
      <c r="BY140" s="24">
        <f t="shared" si="139"/>
        <v>1.9599639845400536</v>
      </c>
      <c r="BZ140" s="24">
        <f t="shared" si="140"/>
        <v>2.5758293035488999</v>
      </c>
      <c r="CA140" s="1" t="str">
        <f t="shared" si="141"/>
        <v>NieodrzucamyH0</v>
      </c>
      <c r="CE140" s="35">
        <f t="shared" si="142"/>
        <v>0.90556044562136695</v>
      </c>
      <c r="CF140" s="24">
        <f t="shared" si="143"/>
        <v>1.6448536269514715</v>
      </c>
      <c r="CG140" s="24">
        <f t="shared" si="144"/>
        <v>1.9599639845400536</v>
      </c>
      <c r="CH140" s="24">
        <f t="shared" si="145"/>
        <v>2.5758293035488999</v>
      </c>
      <c r="CI140" s="1" t="str">
        <f t="shared" si="146"/>
        <v>NieodrzucamyH0</v>
      </c>
    </row>
    <row r="141" spans="1:87" x14ac:dyDescent="0.25">
      <c r="A141" s="13">
        <v>8</v>
      </c>
      <c r="B141" s="4">
        <f>B54-AVERAGE(B$41:B$45)</f>
        <v>-9.0978622472155813E-3</v>
      </c>
      <c r="C141" s="4">
        <f t="shared" si="154"/>
        <v>-5.7647095823144378E-4</v>
      </c>
      <c r="D141" s="4">
        <f t="shared" si="154"/>
        <v>4.2514120233930613E-2</v>
      </c>
      <c r="E141" s="4">
        <f t="shared" si="154"/>
        <v>-5.1654055539672428E-4</v>
      </c>
      <c r="F141" s="4">
        <f t="shared" si="154"/>
        <v>-2.2547496537962678E-2</v>
      </c>
      <c r="G141" s="4">
        <f t="shared" si="154"/>
        <v>8.4678922159515477E-3</v>
      </c>
      <c r="H141" s="4">
        <f t="shared" si="154"/>
        <v>2.6270439972934539E-3</v>
      </c>
      <c r="I141" s="4">
        <f t="shared" si="154"/>
        <v>-2.6665845559179471E-2</v>
      </c>
      <c r="J141" s="4">
        <f t="shared" si="154"/>
        <v>3.9453245410443039E-2</v>
      </c>
      <c r="K141" s="4">
        <f t="shared" si="154"/>
        <v>3.6541825781415752E-2</v>
      </c>
      <c r="L141" s="4">
        <f t="shared" si="154"/>
        <v>2.0987773592716572E-3</v>
      </c>
      <c r="M141" s="4">
        <f t="shared" si="154"/>
        <v>2.1112293736424342E-2</v>
      </c>
      <c r="N141" s="4">
        <f t="shared" si="154"/>
        <v>-1.7142953060996034E-2</v>
      </c>
      <c r="O141" s="4">
        <f t="shared" si="154"/>
        <v>2.5221235893809275E-2</v>
      </c>
      <c r="P141" s="4">
        <f t="shared" si="154"/>
        <v>8.2812239564114369E-3</v>
      </c>
      <c r="Q141" s="4">
        <f t="shared" si="154"/>
        <v>7.257598905305254E-3</v>
      </c>
      <c r="R141" s="4">
        <f t="shared" si="154"/>
        <v>2.0850575060292115E-2</v>
      </c>
      <c r="S141" s="4">
        <f t="shared" si="154"/>
        <v>-1.3555409891284932E-3</v>
      </c>
      <c r="T141" s="4">
        <f t="shared" si="154"/>
        <v>-8.4469633776218384E-3</v>
      </c>
      <c r="U141" s="4">
        <f t="shared" si="154"/>
        <v>8.9254885503647959E-3</v>
      </c>
      <c r="V141" s="4">
        <f t="shared" si="154"/>
        <v>2.9439574098703205E-3</v>
      </c>
      <c r="W141" s="4">
        <f t="shared" si="154"/>
        <v>2.5771369870654988E-2</v>
      </c>
      <c r="X141" s="4">
        <f t="shared" si="154"/>
        <v>2.9043187733068375E-2</v>
      </c>
      <c r="Y141" s="4">
        <f t="shared" si="154"/>
        <v>4.4995608193812119E-3</v>
      </c>
      <c r="Z141" s="4">
        <f t="shared" si="154"/>
        <v>-1.402678419616759E-2</v>
      </c>
      <c r="AA141" s="4">
        <f t="shared" si="154"/>
        <v>8.4892216082839058E-3</v>
      </c>
      <c r="AB141" s="4">
        <f t="shared" si="154"/>
        <v>3.8748998964648278E-2</v>
      </c>
      <c r="AC141" s="4">
        <f t="shared" si="154"/>
        <v>1.1596148470682676E-2</v>
      </c>
      <c r="AD141" s="4">
        <f t="shared" si="154"/>
        <v>4.219140439052348E-3</v>
      </c>
      <c r="AE141" s="4">
        <f t="shared" si="154"/>
        <v>1.4181187319649655E-3</v>
      </c>
      <c r="AF141" s="4">
        <f t="shared" si="154"/>
        <v>1.6626508972325624E-2</v>
      </c>
      <c r="AG141" s="4">
        <f t="shared" si="154"/>
        <v>1.4046521102288784E-2</v>
      </c>
      <c r="AH141" s="4">
        <f t="shared" si="154"/>
        <v>4.03305004456685E-3</v>
      </c>
      <c r="AI141" s="4">
        <f t="shared" si="154"/>
        <v>1.6142959807720739E-2</v>
      </c>
      <c r="AJ141" s="4">
        <f t="shared" si="154"/>
        <v>1.8718233543627304E-2</v>
      </c>
      <c r="AK141" s="4">
        <f t="shared" si="154"/>
        <v>1.1939383798582833E-2</v>
      </c>
      <c r="AL141" s="4">
        <f t="shared" si="154"/>
        <v>3.6099378893483296E-2</v>
      </c>
      <c r="AM141" s="4">
        <f t="shared" si="154"/>
        <v>-4.8906990590173926E-3</v>
      </c>
      <c r="AN141" s="4">
        <f t="shared" si="154"/>
        <v>1.0233301923415639E-2</v>
      </c>
      <c r="AO141" s="4">
        <f t="shared" si="154"/>
        <v>2.2222405633441397E-2</v>
      </c>
      <c r="AP141" s="4">
        <f t="shared" si="154"/>
        <v>5.6077377623680296E-3</v>
      </c>
      <c r="AQ141" s="4">
        <f t="shared" si="154"/>
        <v>3.457485642608734E-2</v>
      </c>
      <c r="AR141" s="4">
        <f t="shared" si="154"/>
        <v>1.5474494753979769E-2</v>
      </c>
      <c r="AS141" s="4">
        <f t="shared" si="154"/>
        <v>1.5427781526709608E-3</v>
      </c>
      <c r="AT141" s="4">
        <f t="shared" si="154"/>
        <v>9.7776558235868824E-3</v>
      </c>
      <c r="AU141" s="4">
        <f t="shared" si="154"/>
        <v>1.276815351761788E-2</v>
      </c>
      <c r="AV141" s="4">
        <f t="shared" si="154"/>
        <v>2.1575265776879186E-2</v>
      </c>
      <c r="AW141" s="4">
        <f t="shared" si="154"/>
        <v>9.4703281053486153E-3</v>
      </c>
      <c r="AX141" s="4">
        <f t="shared" si="154"/>
        <v>9.3034423050548654E-3</v>
      </c>
      <c r="AY141" s="4">
        <f t="shared" si="154"/>
        <v>1.4147889885518319E-2</v>
      </c>
      <c r="BB141" s="24">
        <f t="shared" si="119"/>
        <v>1.0582364296723348E-2</v>
      </c>
      <c r="BC141" s="24">
        <f>SUM(BB133:BB141)</f>
        <v>4.852845125205961E-2</v>
      </c>
      <c r="BG141" s="4">
        <f t="shared" si="125"/>
        <v>1.5498498944906357E-2</v>
      </c>
      <c r="BH141" s="1">
        <f t="shared" si="127"/>
        <v>21.59200986253569</v>
      </c>
      <c r="BI141" s="4">
        <f t="shared" si="128"/>
        <v>1.6463803454274908</v>
      </c>
      <c r="BJ141" s="4">
        <f t="shared" si="129"/>
        <v>1.9623414611334626</v>
      </c>
      <c r="BK141" s="4">
        <f t="shared" si="130"/>
        <v>2.5807596372676254</v>
      </c>
      <c r="BL141" s="1" t="str">
        <f t="shared" si="131"/>
        <v>Odrzucamy H0</v>
      </c>
      <c r="BO141" s="1">
        <f t="shared" si="132"/>
        <v>1.3760513057109947</v>
      </c>
      <c r="BP141" s="4">
        <f t="shared" si="133"/>
        <v>2.1318467863266499</v>
      </c>
      <c r="BQ141" s="4">
        <f t="shared" si="134"/>
        <v>2.7764451051977934</v>
      </c>
      <c r="BR141" s="4">
        <f t="shared" si="135"/>
        <v>4.604094871349993</v>
      </c>
      <c r="BS141" s="1" t="str">
        <f t="shared" si="136"/>
        <v>NieodrzucamyH0</v>
      </c>
      <c r="BV141" s="34">
        <f t="shared" si="137"/>
        <v>0.8</v>
      </c>
      <c r="BW141" s="35">
        <f t="shared" si="149"/>
        <v>4.2426406871192857</v>
      </c>
      <c r="BX141" s="24">
        <f t="shared" si="138"/>
        <v>1.6448536269514715</v>
      </c>
      <c r="BY141" s="24">
        <f t="shared" si="139"/>
        <v>1.9599639845400536</v>
      </c>
      <c r="BZ141" s="24">
        <f t="shared" si="140"/>
        <v>2.5758293035488999</v>
      </c>
      <c r="CA141" s="1" t="str">
        <f t="shared" si="141"/>
        <v>Odrzucamy H0</v>
      </c>
      <c r="CE141" s="35">
        <f t="shared" si="142"/>
        <v>4.0184244774448201</v>
      </c>
      <c r="CF141" s="24">
        <f t="shared" si="143"/>
        <v>1.6448536269514715</v>
      </c>
      <c r="CG141" s="24">
        <f t="shared" si="144"/>
        <v>1.9599639845400536</v>
      </c>
      <c r="CH141" s="24">
        <f t="shared" si="145"/>
        <v>2.5758293035488999</v>
      </c>
      <c r="CI141" s="1" t="str">
        <f t="shared" si="146"/>
        <v>Odrzucamy H0</v>
      </c>
    </row>
    <row r="142" spans="1:87" s="19" customFormat="1" ht="15.75" thickBot="1" x14ac:dyDescent="0.3">
      <c r="A142" s="21">
        <v>9</v>
      </c>
      <c r="B142" s="18">
        <f>B55-AVERAGE(B$41:B$45)</f>
        <v>-9.1496849933061959E-3</v>
      </c>
      <c r="C142" s="18">
        <f t="shared" ref="C142:AY142" si="155">C55-AVERAGE(C$41:C$45)</f>
        <v>-6.1710598073036037E-4</v>
      </c>
      <c r="D142" s="18">
        <f t="shared" si="155"/>
        <v>4.1868624634853885E-2</v>
      </c>
      <c r="E142" s="18">
        <f t="shared" si="155"/>
        <v>-5.1665213338099162E-4</v>
      </c>
      <c r="F142" s="18">
        <f t="shared" si="155"/>
        <v>-2.3392163561655618E-2</v>
      </c>
      <c r="G142" s="18">
        <f t="shared" si="155"/>
        <v>8.4672991500192619E-3</v>
      </c>
      <c r="H142" s="18">
        <f t="shared" si="155"/>
        <v>2.6086239110693489E-3</v>
      </c>
      <c r="I142" s="18">
        <f t="shared" si="155"/>
        <v>-2.6896336658010216E-2</v>
      </c>
      <c r="J142" s="18">
        <f t="shared" si="155"/>
        <v>3.91930658851058E-2</v>
      </c>
      <c r="K142" s="18">
        <f t="shared" si="155"/>
        <v>3.6390192247844434E-2</v>
      </c>
      <c r="L142" s="18">
        <f t="shared" si="155"/>
        <v>1.9444056067112261E-3</v>
      </c>
      <c r="M142" s="18">
        <f t="shared" si="155"/>
        <v>2.1009733153829827E-2</v>
      </c>
      <c r="N142" s="18">
        <f t="shared" si="155"/>
        <v>-1.7422283715745283E-2</v>
      </c>
      <c r="O142" s="18">
        <f t="shared" si="155"/>
        <v>2.49116781473014E-2</v>
      </c>
      <c r="P142" s="18">
        <f t="shared" si="155"/>
        <v>8.2704128418120918E-3</v>
      </c>
      <c r="Q142" s="18">
        <f t="shared" si="155"/>
        <v>7.2565448040947918E-3</v>
      </c>
      <c r="R142" s="18">
        <f t="shared" si="155"/>
        <v>2.0795884076154673E-2</v>
      </c>
      <c r="S142" s="18">
        <f t="shared" si="155"/>
        <v>-1.3572089961296056E-3</v>
      </c>
      <c r="T142" s="18">
        <f t="shared" si="155"/>
        <v>-8.5963019325510561E-3</v>
      </c>
      <c r="U142" s="18">
        <f t="shared" si="155"/>
        <v>8.776399006994345E-3</v>
      </c>
      <c r="V142" s="18">
        <f t="shared" si="155"/>
        <v>2.8732688158332707E-3</v>
      </c>
      <c r="W142" s="18">
        <f t="shared" si="155"/>
        <v>2.5003011062186841E-2</v>
      </c>
      <c r="X142" s="18">
        <f t="shared" si="155"/>
        <v>2.887516191304617E-2</v>
      </c>
      <c r="Y142" s="18">
        <f t="shared" si="155"/>
        <v>4.3835445165232422E-3</v>
      </c>
      <c r="Z142" s="18">
        <f t="shared" si="155"/>
        <v>-1.4038731905739189E-2</v>
      </c>
      <c r="AA142" s="18">
        <f t="shared" si="155"/>
        <v>8.3971288981014511E-3</v>
      </c>
      <c r="AB142" s="18">
        <f t="shared" si="155"/>
        <v>3.694976702966405E-2</v>
      </c>
      <c r="AC142" s="18">
        <f t="shared" si="155"/>
        <v>1.1591983530731983E-2</v>
      </c>
      <c r="AD142" s="18">
        <f t="shared" si="155"/>
        <v>4.1071550815935404E-3</v>
      </c>
      <c r="AE142" s="18">
        <f t="shared" si="155"/>
        <v>1.3608581543219931E-3</v>
      </c>
      <c r="AF142" s="18">
        <f t="shared" si="155"/>
        <v>1.6583002576181345E-2</v>
      </c>
      <c r="AG142" s="18">
        <f t="shared" si="155"/>
        <v>1.4003016889373656E-2</v>
      </c>
      <c r="AH142" s="18">
        <f t="shared" si="155"/>
        <v>4.0311405221507435E-3</v>
      </c>
      <c r="AI142" s="18">
        <f t="shared" si="155"/>
        <v>1.6037307449559512E-2</v>
      </c>
      <c r="AJ142" s="18">
        <f t="shared" si="155"/>
        <v>1.8351603934560066E-2</v>
      </c>
      <c r="AK142" s="18">
        <f t="shared" si="155"/>
        <v>1.1925600755065949E-2</v>
      </c>
      <c r="AL142" s="18">
        <f t="shared" si="155"/>
        <v>3.5335348055997098E-2</v>
      </c>
      <c r="AM142" s="18">
        <f t="shared" si="155"/>
        <v>-4.9133211159352354E-3</v>
      </c>
      <c r="AN142" s="18">
        <f t="shared" si="155"/>
        <v>9.8740400315448472E-3</v>
      </c>
      <c r="AO142" s="18">
        <f t="shared" si="155"/>
        <v>2.2162858120102678E-2</v>
      </c>
      <c r="AP142" s="18">
        <f t="shared" si="155"/>
        <v>5.5431531284646542E-3</v>
      </c>
      <c r="AQ142" s="18">
        <f t="shared" si="155"/>
        <v>3.3266485120846886E-2</v>
      </c>
      <c r="AR142" s="18">
        <f t="shared" si="155"/>
        <v>1.5452176260276637E-2</v>
      </c>
      <c r="AS142" s="18">
        <f t="shared" si="155"/>
        <v>1.5079082949267658E-3</v>
      </c>
      <c r="AT142" s="18">
        <f t="shared" si="155"/>
        <v>9.6953076079804596E-3</v>
      </c>
      <c r="AU142" s="18">
        <f t="shared" si="155"/>
        <v>1.2728289475893172E-2</v>
      </c>
      <c r="AV142" s="18">
        <f t="shared" si="155"/>
        <v>2.1186685967106891E-2</v>
      </c>
      <c r="AW142" s="18">
        <f t="shared" si="155"/>
        <v>9.4658183214042461E-3</v>
      </c>
      <c r="AX142" s="18">
        <f t="shared" si="155"/>
        <v>9.1709061173781553E-3</v>
      </c>
      <c r="AY142" s="18">
        <f t="shared" si="155"/>
        <v>1.4097722075073559E-2</v>
      </c>
      <c r="AZ142" s="29"/>
      <c r="BB142" s="24">
        <f t="shared" si="119"/>
        <v>1.0371066443569945E-2</v>
      </c>
      <c r="BC142" s="25">
        <f>SUM(BB133:BB142)</f>
        <v>5.8899517695629552E-2</v>
      </c>
      <c r="BG142" s="4">
        <f t="shared" si="125"/>
        <v>1.5357996724638633E-2</v>
      </c>
      <c r="BH142" s="1">
        <f t="shared" si="127"/>
        <v>21.354472405902172</v>
      </c>
      <c r="BI142" s="4">
        <f t="shared" si="128"/>
        <v>1.6463803454274908</v>
      </c>
      <c r="BJ142" s="4">
        <f t="shared" si="129"/>
        <v>1.9623414611334626</v>
      </c>
      <c r="BK142" s="4">
        <f t="shared" si="130"/>
        <v>2.5807596372676254</v>
      </c>
      <c r="BL142" s="1" t="str">
        <f t="shared" si="131"/>
        <v>Odrzucamy H0</v>
      </c>
      <c r="BO142" s="1">
        <f t="shared" si="132"/>
        <v>1.3485757172155488</v>
      </c>
      <c r="BP142" s="18">
        <f t="shared" si="133"/>
        <v>2.1318467863266499</v>
      </c>
      <c r="BQ142" s="18">
        <f t="shared" si="134"/>
        <v>2.7764451051977934</v>
      </c>
      <c r="BR142" s="18">
        <f t="shared" si="135"/>
        <v>4.604094871349993</v>
      </c>
      <c r="BS142" s="1" t="str">
        <f t="shared" si="136"/>
        <v>NieodrzucamyH0</v>
      </c>
      <c r="BV142" s="34">
        <f t="shared" si="137"/>
        <v>0.8</v>
      </c>
      <c r="BW142" s="35">
        <f t="shared" si="149"/>
        <v>4.2426406871192857</v>
      </c>
      <c r="BX142" s="25">
        <f t="shared" si="138"/>
        <v>1.6448536269514715</v>
      </c>
      <c r="BY142" s="25">
        <f t="shared" si="139"/>
        <v>1.9599639845400536</v>
      </c>
      <c r="BZ142" s="25">
        <f t="shared" si="140"/>
        <v>2.5758293035488999</v>
      </c>
      <c r="CA142" s="1" t="str">
        <f t="shared" si="141"/>
        <v>Odrzucamy H0</v>
      </c>
      <c r="CE142" s="35">
        <f t="shared" si="142"/>
        <v>4.0184244774448201</v>
      </c>
      <c r="CF142" s="25">
        <f t="shared" si="143"/>
        <v>1.6448536269514715</v>
      </c>
      <c r="CG142" s="25">
        <f t="shared" si="144"/>
        <v>1.9599639845400536</v>
      </c>
      <c r="CH142" s="25">
        <f t="shared" si="145"/>
        <v>2.5758293035488999</v>
      </c>
      <c r="CI142" s="1" t="str">
        <f t="shared" si="146"/>
        <v>Odrzucamy H0</v>
      </c>
    </row>
    <row r="160" spans="55:57" x14ac:dyDescent="0.25">
      <c r="BC160" s="1" t="s">
        <v>11</v>
      </c>
      <c r="BD160" s="1" t="s">
        <v>12</v>
      </c>
      <c r="BE160" s="1" t="s">
        <v>13</v>
      </c>
    </row>
    <row r="161" spans="54:57" x14ac:dyDescent="0.25">
      <c r="BB161">
        <v>0</v>
      </c>
      <c r="BC161" s="4">
        <v>2.0566811044335602E-3</v>
      </c>
      <c r="BD161" s="4">
        <v>2.5189072247566681E-3</v>
      </c>
      <c r="BE161" s="4">
        <v>2.8894390001955139E-3</v>
      </c>
    </row>
    <row r="162" spans="54:57" x14ac:dyDescent="0.25">
      <c r="BB162">
        <v>1</v>
      </c>
      <c r="BC162" s="4">
        <v>1.0603376588761539E-3</v>
      </c>
      <c r="BD162" s="4">
        <v>1.9847898995223679E-3</v>
      </c>
      <c r="BE162" s="4">
        <v>2.7258534504000574E-3</v>
      </c>
    </row>
    <row r="163" spans="54:57" x14ac:dyDescent="0.25">
      <c r="BB163">
        <v>2</v>
      </c>
      <c r="BC163" s="4">
        <v>1.0496744791192963E-4</v>
      </c>
      <c r="BD163" s="4">
        <v>1.4916458088812484E-3</v>
      </c>
      <c r="BE163" s="4">
        <v>2.6032411351977827E-3</v>
      </c>
    </row>
    <row r="164" spans="54:57" x14ac:dyDescent="0.25">
      <c r="BB164">
        <v>3</v>
      </c>
      <c r="BC164" s="4">
        <v>1.0691166774227396E-3</v>
      </c>
      <c r="BD164" s="4">
        <v>2.9180211587151658E-3</v>
      </c>
      <c r="BE164" s="4">
        <v>4.4001482604705405E-3</v>
      </c>
    </row>
    <row r="165" spans="54:57" x14ac:dyDescent="0.25">
      <c r="BB165">
        <v>4</v>
      </c>
      <c r="BC165" s="4">
        <v>2.4722182724215981E-4</v>
      </c>
      <c r="BD165" s="4">
        <v>2.5583524288576936E-3</v>
      </c>
      <c r="BE165" s="4">
        <v>4.4110113060519115E-3</v>
      </c>
    </row>
    <row r="166" spans="54:57" x14ac:dyDescent="0.25">
      <c r="BB166">
        <v>5</v>
      </c>
      <c r="BC166" s="4">
        <v>-1.0614034122025193E-3</v>
      </c>
      <c r="BD166" s="4">
        <v>1.7119533097361209E-3</v>
      </c>
      <c r="BE166" s="4">
        <v>3.9351439623691803E-3</v>
      </c>
    </row>
    <row r="167" spans="54:57" x14ac:dyDescent="0.25">
      <c r="BB167">
        <v>6</v>
      </c>
      <c r="BC167" s="4">
        <v>-1.3134071340324095E-3</v>
      </c>
      <c r="BD167" s="4">
        <v>1.9221757082293366E-3</v>
      </c>
      <c r="BE167" s="4">
        <v>4.515898136301242E-3</v>
      </c>
    </row>
    <row r="168" spans="54:57" x14ac:dyDescent="0.25">
      <c r="BB168">
        <v>7</v>
      </c>
      <c r="BC168" s="4">
        <v>-2.1011682040270418E-3</v>
      </c>
      <c r="BD168" s="4">
        <v>1.59664075855781E-3</v>
      </c>
      <c r="BE168" s="4">
        <v>4.5608949620685579E-3</v>
      </c>
    </row>
    <row r="169" spans="54:57" x14ac:dyDescent="0.25">
      <c r="BB169">
        <v>8</v>
      </c>
      <c r="BC169" s="4">
        <v>-3.9588975013318938E-3</v>
      </c>
      <c r="BD169" s="4">
        <v>2.0113758157606345E-4</v>
      </c>
      <c r="BE169" s="4">
        <v>3.5359235605256552E-3</v>
      </c>
    </row>
    <row r="170" spans="54:57" x14ac:dyDescent="0.25">
      <c r="BB170">
        <v>9</v>
      </c>
      <c r="BC170" s="4">
        <v>-2.5531591588263455E-3</v>
      </c>
      <c r="BD170" s="4">
        <v>2.0691020444047175E-3</v>
      </c>
      <c r="BE170" s="4">
        <v>5.7744197987931517E-3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Kądziela</dc:creator>
  <cp:lastModifiedBy>Bartłomiej Kądziela</cp:lastModifiedBy>
  <dcterms:created xsi:type="dcterms:W3CDTF">2015-06-05T18:17:20Z</dcterms:created>
  <dcterms:modified xsi:type="dcterms:W3CDTF">2024-10-23T00:08:14Z</dcterms:modified>
</cp:coreProperties>
</file>