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barka\Desktop\Praca Magisterska Final\Analiza Szablon\Stopy\"/>
    </mc:Choice>
  </mc:AlternateContent>
  <xr:revisionPtr revIDLastSave="0" documentId="13_ncr:1_{75931DA0-FE9E-444C-9255-15BC01142388}" xr6:coauthVersionLast="47" xr6:coauthVersionMax="47" xr10:uidLastSave="{00000000-0000-0000-0000-000000000000}"/>
  <bookViews>
    <workbookView xWindow="-28920" yWindow="-120" windowWidth="29040" windowHeight="15720" tabRatio="580" xr2:uid="{00000000-000D-0000-FFFF-FFFF00000000}"/>
  </bookViews>
  <sheets>
    <sheet name="badani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1" l="1"/>
  <c r="CA83" i="1"/>
  <c r="CA84" i="1"/>
  <c r="CA85" i="1"/>
  <c r="CA86" i="1"/>
  <c r="CA87" i="1"/>
  <c r="CA88" i="1"/>
  <c r="CA89" i="1"/>
  <c r="CA90" i="1"/>
  <c r="CA91" i="1"/>
  <c r="CA92" i="1"/>
  <c r="CA93" i="1"/>
  <c r="CH142" i="1"/>
  <c r="CG142" i="1"/>
  <c r="CF142" i="1"/>
  <c r="CH141" i="1"/>
  <c r="CG141" i="1"/>
  <c r="CF141" i="1"/>
  <c r="CH140" i="1"/>
  <c r="CG140" i="1"/>
  <c r="CF140" i="1"/>
  <c r="CH139" i="1"/>
  <c r="CG139" i="1"/>
  <c r="CF139" i="1"/>
  <c r="CH138" i="1"/>
  <c r="CG138" i="1"/>
  <c r="CF138" i="1"/>
  <c r="CH137" i="1"/>
  <c r="CG137" i="1"/>
  <c r="CF137" i="1"/>
  <c r="CH136" i="1"/>
  <c r="CG136" i="1"/>
  <c r="CF136" i="1"/>
  <c r="CH135" i="1"/>
  <c r="CG135" i="1"/>
  <c r="CF135" i="1"/>
  <c r="CH134" i="1"/>
  <c r="CG134" i="1"/>
  <c r="CF134" i="1"/>
  <c r="CH133" i="1"/>
  <c r="CG133" i="1"/>
  <c r="CF133" i="1"/>
  <c r="CH125" i="1"/>
  <c r="CG125" i="1"/>
  <c r="CF125" i="1"/>
  <c r="CH124" i="1"/>
  <c r="CG124" i="1"/>
  <c r="CF124" i="1"/>
  <c r="CH123" i="1"/>
  <c r="CG123" i="1"/>
  <c r="CF123" i="1"/>
  <c r="CH122" i="1"/>
  <c r="CG122" i="1"/>
  <c r="CF122" i="1"/>
  <c r="CH121" i="1"/>
  <c r="CG121" i="1"/>
  <c r="CF121" i="1"/>
  <c r="CH120" i="1"/>
  <c r="CG120" i="1"/>
  <c r="CF120" i="1"/>
  <c r="CH119" i="1"/>
  <c r="CG119" i="1"/>
  <c r="CF119" i="1"/>
  <c r="CH118" i="1"/>
  <c r="CG118" i="1"/>
  <c r="CF118" i="1"/>
  <c r="CH117" i="1"/>
  <c r="CG117" i="1"/>
  <c r="CF117" i="1"/>
  <c r="CH116" i="1"/>
  <c r="CG116" i="1"/>
  <c r="CF116" i="1"/>
  <c r="CI83" i="1"/>
  <c r="CI84" i="1"/>
  <c r="CI85" i="1"/>
  <c r="CI86" i="1"/>
  <c r="CI87" i="1"/>
  <c r="CI88" i="1"/>
  <c r="CI89" i="1"/>
  <c r="CI90" i="1"/>
  <c r="CI91" i="1"/>
  <c r="CI92" i="1"/>
  <c r="CI93" i="1"/>
  <c r="CH82" i="1"/>
  <c r="CG82" i="1"/>
  <c r="CF82" i="1"/>
  <c r="CH81" i="1"/>
  <c r="CG81" i="1"/>
  <c r="CF81" i="1"/>
  <c r="CH80" i="1"/>
  <c r="CG80" i="1"/>
  <c r="CF80" i="1"/>
  <c r="CH79" i="1"/>
  <c r="CG79" i="1"/>
  <c r="CF79" i="1"/>
  <c r="CH78" i="1"/>
  <c r="CG78" i="1"/>
  <c r="CF78" i="1"/>
  <c r="CH77" i="1"/>
  <c r="CG77" i="1"/>
  <c r="CF77" i="1"/>
  <c r="CH76" i="1"/>
  <c r="CG76" i="1"/>
  <c r="CF76" i="1"/>
  <c r="CH75" i="1"/>
  <c r="CG75" i="1"/>
  <c r="CF75" i="1"/>
  <c r="CH74" i="1"/>
  <c r="CG74" i="1"/>
  <c r="CF74" i="1"/>
  <c r="CH73" i="1"/>
  <c r="CG73" i="1"/>
  <c r="CF73" i="1"/>
  <c r="BZ142" i="1"/>
  <c r="BY142" i="1"/>
  <c r="BX142" i="1"/>
  <c r="BZ141" i="1"/>
  <c r="BY141" i="1"/>
  <c r="BX141" i="1"/>
  <c r="BZ140" i="1"/>
  <c r="BY140" i="1"/>
  <c r="BX140" i="1"/>
  <c r="BZ139" i="1"/>
  <c r="BY139" i="1"/>
  <c r="BX139" i="1"/>
  <c r="BZ138" i="1"/>
  <c r="BY138" i="1"/>
  <c r="BX138" i="1"/>
  <c r="BZ137" i="1"/>
  <c r="BY137" i="1"/>
  <c r="BX137" i="1"/>
  <c r="BZ136" i="1"/>
  <c r="BY136" i="1"/>
  <c r="BX136" i="1"/>
  <c r="BZ135" i="1"/>
  <c r="BY135" i="1"/>
  <c r="BX135" i="1"/>
  <c r="BZ134" i="1"/>
  <c r="BY134" i="1"/>
  <c r="BX134" i="1"/>
  <c r="BZ133" i="1"/>
  <c r="BY133" i="1"/>
  <c r="BX133" i="1"/>
  <c r="BZ125" i="1"/>
  <c r="BY125" i="1"/>
  <c r="BX125" i="1"/>
  <c r="BZ124" i="1"/>
  <c r="BY124" i="1"/>
  <c r="BX124" i="1"/>
  <c r="BZ123" i="1"/>
  <c r="BY123" i="1"/>
  <c r="BX123" i="1"/>
  <c r="BZ122" i="1"/>
  <c r="BY122" i="1"/>
  <c r="BX122" i="1"/>
  <c r="BZ121" i="1"/>
  <c r="BY121" i="1"/>
  <c r="BX121" i="1"/>
  <c r="BZ120" i="1"/>
  <c r="BY120" i="1"/>
  <c r="BX120" i="1"/>
  <c r="BZ119" i="1"/>
  <c r="BY119" i="1"/>
  <c r="BX119" i="1"/>
  <c r="BZ118" i="1"/>
  <c r="BY118" i="1"/>
  <c r="BX118" i="1"/>
  <c r="BZ117" i="1"/>
  <c r="BY117" i="1"/>
  <c r="BX117" i="1"/>
  <c r="BZ116" i="1"/>
  <c r="BY116" i="1"/>
  <c r="BX116" i="1"/>
  <c r="BZ82" i="1"/>
  <c r="BY82" i="1"/>
  <c r="BX82" i="1"/>
  <c r="BZ81" i="1"/>
  <c r="BY81" i="1"/>
  <c r="BX81" i="1"/>
  <c r="BZ80" i="1"/>
  <c r="BY80" i="1"/>
  <c r="BX80" i="1"/>
  <c r="BZ79" i="1"/>
  <c r="BY79" i="1"/>
  <c r="BX79" i="1"/>
  <c r="BZ78" i="1"/>
  <c r="BY78" i="1"/>
  <c r="BX78" i="1"/>
  <c r="BZ77" i="1"/>
  <c r="BY77" i="1"/>
  <c r="BX77" i="1"/>
  <c r="BZ76" i="1"/>
  <c r="BY76" i="1"/>
  <c r="BX76" i="1"/>
  <c r="BZ75" i="1"/>
  <c r="BY75" i="1"/>
  <c r="BX75" i="1"/>
  <c r="BZ74" i="1"/>
  <c r="BY74" i="1"/>
  <c r="BX74" i="1"/>
  <c r="BZ73" i="1"/>
  <c r="BY73" i="1"/>
  <c r="BX73" i="1"/>
  <c r="BR142" i="1"/>
  <c r="BQ142" i="1"/>
  <c r="BP142" i="1"/>
  <c r="BR141" i="1"/>
  <c r="BQ141" i="1"/>
  <c r="BP141" i="1"/>
  <c r="BR140" i="1"/>
  <c r="BQ140" i="1"/>
  <c r="BP140" i="1"/>
  <c r="BR139" i="1"/>
  <c r="BQ139" i="1"/>
  <c r="BP139" i="1"/>
  <c r="BR138" i="1"/>
  <c r="BQ138" i="1"/>
  <c r="BP138" i="1"/>
  <c r="BR137" i="1"/>
  <c r="BQ137" i="1"/>
  <c r="BP137" i="1"/>
  <c r="BR136" i="1"/>
  <c r="BQ136" i="1"/>
  <c r="BP136" i="1"/>
  <c r="BR135" i="1"/>
  <c r="BQ135" i="1"/>
  <c r="BP135" i="1"/>
  <c r="BR134" i="1"/>
  <c r="BQ134" i="1"/>
  <c r="BP134" i="1"/>
  <c r="BR133" i="1"/>
  <c r="BQ133" i="1"/>
  <c r="BP133" i="1"/>
  <c r="BR125" i="1"/>
  <c r="BQ125" i="1"/>
  <c r="BP125" i="1"/>
  <c r="BR124" i="1"/>
  <c r="BQ124" i="1"/>
  <c r="BP124" i="1"/>
  <c r="BR123" i="1"/>
  <c r="BQ123" i="1"/>
  <c r="BP123" i="1"/>
  <c r="BR122" i="1"/>
  <c r="BQ122" i="1"/>
  <c r="BP122" i="1"/>
  <c r="BR121" i="1"/>
  <c r="BQ121" i="1"/>
  <c r="BP121" i="1"/>
  <c r="BR120" i="1"/>
  <c r="BQ120" i="1"/>
  <c r="BP120" i="1"/>
  <c r="BR119" i="1"/>
  <c r="BQ119" i="1"/>
  <c r="BP119" i="1"/>
  <c r="BR118" i="1"/>
  <c r="BQ118" i="1"/>
  <c r="BP118" i="1"/>
  <c r="BR117" i="1"/>
  <c r="BQ117" i="1"/>
  <c r="BP117" i="1"/>
  <c r="BR116" i="1"/>
  <c r="BQ116" i="1"/>
  <c r="BP116" i="1"/>
  <c r="BP74" i="1"/>
  <c r="BQ74" i="1"/>
  <c r="BR74" i="1"/>
  <c r="BP75" i="1"/>
  <c r="BQ75" i="1"/>
  <c r="BR75" i="1"/>
  <c r="BP76" i="1"/>
  <c r="BQ76" i="1"/>
  <c r="BR76" i="1"/>
  <c r="BP77" i="1"/>
  <c r="BQ77" i="1"/>
  <c r="BR77" i="1"/>
  <c r="BP78" i="1"/>
  <c r="BQ78" i="1"/>
  <c r="BR78" i="1"/>
  <c r="BP79" i="1"/>
  <c r="BQ79" i="1"/>
  <c r="BR79" i="1"/>
  <c r="BP80" i="1"/>
  <c r="BQ80" i="1"/>
  <c r="BR80" i="1"/>
  <c r="BP81" i="1"/>
  <c r="BQ81" i="1"/>
  <c r="BR81" i="1"/>
  <c r="BP82" i="1"/>
  <c r="BQ82" i="1"/>
  <c r="BR82" i="1"/>
  <c r="BR73" i="1"/>
  <c r="BQ73" i="1"/>
  <c r="BP73" i="1"/>
  <c r="BK142" i="1"/>
  <c r="BJ142" i="1"/>
  <c r="BI142" i="1"/>
  <c r="BK141" i="1"/>
  <c r="BJ141" i="1"/>
  <c r="BI141" i="1"/>
  <c r="BK140" i="1"/>
  <c r="BJ140" i="1"/>
  <c r="BI140" i="1"/>
  <c r="BK139" i="1"/>
  <c r="BJ139" i="1"/>
  <c r="BI139" i="1"/>
  <c r="BK138" i="1"/>
  <c r="BJ138" i="1"/>
  <c r="BI138" i="1"/>
  <c r="BK137" i="1"/>
  <c r="BJ137" i="1"/>
  <c r="BI137" i="1"/>
  <c r="BK136" i="1"/>
  <c r="BJ136" i="1"/>
  <c r="BI136" i="1"/>
  <c r="BK135" i="1"/>
  <c r="BJ135" i="1"/>
  <c r="BI135" i="1"/>
  <c r="BK134" i="1"/>
  <c r="BJ134" i="1"/>
  <c r="BI134" i="1"/>
  <c r="BK133" i="1"/>
  <c r="BJ133" i="1"/>
  <c r="BI133" i="1"/>
  <c r="BK125" i="1"/>
  <c r="BJ125" i="1"/>
  <c r="BI125" i="1"/>
  <c r="BK124" i="1"/>
  <c r="BJ124" i="1"/>
  <c r="BI124" i="1"/>
  <c r="BK123" i="1"/>
  <c r="BJ123" i="1"/>
  <c r="BI123" i="1"/>
  <c r="BK122" i="1"/>
  <c r="BJ122" i="1"/>
  <c r="BI122" i="1"/>
  <c r="BK121" i="1"/>
  <c r="BJ121" i="1"/>
  <c r="BI121" i="1"/>
  <c r="BK120" i="1"/>
  <c r="BJ120" i="1"/>
  <c r="BI120" i="1"/>
  <c r="BK119" i="1"/>
  <c r="BJ119" i="1"/>
  <c r="BI119" i="1"/>
  <c r="BK118" i="1"/>
  <c r="BJ118" i="1"/>
  <c r="BI118" i="1"/>
  <c r="BK117" i="1"/>
  <c r="BJ117" i="1"/>
  <c r="BI117" i="1"/>
  <c r="BK116" i="1"/>
  <c r="BJ116" i="1"/>
  <c r="BI116" i="1"/>
  <c r="BL83" i="1"/>
  <c r="BL84" i="1"/>
  <c r="BL85" i="1"/>
  <c r="BL86" i="1"/>
  <c r="BL87" i="1"/>
  <c r="BL88" i="1"/>
  <c r="BL89" i="1"/>
  <c r="BL90" i="1"/>
  <c r="BL91" i="1"/>
  <c r="BL92" i="1"/>
  <c r="BL93" i="1"/>
  <c r="BI74" i="1"/>
  <c r="BJ74" i="1"/>
  <c r="BK74" i="1"/>
  <c r="BI75" i="1"/>
  <c r="BJ75" i="1"/>
  <c r="BK75" i="1"/>
  <c r="BI76" i="1"/>
  <c r="BJ76" i="1"/>
  <c r="BK76" i="1"/>
  <c r="BI77" i="1"/>
  <c r="BJ77" i="1"/>
  <c r="BK77" i="1"/>
  <c r="BI78" i="1"/>
  <c r="BJ78" i="1"/>
  <c r="BK78" i="1"/>
  <c r="BI79" i="1"/>
  <c r="BJ79" i="1"/>
  <c r="BK79" i="1"/>
  <c r="BI80" i="1"/>
  <c r="BJ80" i="1"/>
  <c r="BK80" i="1"/>
  <c r="BI81" i="1"/>
  <c r="BJ81" i="1"/>
  <c r="BK81" i="1"/>
  <c r="BI82" i="1"/>
  <c r="BJ82" i="1"/>
  <c r="BK82" i="1"/>
  <c r="BK73" i="1"/>
  <c r="BJ73" i="1"/>
  <c r="BI73" i="1"/>
  <c r="R39" i="1" l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C55" i="1"/>
  <c r="D55" i="1"/>
  <c r="E55" i="1"/>
  <c r="F55" i="1"/>
  <c r="G55" i="1"/>
  <c r="H55" i="1"/>
  <c r="I55" i="1"/>
  <c r="J55" i="1"/>
  <c r="J125" i="1" s="1"/>
  <c r="K55" i="1"/>
  <c r="L55" i="1"/>
  <c r="M55" i="1"/>
  <c r="N55" i="1"/>
  <c r="O55" i="1"/>
  <c r="P55" i="1"/>
  <c r="Q55" i="1"/>
  <c r="R55" i="1"/>
  <c r="S55" i="1"/>
  <c r="T55" i="1"/>
  <c r="U55" i="1"/>
  <c r="V55" i="1"/>
  <c r="V125" i="1" s="1"/>
  <c r="W55" i="1"/>
  <c r="X55" i="1"/>
  <c r="Y55" i="1"/>
  <c r="Z55" i="1"/>
  <c r="AA55" i="1"/>
  <c r="AB55" i="1"/>
  <c r="AC55" i="1"/>
  <c r="AD55" i="1"/>
  <c r="AE55" i="1"/>
  <c r="AF55" i="1"/>
  <c r="AG55" i="1"/>
  <c r="AH55" i="1"/>
  <c r="AH125" i="1" s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T125" i="1" s="1"/>
  <c r="AU55" i="1"/>
  <c r="AV55" i="1"/>
  <c r="AW55" i="1"/>
  <c r="AX55" i="1"/>
  <c r="AY55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AO122" i="1" l="1"/>
  <c r="AC122" i="1"/>
  <c r="Q122" i="1"/>
  <c r="E122" i="1"/>
  <c r="AL125" i="1"/>
  <c r="AA124" i="1"/>
  <c r="AT117" i="1"/>
  <c r="AH117" i="1"/>
  <c r="V117" i="1"/>
  <c r="J117" i="1"/>
  <c r="AV115" i="1"/>
  <c r="AJ115" i="1"/>
  <c r="X115" i="1"/>
  <c r="L115" i="1"/>
  <c r="AX125" i="1"/>
  <c r="N125" i="1"/>
  <c r="O124" i="1"/>
  <c r="AM124" i="1"/>
  <c r="Z125" i="1"/>
  <c r="AY124" i="1"/>
  <c r="C124" i="1"/>
  <c r="AU125" i="1"/>
  <c r="AI125" i="1"/>
  <c r="W125" i="1"/>
  <c r="K125" i="1"/>
  <c r="AU113" i="1"/>
  <c r="AI113" i="1"/>
  <c r="W113" i="1"/>
  <c r="K113" i="1"/>
  <c r="AT124" i="1"/>
  <c r="V123" i="1"/>
  <c r="AH124" i="1"/>
  <c r="I124" i="1"/>
  <c r="AH123" i="1"/>
  <c r="AS123" i="1"/>
  <c r="AG123" i="1"/>
  <c r="U123" i="1"/>
  <c r="I123" i="1"/>
  <c r="AT122" i="1"/>
  <c r="AH122" i="1"/>
  <c r="V122" i="1"/>
  <c r="J122" i="1"/>
  <c r="J124" i="1"/>
  <c r="U124" i="1"/>
  <c r="J123" i="1"/>
  <c r="AS122" i="1"/>
  <c r="U122" i="1"/>
  <c r="I122" i="1"/>
  <c r="AH121" i="1"/>
  <c r="V121" i="1"/>
  <c r="J121" i="1"/>
  <c r="AG124" i="1"/>
  <c r="AT123" i="1"/>
  <c r="AG122" i="1"/>
  <c r="AT121" i="1"/>
  <c r="V124" i="1"/>
  <c r="AT119" i="1"/>
  <c r="AH119" i="1"/>
  <c r="V119" i="1"/>
  <c r="J119" i="1"/>
  <c r="AU118" i="1"/>
  <c r="AI118" i="1"/>
  <c r="W118" i="1"/>
  <c r="K118" i="1"/>
  <c r="AS124" i="1"/>
  <c r="AT118" i="1"/>
  <c r="AH118" i="1"/>
  <c r="V118" i="1"/>
  <c r="J118" i="1"/>
  <c r="AY123" i="1"/>
  <c r="AM123" i="1"/>
  <c r="AA123" i="1"/>
  <c r="O123" i="1"/>
  <c r="C123" i="1"/>
  <c r="AV125" i="1"/>
  <c r="AJ125" i="1"/>
  <c r="X125" i="1"/>
  <c r="L125" i="1"/>
  <c r="AY122" i="1"/>
  <c r="AM122" i="1"/>
  <c r="AA122" i="1"/>
  <c r="O122" i="1"/>
  <c r="C122" i="1"/>
  <c r="AO120" i="1"/>
  <c r="AC120" i="1"/>
  <c r="Q120" i="1"/>
  <c r="E120" i="1"/>
  <c r="AP119" i="1"/>
  <c r="AD119" i="1"/>
  <c r="R119" i="1"/>
  <c r="F119" i="1"/>
  <c r="AR117" i="1"/>
  <c r="AF117" i="1"/>
  <c r="T117" i="1"/>
  <c r="H117" i="1"/>
  <c r="AS116" i="1"/>
  <c r="AG116" i="1"/>
  <c r="U116" i="1"/>
  <c r="I116" i="1"/>
  <c r="AV124" i="1"/>
  <c r="L124" i="1"/>
  <c r="AX122" i="1"/>
  <c r="AL122" i="1"/>
  <c r="Z122" i="1"/>
  <c r="N122" i="1"/>
  <c r="AY121" i="1"/>
  <c r="AM121" i="1"/>
  <c r="AA121" i="1"/>
  <c r="O121" i="1"/>
  <c r="C121" i="1"/>
  <c r="AO119" i="1"/>
  <c r="AC119" i="1"/>
  <c r="Q119" i="1"/>
  <c r="E119" i="1"/>
  <c r="AR116" i="1"/>
  <c r="AF116" i="1"/>
  <c r="T116" i="1"/>
  <c r="H116" i="1"/>
  <c r="AY109" i="1"/>
  <c r="AM109" i="1"/>
  <c r="AA109" i="1"/>
  <c r="AJ124" i="1"/>
  <c r="B120" i="1"/>
  <c r="AJ123" i="1"/>
  <c r="X123" i="1"/>
  <c r="L123" i="1"/>
  <c r="AY120" i="1"/>
  <c r="AM120" i="1"/>
  <c r="AA120" i="1"/>
  <c r="O120" i="1"/>
  <c r="C120" i="1"/>
  <c r="AO118" i="1"/>
  <c r="AC118" i="1"/>
  <c r="Q118" i="1"/>
  <c r="E118" i="1"/>
  <c r="AR115" i="1"/>
  <c r="AF115" i="1"/>
  <c r="T115" i="1"/>
  <c r="H115" i="1"/>
  <c r="AT113" i="1"/>
  <c r="AH113" i="1"/>
  <c r="V113" i="1"/>
  <c r="J113" i="1"/>
  <c r="X124" i="1"/>
  <c r="B108" i="1"/>
  <c r="AV123" i="1"/>
  <c r="AY119" i="1"/>
  <c r="AM119" i="1"/>
  <c r="AA119" i="1"/>
  <c r="O119" i="1"/>
  <c r="C119" i="1"/>
  <c r="AF125" i="1"/>
  <c r="H125" i="1"/>
  <c r="AV121" i="1"/>
  <c r="AJ121" i="1"/>
  <c r="X121" i="1"/>
  <c r="L121" i="1"/>
  <c r="AW120" i="1"/>
  <c r="AK120" i="1"/>
  <c r="Y120" i="1"/>
  <c r="M120" i="1"/>
  <c r="AY118" i="1"/>
  <c r="AM118" i="1"/>
  <c r="AA118" i="1"/>
  <c r="O118" i="1"/>
  <c r="C118" i="1"/>
  <c r="AN117" i="1"/>
  <c r="AB117" i="1"/>
  <c r="P117" i="1"/>
  <c r="D117" i="1"/>
  <c r="AQ114" i="1"/>
  <c r="AE114" i="1"/>
  <c r="S114" i="1"/>
  <c r="G114" i="1"/>
  <c r="S125" i="1"/>
  <c r="AF124" i="1"/>
  <c r="H124" i="1"/>
  <c r="AV120" i="1"/>
  <c r="AJ120" i="1"/>
  <c r="X120" i="1"/>
  <c r="L120" i="1"/>
  <c r="AY117" i="1"/>
  <c r="AM117" i="1"/>
  <c r="AA117" i="1"/>
  <c r="O117" i="1"/>
  <c r="C117" i="1"/>
  <c r="AP114" i="1"/>
  <c r="AD114" i="1"/>
  <c r="R114" i="1"/>
  <c r="F114" i="1"/>
  <c r="AS111" i="1"/>
  <c r="AG111" i="1"/>
  <c r="U111" i="1"/>
  <c r="I111" i="1"/>
  <c r="AQ125" i="1"/>
  <c r="G125" i="1"/>
  <c r="T124" i="1"/>
  <c r="AE124" i="1"/>
  <c r="G124" i="1"/>
  <c r="AF123" i="1"/>
  <c r="H123" i="1"/>
  <c r="AV119" i="1"/>
  <c r="AJ119" i="1"/>
  <c r="X119" i="1"/>
  <c r="L119" i="1"/>
  <c r="AY116" i="1"/>
  <c r="AM116" i="1"/>
  <c r="AA116" i="1"/>
  <c r="O116" i="1"/>
  <c r="C116" i="1"/>
  <c r="AO114" i="1"/>
  <c r="AC114" i="1"/>
  <c r="Q114" i="1"/>
  <c r="E114" i="1"/>
  <c r="AR125" i="1"/>
  <c r="AE125" i="1"/>
  <c r="AR124" i="1"/>
  <c r="AQ124" i="1"/>
  <c r="S124" i="1"/>
  <c r="AR123" i="1"/>
  <c r="T123" i="1"/>
  <c r="AO125" i="1"/>
  <c r="AC125" i="1"/>
  <c r="Q125" i="1"/>
  <c r="E125" i="1"/>
  <c r="AR122" i="1"/>
  <c r="AF122" i="1"/>
  <c r="T122" i="1"/>
  <c r="H122" i="1"/>
  <c r="T125" i="1"/>
  <c r="AN125" i="1"/>
  <c r="AB125" i="1"/>
  <c r="P125" i="1"/>
  <c r="D125" i="1"/>
  <c r="AO124" i="1"/>
  <c r="AC124" i="1"/>
  <c r="Q124" i="1"/>
  <c r="E124" i="1"/>
  <c r="AR121" i="1"/>
  <c r="AF121" i="1"/>
  <c r="T121" i="1"/>
  <c r="H121" i="1"/>
  <c r="AX115" i="1"/>
  <c r="AL115" i="1"/>
  <c r="Z115" i="1"/>
  <c r="N115" i="1"/>
  <c r="O114" i="1"/>
  <c r="C114" i="1"/>
  <c r="AY125" i="1"/>
  <c r="AM125" i="1"/>
  <c r="AA125" i="1"/>
  <c r="O125" i="1"/>
  <c r="C125" i="1"/>
  <c r="AN124" i="1"/>
  <c r="AB124" i="1"/>
  <c r="P124" i="1"/>
  <c r="D124" i="1"/>
  <c r="AO123" i="1"/>
  <c r="AC123" i="1"/>
  <c r="Q123" i="1"/>
  <c r="E123" i="1"/>
  <c r="AQ121" i="1"/>
  <c r="AE121" i="1"/>
  <c r="S121" i="1"/>
  <c r="G121" i="1"/>
  <c r="AR120" i="1"/>
  <c r="AF120" i="1"/>
  <c r="T120" i="1"/>
  <c r="H120" i="1"/>
  <c r="AW115" i="1"/>
  <c r="AK115" i="1"/>
  <c r="Y115" i="1"/>
  <c r="M115" i="1"/>
  <c r="AN112" i="1"/>
  <c r="AB112" i="1"/>
  <c r="P112" i="1"/>
  <c r="D112" i="1"/>
  <c r="B116" i="1"/>
  <c r="AK122" i="1"/>
  <c r="AP121" i="1"/>
  <c r="AW122" i="1"/>
  <c r="M122" i="1"/>
  <c r="R121" i="1"/>
  <c r="AU120" i="1"/>
  <c r="AI120" i="1"/>
  <c r="K120" i="1"/>
  <c r="Y122" i="1"/>
  <c r="AD121" i="1"/>
  <c r="F121" i="1"/>
  <c r="W120" i="1"/>
  <c r="B114" i="1"/>
  <c r="B58" i="1"/>
  <c r="B117" i="1"/>
  <c r="AW119" i="1"/>
  <c r="AK119" i="1"/>
  <c r="Y119" i="1"/>
  <c r="M119" i="1"/>
  <c r="B118" i="1"/>
  <c r="B113" i="1"/>
  <c r="B112" i="1"/>
  <c r="AP125" i="1"/>
  <c r="R125" i="1"/>
  <c r="AU124" i="1"/>
  <c r="K124" i="1"/>
  <c r="AN123" i="1"/>
  <c r="P123" i="1"/>
  <c r="B124" i="1"/>
  <c r="AD125" i="1"/>
  <c r="F125" i="1"/>
  <c r="AI124" i="1"/>
  <c r="W124" i="1"/>
  <c r="AB123" i="1"/>
  <c r="D123" i="1"/>
  <c r="B123" i="1"/>
  <c r="B111" i="1"/>
  <c r="B125" i="1"/>
  <c r="B122" i="1"/>
  <c r="AX123" i="1"/>
  <c r="AL123" i="1"/>
  <c r="Z123" i="1"/>
  <c r="N123" i="1"/>
  <c r="AQ122" i="1"/>
  <c r="AE122" i="1"/>
  <c r="S122" i="1"/>
  <c r="G122" i="1"/>
  <c r="B106" i="1"/>
  <c r="B110" i="1"/>
  <c r="B121" i="1"/>
  <c r="B109" i="1"/>
  <c r="B119" i="1"/>
  <c r="B107" i="1"/>
  <c r="AW125" i="1"/>
  <c r="AK125" i="1"/>
  <c r="Y125" i="1"/>
  <c r="M125" i="1"/>
  <c r="AP124" i="1"/>
  <c r="AD124" i="1"/>
  <c r="R124" i="1"/>
  <c r="F124" i="1"/>
  <c r="AU123" i="1"/>
  <c r="AI123" i="1"/>
  <c r="W123" i="1"/>
  <c r="K123" i="1"/>
  <c r="AN122" i="1"/>
  <c r="AB122" i="1"/>
  <c r="P122" i="1"/>
  <c r="D122" i="1"/>
  <c r="AX110" i="1"/>
  <c r="AL110" i="1"/>
  <c r="Z110" i="1"/>
  <c r="N110" i="1"/>
  <c r="AQ109" i="1"/>
  <c r="AE109" i="1"/>
  <c r="S109" i="1"/>
  <c r="F109" i="1"/>
  <c r="AU108" i="1"/>
  <c r="AI108" i="1"/>
  <c r="W108" i="1"/>
  <c r="K108" i="1"/>
  <c r="AN107" i="1"/>
  <c r="AB107" i="1"/>
  <c r="P107" i="1"/>
  <c r="D107" i="1"/>
  <c r="AS106" i="1"/>
  <c r="AG106" i="1"/>
  <c r="U106" i="1"/>
  <c r="I106" i="1"/>
  <c r="AN119" i="1"/>
  <c r="P119" i="1"/>
  <c r="AS118" i="1"/>
  <c r="U118" i="1"/>
  <c r="I118" i="1"/>
  <c r="AX117" i="1"/>
  <c r="AL117" i="1"/>
  <c r="Z117" i="1"/>
  <c r="N117" i="1"/>
  <c r="AQ116" i="1"/>
  <c r="AE116" i="1"/>
  <c r="S116" i="1"/>
  <c r="G116" i="1"/>
  <c r="AB119" i="1"/>
  <c r="D119" i="1"/>
  <c r="AG118" i="1"/>
  <c r="B115" i="1"/>
  <c r="AS125" i="1"/>
  <c r="AG125" i="1"/>
  <c r="U125" i="1"/>
  <c r="I125" i="1"/>
  <c r="AX124" i="1"/>
  <c r="AL124" i="1"/>
  <c r="Z124" i="1"/>
  <c r="N124" i="1"/>
  <c r="AQ123" i="1"/>
  <c r="AE123" i="1"/>
  <c r="S123" i="1"/>
  <c r="G123" i="1"/>
  <c r="AV122" i="1"/>
  <c r="AJ122" i="1"/>
  <c r="X122" i="1"/>
  <c r="L122" i="1"/>
  <c r="AO121" i="1"/>
  <c r="AC121" i="1"/>
  <c r="Q121" i="1"/>
  <c r="E121" i="1"/>
  <c r="AT120" i="1"/>
  <c r="AH120" i="1"/>
  <c r="V120" i="1"/>
  <c r="J120" i="1"/>
  <c r="AW124" i="1"/>
  <c r="AK124" i="1"/>
  <c r="Y124" i="1"/>
  <c r="M124" i="1"/>
  <c r="AP123" i="1"/>
  <c r="AD123" i="1"/>
  <c r="R123" i="1"/>
  <c r="F123" i="1"/>
  <c r="AU122" i="1"/>
  <c r="AI122" i="1"/>
  <c r="W122" i="1"/>
  <c r="K122" i="1"/>
  <c r="AN121" i="1"/>
  <c r="AB121" i="1"/>
  <c r="P121" i="1"/>
  <c r="D121" i="1"/>
  <c r="AS120" i="1"/>
  <c r="AG120" i="1"/>
  <c r="U120" i="1"/>
  <c r="I120" i="1"/>
  <c r="AX119" i="1"/>
  <c r="AL119" i="1"/>
  <c r="Z119" i="1"/>
  <c r="N119" i="1"/>
  <c r="AP118" i="1"/>
  <c r="AD118" i="1"/>
  <c r="R118" i="1"/>
  <c r="F118" i="1"/>
  <c r="AU117" i="1"/>
  <c r="AI117" i="1"/>
  <c r="W117" i="1"/>
  <c r="K117" i="1"/>
  <c r="AN116" i="1"/>
  <c r="AB116" i="1"/>
  <c r="P116" i="1"/>
  <c r="D116" i="1"/>
  <c r="AS115" i="1"/>
  <c r="AG115" i="1"/>
  <c r="U115" i="1"/>
  <c r="I115" i="1"/>
  <c r="AX114" i="1"/>
  <c r="AL114" i="1"/>
  <c r="Z114" i="1"/>
  <c r="N114" i="1"/>
  <c r="AQ113" i="1"/>
  <c r="AE113" i="1"/>
  <c r="S113" i="1"/>
  <c r="G113" i="1"/>
  <c r="AV112" i="1"/>
  <c r="AJ112" i="1"/>
  <c r="X112" i="1"/>
  <c r="L112" i="1"/>
  <c r="AX121" i="1"/>
  <c r="AL121" i="1"/>
  <c r="Z121" i="1"/>
  <c r="N121" i="1"/>
  <c r="AQ120" i="1"/>
  <c r="AE120" i="1"/>
  <c r="S120" i="1"/>
  <c r="G120" i="1"/>
  <c r="AW121" i="1"/>
  <c r="AK121" i="1"/>
  <c r="Y121" i="1"/>
  <c r="M121" i="1"/>
  <c r="AP120" i="1"/>
  <c r="AD120" i="1"/>
  <c r="R120" i="1"/>
  <c r="F120" i="1"/>
  <c r="AW116" i="1"/>
  <c r="AK116" i="1"/>
  <c r="Y116" i="1"/>
  <c r="M116" i="1"/>
  <c r="AP115" i="1"/>
  <c r="AD115" i="1"/>
  <c r="R115" i="1"/>
  <c r="F115" i="1"/>
  <c r="AW123" i="1"/>
  <c r="AK123" i="1"/>
  <c r="Y123" i="1"/>
  <c r="M123" i="1"/>
  <c r="AP122" i="1"/>
  <c r="AD122" i="1"/>
  <c r="R122" i="1"/>
  <c r="F122" i="1"/>
  <c r="AU121" i="1"/>
  <c r="AI121" i="1"/>
  <c r="W121" i="1"/>
  <c r="K121" i="1"/>
  <c r="AN120" i="1"/>
  <c r="AB120" i="1"/>
  <c r="P120" i="1"/>
  <c r="D120" i="1"/>
  <c r="AS119" i="1"/>
  <c r="AG119" i="1"/>
  <c r="U119" i="1"/>
  <c r="I119" i="1"/>
  <c r="AX118" i="1"/>
  <c r="AL118" i="1"/>
  <c r="Z118" i="1"/>
  <c r="N118" i="1"/>
  <c r="AQ117" i="1"/>
  <c r="AE117" i="1"/>
  <c r="S117" i="1"/>
  <c r="G117" i="1"/>
  <c r="AV116" i="1"/>
  <c r="AJ116" i="1"/>
  <c r="X116" i="1"/>
  <c r="L116" i="1"/>
  <c r="AO115" i="1"/>
  <c r="AC115" i="1"/>
  <c r="Q115" i="1"/>
  <c r="E115" i="1"/>
  <c r="AR118" i="1"/>
  <c r="AF118" i="1"/>
  <c r="T118" i="1"/>
  <c r="H118" i="1"/>
  <c r="AW117" i="1"/>
  <c r="AK117" i="1"/>
  <c r="Y117" i="1"/>
  <c r="M117" i="1"/>
  <c r="AP116" i="1"/>
  <c r="AD116" i="1"/>
  <c r="R116" i="1"/>
  <c r="F116" i="1"/>
  <c r="AU115" i="1"/>
  <c r="AI115" i="1"/>
  <c r="W115" i="1"/>
  <c r="K115" i="1"/>
  <c r="AN114" i="1"/>
  <c r="AB114" i="1"/>
  <c r="P114" i="1"/>
  <c r="D114" i="1"/>
  <c r="AS113" i="1"/>
  <c r="AG113" i="1"/>
  <c r="U113" i="1"/>
  <c r="I113" i="1"/>
  <c r="AX112" i="1"/>
  <c r="AQ118" i="1"/>
  <c r="AE118" i="1"/>
  <c r="S118" i="1"/>
  <c r="G118" i="1"/>
  <c r="AV117" i="1"/>
  <c r="AJ117" i="1"/>
  <c r="X117" i="1"/>
  <c r="L117" i="1"/>
  <c r="AO116" i="1"/>
  <c r="AC116" i="1"/>
  <c r="Q116" i="1"/>
  <c r="E116" i="1"/>
  <c r="AT115" i="1"/>
  <c r="AH115" i="1"/>
  <c r="V115" i="1"/>
  <c r="J115" i="1"/>
  <c r="AY114" i="1"/>
  <c r="AM114" i="1"/>
  <c r="AA114" i="1"/>
  <c r="AR113" i="1"/>
  <c r="AF113" i="1"/>
  <c r="T113" i="1"/>
  <c r="H113" i="1"/>
  <c r="AO111" i="1"/>
  <c r="AC111" i="1"/>
  <c r="Q111" i="1"/>
  <c r="E111" i="1"/>
  <c r="AT110" i="1"/>
  <c r="AH110" i="1"/>
  <c r="V110" i="1"/>
  <c r="J110" i="1"/>
  <c r="N109" i="1"/>
  <c r="AQ108" i="1"/>
  <c r="AE108" i="1"/>
  <c r="S108" i="1"/>
  <c r="G108" i="1"/>
  <c r="AV107" i="1"/>
  <c r="AJ107" i="1"/>
  <c r="X107" i="1"/>
  <c r="L107" i="1"/>
  <c r="AO106" i="1"/>
  <c r="AC106" i="1"/>
  <c r="Q106" i="1"/>
  <c r="E106" i="1"/>
  <c r="AW114" i="1"/>
  <c r="AK114" i="1"/>
  <c r="Y114" i="1"/>
  <c r="M114" i="1"/>
  <c r="AP113" i="1"/>
  <c r="AD113" i="1"/>
  <c r="R113" i="1"/>
  <c r="F113" i="1"/>
  <c r="AU112" i="1"/>
  <c r="AI112" i="1"/>
  <c r="W112" i="1"/>
  <c r="K112" i="1"/>
  <c r="AN111" i="1"/>
  <c r="AB111" i="1"/>
  <c r="P111" i="1"/>
  <c r="D111" i="1"/>
  <c r="AS110" i="1"/>
  <c r="AG110" i="1"/>
  <c r="U110" i="1"/>
  <c r="I110" i="1"/>
  <c r="AX109" i="1"/>
  <c r="AL109" i="1"/>
  <c r="Z109" i="1"/>
  <c r="M109" i="1"/>
  <c r="AP108" i="1"/>
  <c r="AD108" i="1"/>
  <c r="R108" i="1"/>
  <c r="F108" i="1"/>
  <c r="AU119" i="1"/>
  <c r="AI119" i="1"/>
  <c r="W119" i="1"/>
  <c r="K119" i="1"/>
  <c r="AN118" i="1"/>
  <c r="AB118" i="1"/>
  <c r="P118" i="1"/>
  <c r="D118" i="1"/>
  <c r="AS117" i="1"/>
  <c r="AG117" i="1"/>
  <c r="U117" i="1"/>
  <c r="I117" i="1"/>
  <c r="AX116" i="1"/>
  <c r="AL116" i="1"/>
  <c r="Z116" i="1"/>
  <c r="N116" i="1"/>
  <c r="AQ115" i="1"/>
  <c r="AE115" i="1"/>
  <c r="S115" i="1"/>
  <c r="G115" i="1"/>
  <c r="AV114" i="1"/>
  <c r="AJ114" i="1"/>
  <c r="X114" i="1"/>
  <c r="L114" i="1"/>
  <c r="AO113" i="1"/>
  <c r="AC113" i="1"/>
  <c r="Q113" i="1"/>
  <c r="E113" i="1"/>
  <c r="AU114" i="1"/>
  <c r="AI114" i="1"/>
  <c r="W114" i="1"/>
  <c r="K114" i="1"/>
  <c r="AN113" i="1"/>
  <c r="AB113" i="1"/>
  <c r="P113" i="1"/>
  <c r="D113" i="1"/>
  <c r="AS112" i="1"/>
  <c r="AG112" i="1"/>
  <c r="U112" i="1"/>
  <c r="I112" i="1"/>
  <c r="AX111" i="1"/>
  <c r="AL111" i="1"/>
  <c r="Z111" i="1"/>
  <c r="N111" i="1"/>
  <c r="AQ110" i="1"/>
  <c r="AE110" i="1"/>
  <c r="S110" i="1"/>
  <c r="G110" i="1"/>
  <c r="AV109" i="1"/>
  <c r="AJ109" i="1"/>
  <c r="X109" i="1"/>
  <c r="K109" i="1"/>
  <c r="AN108" i="1"/>
  <c r="AB108" i="1"/>
  <c r="P108" i="1"/>
  <c r="D108" i="1"/>
  <c r="AS107" i="1"/>
  <c r="AG107" i="1"/>
  <c r="U107" i="1"/>
  <c r="I107" i="1"/>
  <c r="AX106" i="1"/>
  <c r="AL106" i="1"/>
  <c r="Z106" i="1"/>
  <c r="N106" i="1"/>
  <c r="AT114" i="1"/>
  <c r="AH114" i="1"/>
  <c r="V114" i="1"/>
  <c r="J114" i="1"/>
  <c r="AY113" i="1"/>
  <c r="AM113" i="1"/>
  <c r="AA113" i="1"/>
  <c r="O113" i="1"/>
  <c r="C113" i="1"/>
  <c r="AR119" i="1"/>
  <c r="AF119" i="1"/>
  <c r="T119" i="1"/>
  <c r="H119" i="1"/>
  <c r="AW118" i="1"/>
  <c r="AK118" i="1"/>
  <c r="Y118" i="1"/>
  <c r="M118" i="1"/>
  <c r="AP117" i="1"/>
  <c r="AD117" i="1"/>
  <c r="R117" i="1"/>
  <c r="F117" i="1"/>
  <c r="AU116" i="1"/>
  <c r="AI116" i="1"/>
  <c r="W116" i="1"/>
  <c r="K116" i="1"/>
  <c r="AN115" i="1"/>
  <c r="AB115" i="1"/>
  <c r="P115" i="1"/>
  <c r="D115" i="1"/>
  <c r="AS114" i="1"/>
  <c r="AG114" i="1"/>
  <c r="U114" i="1"/>
  <c r="AS121" i="1"/>
  <c r="AG121" i="1"/>
  <c r="U121" i="1"/>
  <c r="I121" i="1"/>
  <c r="AX120" i="1"/>
  <c r="AL120" i="1"/>
  <c r="Z120" i="1"/>
  <c r="N120" i="1"/>
  <c r="AQ119" i="1"/>
  <c r="AE119" i="1"/>
  <c r="S119" i="1"/>
  <c r="G119" i="1"/>
  <c r="AV118" i="1"/>
  <c r="AJ118" i="1"/>
  <c r="X118" i="1"/>
  <c r="L118" i="1"/>
  <c r="AO117" i="1"/>
  <c r="AC117" i="1"/>
  <c r="Q117" i="1"/>
  <c r="E117" i="1"/>
  <c r="AT116" i="1"/>
  <c r="AH116" i="1"/>
  <c r="V116" i="1"/>
  <c r="J116" i="1"/>
  <c r="AY115" i="1"/>
  <c r="AM115" i="1"/>
  <c r="AA115" i="1"/>
  <c r="O115" i="1"/>
  <c r="C115" i="1"/>
  <c r="AR114" i="1"/>
  <c r="AF114" i="1"/>
  <c r="T114" i="1"/>
  <c r="AY112" i="1"/>
  <c r="AM112" i="1"/>
  <c r="AA112" i="1"/>
  <c r="O112" i="1"/>
  <c r="C112" i="1"/>
  <c r="AR111" i="1"/>
  <c r="AF111" i="1"/>
  <c r="T111" i="1"/>
  <c r="H111" i="1"/>
  <c r="AW110" i="1"/>
  <c r="AK110" i="1"/>
  <c r="Y110" i="1"/>
  <c r="M110" i="1"/>
  <c r="AP109" i="1"/>
  <c r="AD109" i="1"/>
  <c r="Q109" i="1"/>
  <c r="E109" i="1"/>
  <c r="AT108" i="1"/>
  <c r="AH108" i="1"/>
  <c r="V108" i="1"/>
  <c r="J108" i="1"/>
  <c r="AY107" i="1"/>
  <c r="AM107" i="1"/>
  <c r="AA107" i="1"/>
  <c r="O107" i="1"/>
  <c r="C107" i="1"/>
  <c r="AR106" i="1"/>
  <c r="AF106" i="1"/>
  <c r="T106" i="1"/>
  <c r="H106" i="1"/>
  <c r="AL112" i="1"/>
  <c r="Z112" i="1"/>
  <c r="N112" i="1"/>
  <c r="AQ111" i="1"/>
  <c r="AE111" i="1"/>
  <c r="S111" i="1"/>
  <c r="G111" i="1"/>
  <c r="AV110" i="1"/>
  <c r="AJ110" i="1"/>
  <c r="X110" i="1"/>
  <c r="L110" i="1"/>
  <c r="AO109" i="1"/>
  <c r="AC109" i="1"/>
  <c r="P109" i="1"/>
  <c r="D109" i="1"/>
  <c r="AS108" i="1"/>
  <c r="AG108" i="1"/>
  <c r="U108" i="1"/>
  <c r="I108" i="1"/>
  <c r="AX107" i="1"/>
  <c r="AL107" i="1"/>
  <c r="Z107" i="1"/>
  <c r="N107" i="1"/>
  <c r="AQ106" i="1"/>
  <c r="AE106" i="1"/>
  <c r="S106" i="1"/>
  <c r="G106" i="1"/>
  <c r="AW112" i="1"/>
  <c r="AK112" i="1"/>
  <c r="Y112" i="1"/>
  <c r="M112" i="1"/>
  <c r="AP111" i="1"/>
  <c r="AD111" i="1"/>
  <c r="R111" i="1"/>
  <c r="F111" i="1"/>
  <c r="AU110" i="1"/>
  <c r="AI110" i="1"/>
  <c r="W110" i="1"/>
  <c r="K110" i="1"/>
  <c r="AN109" i="1"/>
  <c r="AB109" i="1"/>
  <c r="O109" i="1"/>
  <c r="C109" i="1"/>
  <c r="AR108" i="1"/>
  <c r="AF108" i="1"/>
  <c r="T108" i="1"/>
  <c r="H108" i="1"/>
  <c r="AW107" i="1"/>
  <c r="AK107" i="1"/>
  <c r="Y107" i="1"/>
  <c r="M107" i="1"/>
  <c r="AP106" i="1"/>
  <c r="AD106" i="1"/>
  <c r="R106" i="1"/>
  <c r="F106" i="1"/>
  <c r="AU107" i="1"/>
  <c r="AI107" i="1"/>
  <c r="W107" i="1"/>
  <c r="K107" i="1"/>
  <c r="AN106" i="1"/>
  <c r="AB106" i="1"/>
  <c r="P106" i="1"/>
  <c r="D106" i="1"/>
  <c r="AT112" i="1"/>
  <c r="AH112" i="1"/>
  <c r="V112" i="1"/>
  <c r="J112" i="1"/>
  <c r="AY111" i="1"/>
  <c r="AM111" i="1"/>
  <c r="AA111" i="1"/>
  <c r="O111" i="1"/>
  <c r="C111" i="1"/>
  <c r="AR110" i="1"/>
  <c r="AF110" i="1"/>
  <c r="T110" i="1"/>
  <c r="H110" i="1"/>
  <c r="AW109" i="1"/>
  <c r="AK109" i="1"/>
  <c r="Y109" i="1"/>
  <c r="L109" i="1"/>
  <c r="AO108" i="1"/>
  <c r="AC108" i="1"/>
  <c r="Q108" i="1"/>
  <c r="E108" i="1"/>
  <c r="AT107" i="1"/>
  <c r="AH107" i="1"/>
  <c r="V107" i="1"/>
  <c r="J107" i="1"/>
  <c r="AY106" i="1"/>
  <c r="AM106" i="1"/>
  <c r="AA106" i="1"/>
  <c r="O106" i="1"/>
  <c r="C106" i="1"/>
  <c r="AR112" i="1"/>
  <c r="AF112" i="1"/>
  <c r="T112" i="1"/>
  <c r="H112" i="1"/>
  <c r="AW111" i="1"/>
  <c r="AK111" i="1"/>
  <c r="Y111" i="1"/>
  <c r="M111" i="1"/>
  <c r="AP110" i="1"/>
  <c r="AD110" i="1"/>
  <c r="R110" i="1"/>
  <c r="F110" i="1"/>
  <c r="AU109" i="1"/>
  <c r="AI109" i="1"/>
  <c r="W109" i="1"/>
  <c r="J109" i="1"/>
  <c r="AY108" i="1"/>
  <c r="AM108" i="1"/>
  <c r="AA108" i="1"/>
  <c r="O108" i="1"/>
  <c r="C108" i="1"/>
  <c r="AR107" i="1"/>
  <c r="AF107" i="1"/>
  <c r="T107" i="1"/>
  <c r="H107" i="1"/>
  <c r="AW106" i="1"/>
  <c r="AK106" i="1"/>
  <c r="Y106" i="1"/>
  <c r="M106" i="1"/>
  <c r="R109" i="1"/>
  <c r="I114" i="1"/>
  <c r="AX113" i="1"/>
  <c r="AL113" i="1"/>
  <c r="Z113" i="1"/>
  <c r="N113" i="1"/>
  <c r="AQ112" i="1"/>
  <c r="AE112" i="1"/>
  <c r="S112" i="1"/>
  <c r="G112" i="1"/>
  <c r="AV111" i="1"/>
  <c r="AJ111" i="1"/>
  <c r="X111" i="1"/>
  <c r="L111" i="1"/>
  <c r="AO110" i="1"/>
  <c r="AC110" i="1"/>
  <c r="Q110" i="1"/>
  <c r="E110" i="1"/>
  <c r="AT109" i="1"/>
  <c r="AH109" i="1"/>
  <c r="V109" i="1"/>
  <c r="I109" i="1"/>
  <c r="AX108" i="1"/>
  <c r="AL108" i="1"/>
  <c r="Z108" i="1"/>
  <c r="N108" i="1"/>
  <c r="AQ107" i="1"/>
  <c r="AE107" i="1"/>
  <c r="S107" i="1"/>
  <c r="G107" i="1"/>
  <c r="AV106" i="1"/>
  <c r="AJ106" i="1"/>
  <c r="X106" i="1"/>
  <c r="L106" i="1"/>
  <c r="H114" i="1"/>
  <c r="AW113" i="1"/>
  <c r="AK113" i="1"/>
  <c r="Y113" i="1"/>
  <c r="M113" i="1"/>
  <c r="AP112" i="1"/>
  <c r="AD112" i="1"/>
  <c r="R112" i="1"/>
  <c r="F112" i="1"/>
  <c r="AU111" i="1"/>
  <c r="AI111" i="1"/>
  <c r="W111" i="1"/>
  <c r="K111" i="1"/>
  <c r="AN110" i="1"/>
  <c r="AB110" i="1"/>
  <c r="P110" i="1"/>
  <c r="D110" i="1"/>
  <c r="AS109" i="1"/>
  <c r="AG109" i="1"/>
  <c r="U109" i="1"/>
  <c r="H109" i="1"/>
  <c r="AW108" i="1"/>
  <c r="AK108" i="1"/>
  <c r="Y108" i="1"/>
  <c r="M108" i="1"/>
  <c r="AP107" i="1"/>
  <c r="AD107" i="1"/>
  <c r="R107" i="1"/>
  <c r="F107" i="1"/>
  <c r="AU106" i="1"/>
  <c r="AI106" i="1"/>
  <c r="W106" i="1"/>
  <c r="K106" i="1"/>
  <c r="AV113" i="1"/>
  <c r="AJ113" i="1"/>
  <c r="X113" i="1"/>
  <c r="L113" i="1"/>
  <c r="AO112" i="1"/>
  <c r="AC112" i="1"/>
  <c r="Q112" i="1"/>
  <c r="E112" i="1"/>
  <c r="AT111" i="1"/>
  <c r="AH111" i="1"/>
  <c r="V111" i="1"/>
  <c r="J111" i="1"/>
  <c r="AY110" i="1"/>
  <c r="AM110" i="1"/>
  <c r="AA110" i="1"/>
  <c r="O110" i="1"/>
  <c r="C110" i="1"/>
  <c r="AR109" i="1"/>
  <c r="AF109" i="1"/>
  <c r="T109" i="1"/>
  <c r="G109" i="1"/>
  <c r="AV108" i="1"/>
  <c r="AJ108" i="1"/>
  <c r="X108" i="1"/>
  <c r="L108" i="1"/>
  <c r="AO107" i="1"/>
  <c r="AC107" i="1"/>
  <c r="Q107" i="1"/>
  <c r="E107" i="1"/>
  <c r="AT106" i="1"/>
  <c r="AH106" i="1"/>
  <c r="V106" i="1"/>
  <c r="J106" i="1"/>
  <c r="AO93" i="1"/>
  <c r="AH92" i="1"/>
  <c r="H90" i="1"/>
  <c r="AW89" i="1"/>
  <c r="AN86" i="1"/>
  <c r="D86" i="1"/>
  <c r="AS85" i="1"/>
  <c r="AG85" i="1"/>
  <c r="U85" i="1"/>
  <c r="I85" i="1"/>
  <c r="AM91" i="1"/>
  <c r="AB86" i="1"/>
  <c r="O91" i="1"/>
  <c r="AF90" i="1"/>
  <c r="T90" i="1"/>
  <c r="AK89" i="1"/>
  <c r="E93" i="1"/>
  <c r="B87" i="1"/>
  <c r="Q93" i="1"/>
  <c r="V92" i="1"/>
  <c r="AD88" i="1"/>
  <c r="AU87" i="1"/>
  <c r="AC93" i="1"/>
  <c r="W87" i="1"/>
  <c r="P86" i="1"/>
  <c r="AP88" i="1"/>
  <c r="J92" i="1"/>
  <c r="AR90" i="1"/>
  <c r="M89" i="1"/>
  <c r="F88" i="1"/>
  <c r="AT92" i="1"/>
  <c r="C91" i="1"/>
  <c r="Y89" i="1"/>
  <c r="R88" i="1"/>
  <c r="AX84" i="1"/>
  <c r="AL84" i="1"/>
  <c r="Z84" i="1"/>
  <c r="N84" i="1"/>
  <c r="AE83" i="1"/>
  <c r="G83" i="1"/>
  <c r="AN93" i="1"/>
  <c r="AB93" i="1"/>
  <c r="P93" i="1"/>
  <c r="D93" i="1"/>
  <c r="AS92" i="1"/>
  <c r="AG92" i="1"/>
  <c r="U92" i="1"/>
  <c r="I92" i="1"/>
  <c r="AX91" i="1"/>
  <c r="AL91" i="1"/>
  <c r="Z91" i="1"/>
  <c r="N91" i="1"/>
  <c r="AQ90" i="1"/>
  <c r="AE90" i="1"/>
  <c r="S90" i="1"/>
  <c r="G90" i="1"/>
  <c r="AV89" i="1"/>
  <c r="AJ89" i="1"/>
  <c r="X89" i="1"/>
  <c r="L89" i="1"/>
  <c r="B63" i="1"/>
  <c r="J140" i="1"/>
  <c r="J80" i="1"/>
  <c r="AR138" i="1"/>
  <c r="AR78" i="1"/>
  <c r="AP136" i="1"/>
  <c r="AP76" i="1"/>
  <c r="AU135" i="1"/>
  <c r="AU75" i="1"/>
  <c r="U133" i="1"/>
  <c r="U73" i="1"/>
  <c r="AX132" i="1"/>
  <c r="AX72" i="1"/>
  <c r="AG128" i="1"/>
  <c r="AG68" i="1"/>
  <c r="N67" i="1"/>
  <c r="S66" i="1"/>
  <c r="Z62" i="1"/>
  <c r="AJ60" i="1"/>
  <c r="B86" i="1"/>
  <c r="B61" i="1"/>
  <c r="AM93" i="1"/>
  <c r="AR92" i="1"/>
  <c r="AF92" i="1"/>
  <c r="T92" i="1"/>
  <c r="H92" i="1"/>
  <c r="AW91" i="1"/>
  <c r="AK91" i="1"/>
  <c r="Y91" i="1"/>
  <c r="M91" i="1"/>
  <c r="AP90" i="1"/>
  <c r="AD90" i="1"/>
  <c r="R90" i="1"/>
  <c r="F90" i="1"/>
  <c r="AU89" i="1"/>
  <c r="W89" i="1"/>
  <c r="AN88" i="1"/>
  <c r="AB88" i="1"/>
  <c r="P88" i="1"/>
  <c r="D88" i="1"/>
  <c r="O139" i="1"/>
  <c r="O79" i="1"/>
  <c r="AF138" i="1"/>
  <c r="AF78" i="1"/>
  <c r="R136" i="1"/>
  <c r="R76" i="1"/>
  <c r="K135" i="1"/>
  <c r="K75" i="1"/>
  <c r="AQ131" i="1"/>
  <c r="AQ71" i="1"/>
  <c r="AO129" i="1"/>
  <c r="AO69" i="1"/>
  <c r="AL67" i="1"/>
  <c r="AQ66" i="1"/>
  <c r="W65" i="1"/>
  <c r="I63" i="1"/>
  <c r="S61" i="1"/>
  <c r="L60" i="1"/>
  <c r="N93" i="1"/>
  <c r="AJ91" i="1"/>
  <c r="L91" i="1"/>
  <c r="AO90" i="1"/>
  <c r="AC90" i="1"/>
  <c r="Q90" i="1"/>
  <c r="E90" i="1"/>
  <c r="AT89" i="1"/>
  <c r="AH89" i="1"/>
  <c r="V89" i="1"/>
  <c r="J89" i="1"/>
  <c r="AM88" i="1"/>
  <c r="O88" i="1"/>
  <c r="C88" i="1"/>
  <c r="AR87" i="1"/>
  <c r="AF87" i="1"/>
  <c r="T87" i="1"/>
  <c r="H87" i="1"/>
  <c r="AY139" i="1"/>
  <c r="AY79" i="1"/>
  <c r="S131" i="1"/>
  <c r="S71" i="1"/>
  <c r="I128" i="1"/>
  <c r="I68" i="1"/>
  <c r="AS63" i="1"/>
  <c r="AX62" i="1"/>
  <c r="AQ61" i="1"/>
  <c r="B85" i="1"/>
  <c r="O93" i="1"/>
  <c r="Z93" i="1"/>
  <c r="AE92" i="1"/>
  <c r="G92" i="1"/>
  <c r="AV91" i="1"/>
  <c r="X91" i="1"/>
  <c r="B83" i="1"/>
  <c r="B131" i="1"/>
  <c r="B71" i="1"/>
  <c r="B59" i="1"/>
  <c r="AW93" i="1"/>
  <c r="AK93" i="1"/>
  <c r="Y93" i="1"/>
  <c r="M93" i="1"/>
  <c r="AP92" i="1"/>
  <c r="AD92" i="1"/>
  <c r="R92" i="1"/>
  <c r="F92" i="1"/>
  <c r="AU91" i="1"/>
  <c r="W91" i="1"/>
  <c r="AJ142" i="1"/>
  <c r="AJ82" i="1"/>
  <c r="E141" i="1"/>
  <c r="E81" i="1"/>
  <c r="AI135" i="1"/>
  <c r="AI75" i="1"/>
  <c r="D134" i="1"/>
  <c r="D74" i="1"/>
  <c r="AV130" i="1"/>
  <c r="AV70" i="1"/>
  <c r="U63" i="1"/>
  <c r="AJ93" i="1"/>
  <c r="AO92" i="1"/>
  <c r="AC92" i="1"/>
  <c r="Q92" i="1"/>
  <c r="E92" i="1"/>
  <c r="AT91" i="1"/>
  <c r="AH91" i="1"/>
  <c r="V91" i="1"/>
  <c r="J91" i="1"/>
  <c r="AY90" i="1"/>
  <c r="AM90" i="1"/>
  <c r="AA90" i="1"/>
  <c r="O90" i="1"/>
  <c r="C90" i="1"/>
  <c r="AV142" i="1"/>
  <c r="AV82" i="1"/>
  <c r="Q141" i="1"/>
  <c r="Q81" i="1"/>
  <c r="AT140" i="1"/>
  <c r="AT80" i="1"/>
  <c r="Y137" i="1"/>
  <c r="Y77" i="1"/>
  <c r="AB134" i="1"/>
  <c r="AB74" i="1"/>
  <c r="Q129" i="1"/>
  <c r="Q69" i="1"/>
  <c r="U128" i="1"/>
  <c r="U68" i="1"/>
  <c r="AI65" i="1"/>
  <c r="AG63" i="1"/>
  <c r="N62" i="1"/>
  <c r="B134" i="1"/>
  <c r="B74" i="1"/>
  <c r="AA93" i="1"/>
  <c r="B60" i="1"/>
  <c r="B142" i="1"/>
  <c r="B82" i="1"/>
  <c r="W93" i="1"/>
  <c r="AN92" i="1"/>
  <c r="AB92" i="1"/>
  <c r="P92" i="1"/>
  <c r="D92" i="1"/>
  <c r="AS91" i="1"/>
  <c r="AG91" i="1"/>
  <c r="U91" i="1"/>
  <c r="I91" i="1"/>
  <c r="AX90" i="1"/>
  <c r="AL90" i="1"/>
  <c r="Z90" i="1"/>
  <c r="N90" i="1"/>
  <c r="AE89" i="1"/>
  <c r="G89" i="1"/>
  <c r="B135" i="1"/>
  <c r="B75" i="1"/>
  <c r="L142" i="1"/>
  <c r="L82" i="1"/>
  <c r="AO141" i="1"/>
  <c r="AO81" i="1"/>
  <c r="V140" i="1"/>
  <c r="V80" i="1"/>
  <c r="AW137" i="1"/>
  <c r="AW77" i="1"/>
  <c r="AD136" i="1"/>
  <c r="AD76" i="1"/>
  <c r="W135" i="1"/>
  <c r="W75" i="1"/>
  <c r="AG133" i="1"/>
  <c r="AG73" i="1"/>
  <c r="AE131" i="1"/>
  <c r="AE71" i="1"/>
  <c r="AE66" i="1"/>
  <c r="D64" i="1"/>
  <c r="AV60" i="1"/>
  <c r="C93" i="1"/>
  <c r="B132" i="1"/>
  <c r="B72" i="1"/>
  <c r="AL93" i="1"/>
  <c r="B130" i="1"/>
  <c r="B70" i="1"/>
  <c r="X93" i="1"/>
  <c r="B93" i="1"/>
  <c r="AI93" i="1"/>
  <c r="B140" i="1"/>
  <c r="B80" i="1"/>
  <c r="AT93" i="1"/>
  <c r="AH93" i="1"/>
  <c r="V93" i="1"/>
  <c r="J93" i="1"/>
  <c r="AM92" i="1"/>
  <c r="O92" i="1"/>
  <c r="C92" i="1"/>
  <c r="AR91" i="1"/>
  <c r="AF91" i="1"/>
  <c r="T91" i="1"/>
  <c r="H91" i="1"/>
  <c r="AA139" i="1"/>
  <c r="AA79" i="1"/>
  <c r="H138" i="1"/>
  <c r="H78" i="1"/>
  <c r="M137" i="1"/>
  <c r="M77" i="1"/>
  <c r="F136" i="1"/>
  <c r="F76" i="1"/>
  <c r="P134" i="1"/>
  <c r="P74" i="1"/>
  <c r="AS133" i="1"/>
  <c r="AS73" i="1"/>
  <c r="AL132" i="1"/>
  <c r="AL72" i="1"/>
  <c r="AJ130" i="1"/>
  <c r="AJ70" i="1"/>
  <c r="Z67" i="1"/>
  <c r="F66" i="1"/>
  <c r="K65" i="1"/>
  <c r="P64" i="1"/>
  <c r="G61" i="1"/>
  <c r="B133" i="1"/>
  <c r="B73" i="1"/>
  <c r="AY93" i="1"/>
  <c r="AX93" i="1"/>
  <c r="AV93" i="1"/>
  <c r="L93" i="1"/>
  <c r="B141" i="1"/>
  <c r="B81" i="1"/>
  <c r="B129" i="1"/>
  <c r="B69" i="1"/>
  <c r="AU93" i="1"/>
  <c r="K93" i="1"/>
  <c r="B92" i="1"/>
  <c r="B128" i="1"/>
  <c r="B68" i="1"/>
  <c r="B91" i="1"/>
  <c r="B139" i="1"/>
  <c r="B79" i="1"/>
  <c r="B67" i="1"/>
  <c r="AS93" i="1"/>
  <c r="AG93" i="1"/>
  <c r="U93" i="1"/>
  <c r="I93" i="1"/>
  <c r="AX92" i="1"/>
  <c r="AL92" i="1"/>
  <c r="Z92" i="1"/>
  <c r="N92" i="1"/>
  <c r="AE91" i="1"/>
  <c r="G91" i="1"/>
  <c r="X142" i="1"/>
  <c r="X82" i="1"/>
  <c r="AC141" i="1"/>
  <c r="AC81" i="1"/>
  <c r="C139" i="1"/>
  <c r="C79" i="1"/>
  <c r="T138" i="1"/>
  <c r="T78" i="1"/>
  <c r="I133" i="1"/>
  <c r="I73" i="1"/>
  <c r="L130" i="1"/>
  <c r="L70" i="1"/>
  <c r="AC129" i="1"/>
  <c r="AC69" i="1"/>
  <c r="AN64" i="1"/>
  <c r="X60" i="1"/>
  <c r="B62" i="1"/>
  <c r="B84" i="1"/>
  <c r="B90" i="1"/>
  <c r="B138" i="1"/>
  <c r="B78" i="1"/>
  <c r="B66" i="1"/>
  <c r="AR93" i="1"/>
  <c r="AF93" i="1"/>
  <c r="T93" i="1"/>
  <c r="H93" i="1"/>
  <c r="AW92" i="1"/>
  <c r="AK92" i="1"/>
  <c r="Y92" i="1"/>
  <c r="M92" i="1"/>
  <c r="AP91" i="1"/>
  <c r="AD91" i="1"/>
  <c r="R91" i="1"/>
  <c r="F91" i="1"/>
  <c r="AU90" i="1"/>
  <c r="AI90" i="1"/>
  <c r="W90" i="1"/>
  <c r="K90" i="1"/>
  <c r="AH140" i="1"/>
  <c r="AH80" i="1"/>
  <c r="AN134" i="1"/>
  <c r="AN74" i="1"/>
  <c r="Z132" i="1"/>
  <c r="Z72" i="1"/>
  <c r="E129" i="1"/>
  <c r="E69" i="1"/>
  <c r="AU65" i="1"/>
  <c r="AL62" i="1"/>
  <c r="B89" i="1"/>
  <c r="AE93" i="1"/>
  <c r="AV92" i="1"/>
  <c r="X92" i="1"/>
  <c r="AC91" i="1"/>
  <c r="E91" i="1"/>
  <c r="AT90" i="1"/>
  <c r="AH90" i="1"/>
  <c r="V90" i="1"/>
  <c r="J90" i="1"/>
  <c r="AM89" i="1"/>
  <c r="O89" i="1"/>
  <c r="C89" i="1"/>
  <c r="AR88" i="1"/>
  <c r="AF88" i="1"/>
  <c r="T88" i="1"/>
  <c r="H88" i="1"/>
  <c r="AM139" i="1"/>
  <c r="AM79" i="1"/>
  <c r="AK137" i="1"/>
  <c r="AK77" i="1"/>
  <c r="N132" i="1"/>
  <c r="N72" i="1"/>
  <c r="G131" i="1"/>
  <c r="G71" i="1"/>
  <c r="X130" i="1"/>
  <c r="X70" i="1"/>
  <c r="AS128" i="1"/>
  <c r="AS68" i="1"/>
  <c r="AX67" i="1"/>
  <c r="AB64" i="1"/>
  <c r="AE61" i="1"/>
  <c r="B137" i="1"/>
  <c r="B77" i="1"/>
  <c r="B65" i="1"/>
  <c r="AQ93" i="1"/>
  <c r="S93" i="1"/>
  <c r="G93" i="1"/>
  <c r="AJ92" i="1"/>
  <c r="L92" i="1"/>
  <c r="AO91" i="1"/>
  <c r="Q91" i="1"/>
  <c r="B88" i="1"/>
  <c r="B136" i="1"/>
  <c r="B76" i="1"/>
  <c r="B64" i="1"/>
  <c r="AP93" i="1"/>
  <c r="AD93" i="1"/>
  <c r="R93" i="1"/>
  <c r="F93" i="1"/>
  <c r="AU92" i="1"/>
  <c r="W92" i="1"/>
  <c r="AN91" i="1"/>
  <c r="AB91" i="1"/>
  <c r="P91" i="1"/>
  <c r="D91" i="1"/>
  <c r="AS90" i="1"/>
  <c r="AG90" i="1"/>
  <c r="U90" i="1"/>
  <c r="I90" i="1"/>
  <c r="AO88" i="1"/>
  <c r="AC88" i="1"/>
  <c r="Q88" i="1"/>
  <c r="E88" i="1"/>
  <c r="AT87" i="1"/>
  <c r="AH87" i="1"/>
  <c r="V87" i="1"/>
  <c r="J87" i="1"/>
  <c r="AM86" i="1"/>
  <c r="O86" i="1"/>
  <c r="C86" i="1"/>
  <c r="AR85" i="1"/>
  <c r="AF85" i="1"/>
  <c r="T85" i="1"/>
  <c r="H85" i="1"/>
  <c r="AW84" i="1"/>
  <c r="AK84" i="1"/>
  <c r="Y84" i="1"/>
  <c r="M84" i="1"/>
  <c r="AP83" i="1"/>
  <c r="AD83" i="1"/>
  <c r="R83" i="1"/>
  <c r="F83" i="1"/>
  <c r="AU142" i="1"/>
  <c r="AU82" i="1"/>
  <c r="AI142" i="1"/>
  <c r="AI82" i="1"/>
  <c r="W142" i="1"/>
  <c r="W82" i="1"/>
  <c r="K142" i="1"/>
  <c r="K82" i="1"/>
  <c r="AN141" i="1"/>
  <c r="AN81" i="1"/>
  <c r="AB141" i="1"/>
  <c r="AB81" i="1"/>
  <c r="P141" i="1"/>
  <c r="P81" i="1"/>
  <c r="D141" i="1"/>
  <c r="D81" i="1"/>
  <c r="AS140" i="1"/>
  <c r="AS80" i="1"/>
  <c r="AG140" i="1"/>
  <c r="AG80" i="1"/>
  <c r="U140" i="1"/>
  <c r="U80" i="1"/>
  <c r="I140" i="1"/>
  <c r="I80" i="1"/>
  <c r="AX139" i="1"/>
  <c r="AX79" i="1"/>
  <c r="AL139" i="1"/>
  <c r="AL79" i="1"/>
  <c r="Z139" i="1"/>
  <c r="Z79" i="1"/>
  <c r="N139" i="1"/>
  <c r="N79" i="1"/>
  <c r="AQ138" i="1"/>
  <c r="AQ78" i="1"/>
  <c r="AE138" i="1"/>
  <c r="AE78" i="1"/>
  <c r="S138" i="1"/>
  <c r="S78" i="1"/>
  <c r="G138" i="1"/>
  <c r="G78" i="1"/>
  <c r="AV137" i="1"/>
  <c r="AV77" i="1"/>
  <c r="AJ137" i="1"/>
  <c r="AJ77" i="1"/>
  <c r="X137" i="1"/>
  <c r="X77" i="1"/>
  <c r="L137" i="1"/>
  <c r="L77" i="1"/>
  <c r="AO136" i="1"/>
  <c r="AO76" i="1"/>
  <c r="AC136" i="1"/>
  <c r="AC76" i="1"/>
  <c r="Q136" i="1"/>
  <c r="Q76" i="1"/>
  <c r="E136" i="1"/>
  <c r="E76" i="1"/>
  <c r="AT135" i="1"/>
  <c r="AT75" i="1"/>
  <c r="AH135" i="1"/>
  <c r="AH75" i="1"/>
  <c r="V135" i="1"/>
  <c r="V75" i="1"/>
  <c r="J135" i="1"/>
  <c r="J75" i="1"/>
  <c r="AY134" i="1"/>
  <c r="AY74" i="1"/>
  <c r="AM134" i="1"/>
  <c r="AM74" i="1"/>
  <c r="AA134" i="1"/>
  <c r="AA74" i="1"/>
  <c r="O134" i="1"/>
  <c r="O74" i="1"/>
  <c r="C134" i="1"/>
  <c r="C74" i="1"/>
  <c r="AR133" i="1"/>
  <c r="AR73" i="1"/>
  <c r="AF133" i="1"/>
  <c r="AF73" i="1"/>
  <c r="T133" i="1"/>
  <c r="T73" i="1"/>
  <c r="H133" i="1"/>
  <c r="H73" i="1"/>
  <c r="AW132" i="1"/>
  <c r="AW72" i="1"/>
  <c r="AK132" i="1"/>
  <c r="AK72" i="1"/>
  <c r="Y132" i="1"/>
  <c r="Y72" i="1"/>
  <c r="M132" i="1"/>
  <c r="M72" i="1"/>
  <c r="AS87" i="1"/>
  <c r="AG87" i="1"/>
  <c r="U87" i="1"/>
  <c r="I87" i="1"/>
  <c r="AX86" i="1"/>
  <c r="AL86" i="1"/>
  <c r="Z86" i="1"/>
  <c r="N86" i="1"/>
  <c r="AE85" i="1"/>
  <c r="G85" i="1"/>
  <c r="AV84" i="1"/>
  <c r="AJ84" i="1"/>
  <c r="X84" i="1"/>
  <c r="L84" i="1"/>
  <c r="AO83" i="1"/>
  <c r="AC83" i="1"/>
  <c r="Q83" i="1"/>
  <c r="E83" i="1"/>
  <c r="AT142" i="1"/>
  <c r="AT82" i="1"/>
  <c r="AH142" i="1"/>
  <c r="AH82" i="1"/>
  <c r="V142" i="1"/>
  <c r="V82" i="1"/>
  <c r="J142" i="1"/>
  <c r="J82" i="1"/>
  <c r="AY141" i="1"/>
  <c r="AY81" i="1"/>
  <c r="AM141" i="1"/>
  <c r="AM81" i="1"/>
  <c r="AA141" i="1"/>
  <c r="AA81" i="1"/>
  <c r="O141" i="1"/>
  <c r="O81" i="1"/>
  <c r="C141" i="1"/>
  <c r="C81" i="1"/>
  <c r="AR140" i="1"/>
  <c r="AR80" i="1"/>
  <c r="AF140" i="1"/>
  <c r="AF80" i="1"/>
  <c r="T140" i="1"/>
  <c r="T80" i="1"/>
  <c r="H140" i="1"/>
  <c r="H80" i="1"/>
  <c r="AW139" i="1"/>
  <c r="AW79" i="1"/>
  <c r="AK139" i="1"/>
  <c r="AK79" i="1"/>
  <c r="Y139" i="1"/>
  <c r="Y79" i="1"/>
  <c r="M139" i="1"/>
  <c r="M79" i="1"/>
  <c r="AP138" i="1"/>
  <c r="AP78" i="1"/>
  <c r="AD138" i="1"/>
  <c r="AD78" i="1"/>
  <c r="R138" i="1"/>
  <c r="R78" i="1"/>
  <c r="F138" i="1"/>
  <c r="F78" i="1"/>
  <c r="AU137" i="1"/>
  <c r="AU77" i="1"/>
  <c r="AI137" i="1"/>
  <c r="AI77" i="1"/>
  <c r="W137" i="1"/>
  <c r="W77" i="1"/>
  <c r="K137" i="1"/>
  <c r="K77" i="1"/>
  <c r="AN136" i="1"/>
  <c r="AN76" i="1"/>
  <c r="AB136" i="1"/>
  <c r="AB76" i="1"/>
  <c r="P136" i="1"/>
  <c r="P76" i="1"/>
  <c r="D136" i="1"/>
  <c r="D76" i="1"/>
  <c r="AS135" i="1"/>
  <c r="AS75" i="1"/>
  <c r="AG135" i="1"/>
  <c r="AG75" i="1"/>
  <c r="U135" i="1"/>
  <c r="U75" i="1"/>
  <c r="I135" i="1"/>
  <c r="I75" i="1"/>
  <c r="AX134" i="1"/>
  <c r="AX74" i="1"/>
  <c r="AL134" i="1"/>
  <c r="AL74" i="1"/>
  <c r="Z134" i="1"/>
  <c r="Z74" i="1"/>
  <c r="N134" i="1"/>
  <c r="N74" i="1"/>
  <c r="AQ133" i="1"/>
  <c r="AQ73" i="1"/>
  <c r="AE133" i="1"/>
  <c r="AE73" i="1"/>
  <c r="S133" i="1"/>
  <c r="S73" i="1"/>
  <c r="G133" i="1"/>
  <c r="G73" i="1"/>
  <c r="AV132" i="1"/>
  <c r="AV72" i="1"/>
  <c r="AJ132" i="1"/>
  <c r="AJ72" i="1"/>
  <c r="X132" i="1"/>
  <c r="X72" i="1"/>
  <c r="L132" i="1"/>
  <c r="L72" i="1"/>
  <c r="AO131" i="1"/>
  <c r="AO71" i="1"/>
  <c r="AC131" i="1"/>
  <c r="AC71" i="1"/>
  <c r="Q131" i="1"/>
  <c r="Q71" i="1"/>
  <c r="E131" i="1"/>
  <c r="E71" i="1"/>
  <c r="AT130" i="1"/>
  <c r="AT70" i="1"/>
  <c r="AH130" i="1"/>
  <c r="AH70" i="1"/>
  <c r="V130" i="1"/>
  <c r="V70" i="1"/>
  <c r="J130" i="1"/>
  <c r="J70" i="1"/>
  <c r="AY129" i="1"/>
  <c r="AY69" i="1"/>
  <c r="AM129" i="1"/>
  <c r="AM69" i="1"/>
  <c r="AA129" i="1"/>
  <c r="AA69" i="1"/>
  <c r="O129" i="1"/>
  <c r="O69" i="1"/>
  <c r="C129" i="1"/>
  <c r="C69" i="1"/>
  <c r="AQ128" i="1"/>
  <c r="AQ68" i="1"/>
  <c r="AE128" i="1"/>
  <c r="AE68" i="1"/>
  <c r="S128" i="1"/>
  <c r="S68" i="1"/>
  <c r="G128" i="1"/>
  <c r="G68" i="1"/>
  <c r="AV67" i="1"/>
  <c r="AJ67" i="1"/>
  <c r="X67" i="1"/>
  <c r="L67" i="1"/>
  <c r="AO66" i="1"/>
  <c r="AW86" i="1"/>
  <c r="AK86" i="1"/>
  <c r="Y86" i="1"/>
  <c r="M86" i="1"/>
  <c r="AP85" i="1"/>
  <c r="AD85" i="1"/>
  <c r="R85" i="1"/>
  <c r="F85" i="1"/>
  <c r="AU84" i="1"/>
  <c r="W84" i="1"/>
  <c r="AN83" i="1"/>
  <c r="P83" i="1"/>
  <c r="AS142" i="1"/>
  <c r="AS82" i="1"/>
  <c r="AG142" i="1"/>
  <c r="AG82" i="1"/>
  <c r="U142" i="1"/>
  <c r="U82" i="1"/>
  <c r="I142" i="1"/>
  <c r="I82" i="1"/>
  <c r="AX141" i="1"/>
  <c r="AX81" i="1"/>
  <c r="AL141" i="1"/>
  <c r="AL81" i="1"/>
  <c r="Z141" i="1"/>
  <c r="Z81" i="1"/>
  <c r="N141" i="1"/>
  <c r="N81" i="1"/>
  <c r="AQ140" i="1"/>
  <c r="AQ80" i="1"/>
  <c r="AE140" i="1"/>
  <c r="AE80" i="1"/>
  <c r="S140" i="1"/>
  <c r="S80" i="1"/>
  <c r="G140" i="1"/>
  <c r="G80" i="1"/>
  <c r="AV139" i="1"/>
  <c r="AV79" i="1"/>
  <c r="AJ139" i="1"/>
  <c r="AJ79" i="1"/>
  <c r="X139" i="1"/>
  <c r="X79" i="1"/>
  <c r="L139" i="1"/>
  <c r="L79" i="1"/>
  <c r="AO138" i="1"/>
  <c r="AO78" i="1"/>
  <c r="AC138" i="1"/>
  <c r="AC78" i="1"/>
  <c r="Q138" i="1"/>
  <c r="Q78" i="1"/>
  <c r="E138" i="1"/>
  <c r="E78" i="1"/>
  <c r="AT137" i="1"/>
  <c r="AT77" i="1"/>
  <c r="AH137" i="1"/>
  <c r="AH77" i="1"/>
  <c r="V137" i="1"/>
  <c r="V77" i="1"/>
  <c r="J137" i="1"/>
  <c r="J77" i="1"/>
  <c r="AY136" i="1"/>
  <c r="AY76" i="1"/>
  <c r="AM136" i="1"/>
  <c r="AM76" i="1"/>
  <c r="AA136" i="1"/>
  <c r="AA76" i="1"/>
  <c r="O136" i="1"/>
  <c r="O76" i="1"/>
  <c r="C136" i="1"/>
  <c r="C76" i="1"/>
  <c r="AR135" i="1"/>
  <c r="AR75" i="1"/>
  <c r="AF135" i="1"/>
  <c r="AF75" i="1"/>
  <c r="T135" i="1"/>
  <c r="T75" i="1"/>
  <c r="H135" i="1"/>
  <c r="H75" i="1"/>
  <c r="AW134" i="1"/>
  <c r="AW74" i="1"/>
  <c r="AK134" i="1"/>
  <c r="AK74" i="1"/>
  <c r="Y134" i="1"/>
  <c r="Y74" i="1"/>
  <c r="M134" i="1"/>
  <c r="M74" i="1"/>
  <c r="AP133" i="1"/>
  <c r="AP73" i="1"/>
  <c r="AD133" i="1"/>
  <c r="AD73" i="1"/>
  <c r="R133" i="1"/>
  <c r="R73" i="1"/>
  <c r="F133" i="1"/>
  <c r="F73" i="1"/>
  <c r="AU132" i="1"/>
  <c r="AU72" i="1"/>
  <c r="AI132" i="1"/>
  <c r="AI72" i="1"/>
  <c r="W132" i="1"/>
  <c r="W72" i="1"/>
  <c r="K132" i="1"/>
  <c r="K72" i="1"/>
  <c r="AN131" i="1"/>
  <c r="AN71" i="1"/>
  <c r="AB131" i="1"/>
  <c r="AB71" i="1"/>
  <c r="P131" i="1"/>
  <c r="P71" i="1"/>
  <c r="D131" i="1"/>
  <c r="D71" i="1"/>
  <c r="AS130" i="1"/>
  <c r="AS70" i="1"/>
  <c r="AG130" i="1"/>
  <c r="AG70" i="1"/>
  <c r="U130" i="1"/>
  <c r="U70" i="1"/>
  <c r="I130" i="1"/>
  <c r="I70" i="1"/>
  <c r="AN90" i="1"/>
  <c r="AB90" i="1"/>
  <c r="P90" i="1"/>
  <c r="D90" i="1"/>
  <c r="AS89" i="1"/>
  <c r="AG89" i="1"/>
  <c r="U89" i="1"/>
  <c r="I89" i="1"/>
  <c r="AX88" i="1"/>
  <c r="AL88" i="1"/>
  <c r="Z88" i="1"/>
  <c r="N88" i="1"/>
  <c r="AE87" i="1"/>
  <c r="G87" i="1"/>
  <c r="AV86" i="1"/>
  <c r="AJ86" i="1"/>
  <c r="X86" i="1"/>
  <c r="L86" i="1"/>
  <c r="AO85" i="1"/>
  <c r="AC85" i="1"/>
  <c r="Q85" i="1"/>
  <c r="E85" i="1"/>
  <c r="AT84" i="1"/>
  <c r="AH84" i="1"/>
  <c r="V84" i="1"/>
  <c r="J84" i="1"/>
  <c r="AM83" i="1"/>
  <c r="O83" i="1"/>
  <c r="AR142" i="1"/>
  <c r="AR82" i="1"/>
  <c r="AF142" i="1"/>
  <c r="AF82" i="1"/>
  <c r="T142" i="1"/>
  <c r="T82" i="1"/>
  <c r="H142" i="1"/>
  <c r="H82" i="1"/>
  <c r="AW141" i="1"/>
  <c r="AW81" i="1"/>
  <c r="AK141" i="1"/>
  <c r="AK81" i="1"/>
  <c r="Y141" i="1"/>
  <c r="Y81" i="1"/>
  <c r="M141" i="1"/>
  <c r="M81" i="1"/>
  <c r="AP140" i="1"/>
  <c r="AP80" i="1"/>
  <c r="AD140" i="1"/>
  <c r="AD80" i="1"/>
  <c r="R140" i="1"/>
  <c r="R80" i="1"/>
  <c r="F140" i="1"/>
  <c r="F80" i="1"/>
  <c r="AU139" i="1"/>
  <c r="AU79" i="1"/>
  <c r="AI139" i="1"/>
  <c r="AI79" i="1"/>
  <c r="W139" i="1"/>
  <c r="W79" i="1"/>
  <c r="K139" i="1"/>
  <c r="K79" i="1"/>
  <c r="AN138" i="1"/>
  <c r="AN78" i="1"/>
  <c r="AB138" i="1"/>
  <c r="AB78" i="1"/>
  <c r="P138" i="1"/>
  <c r="P78" i="1"/>
  <c r="D138" i="1"/>
  <c r="D78" i="1"/>
  <c r="AS137" i="1"/>
  <c r="AS77" i="1"/>
  <c r="AG137" i="1"/>
  <c r="AG77" i="1"/>
  <c r="U137" i="1"/>
  <c r="U77" i="1"/>
  <c r="I137" i="1"/>
  <c r="I77" i="1"/>
  <c r="AX136" i="1"/>
  <c r="AX76" i="1"/>
  <c r="AL136" i="1"/>
  <c r="AL76" i="1"/>
  <c r="Z136" i="1"/>
  <c r="Z76" i="1"/>
  <c r="N136" i="1"/>
  <c r="N76" i="1"/>
  <c r="AR89" i="1"/>
  <c r="AF89" i="1"/>
  <c r="T89" i="1"/>
  <c r="H89" i="1"/>
  <c r="AW88" i="1"/>
  <c r="AK88" i="1"/>
  <c r="Y88" i="1"/>
  <c r="M88" i="1"/>
  <c r="AP87" i="1"/>
  <c r="AD87" i="1"/>
  <c r="R87" i="1"/>
  <c r="F87" i="1"/>
  <c r="AU86" i="1"/>
  <c r="W86" i="1"/>
  <c r="AN85" i="1"/>
  <c r="AB85" i="1"/>
  <c r="P85" i="1"/>
  <c r="D85" i="1"/>
  <c r="AS84" i="1"/>
  <c r="AG84" i="1"/>
  <c r="U84" i="1"/>
  <c r="I84" i="1"/>
  <c r="AX83" i="1"/>
  <c r="AL83" i="1"/>
  <c r="Z83" i="1"/>
  <c r="N83" i="1"/>
  <c r="AQ142" i="1"/>
  <c r="AQ82" i="1"/>
  <c r="AE142" i="1"/>
  <c r="AE82" i="1"/>
  <c r="S142" i="1"/>
  <c r="S82" i="1"/>
  <c r="G142" i="1"/>
  <c r="G82" i="1"/>
  <c r="AV141" i="1"/>
  <c r="AV81" i="1"/>
  <c r="AJ141" i="1"/>
  <c r="AJ81" i="1"/>
  <c r="X141" i="1"/>
  <c r="X81" i="1"/>
  <c r="L141" i="1"/>
  <c r="L81" i="1"/>
  <c r="AO140" i="1"/>
  <c r="AO80" i="1"/>
  <c r="AC140" i="1"/>
  <c r="AC80" i="1"/>
  <c r="Q140" i="1"/>
  <c r="Q80" i="1"/>
  <c r="E140" i="1"/>
  <c r="E80" i="1"/>
  <c r="AV88" i="1"/>
  <c r="AJ88" i="1"/>
  <c r="X88" i="1"/>
  <c r="L88" i="1"/>
  <c r="AO87" i="1"/>
  <c r="AC87" i="1"/>
  <c r="Q87" i="1"/>
  <c r="E87" i="1"/>
  <c r="AT86" i="1"/>
  <c r="AH86" i="1"/>
  <c r="V86" i="1"/>
  <c r="J86" i="1"/>
  <c r="AM85" i="1"/>
  <c r="O85" i="1"/>
  <c r="C85" i="1"/>
  <c r="AR84" i="1"/>
  <c r="AF84" i="1"/>
  <c r="T84" i="1"/>
  <c r="H84" i="1"/>
  <c r="AW83" i="1"/>
  <c r="AK83" i="1"/>
  <c r="Y83" i="1"/>
  <c r="M83" i="1"/>
  <c r="AP142" i="1"/>
  <c r="AP82" i="1"/>
  <c r="AD142" i="1"/>
  <c r="AD82" i="1"/>
  <c r="R142" i="1"/>
  <c r="R82" i="1"/>
  <c r="F142" i="1"/>
  <c r="F82" i="1"/>
  <c r="AU141" i="1"/>
  <c r="AU81" i="1"/>
  <c r="AI141" i="1"/>
  <c r="AI81" i="1"/>
  <c r="W141" i="1"/>
  <c r="W81" i="1"/>
  <c r="K141" i="1"/>
  <c r="K81" i="1"/>
  <c r="AN140" i="1"/>
  <c r="AN80" i="1"/>
  <c r="AB140" i="1"/>
  <c r="AB80" i="1"/>
  <c r="P140" i="1"/>
  <c r="P80" i="1"/>
  <c r="D140" i="1"/>
  <c r="D80" i="1"/>
  <c r="AS139" i="1"/>
  <c r="AS79" i="1"/>
  <c r="AG139" i="1"/>
  <c r="AG79" i="1"/>
  <c r="U139" i="1"/>
  <c r="U79" i="1"/>
  <c r="I139" i="1"/>
  <c r="I79" i="1"/>
  <c r="AX138" i="1"/>
  <c r="AX78" i="1"/>
  <c r="AL138" i="1"/>
  <c r="AL78" i="1"/>
  <c r="Z138" i="1"/>
  <c r="Z78" i="1"/>
  <c r="N138" i="1"/>
  <c r="N78" i="1"/>
  <c r="AQ137" i="1"/>
  <c r="AQ77" i="1"/>
  <c r="AE137" i="1"/>
  <c r="AE77" i="1"/>
  <c r="S137" i="1"/>
  <c r="S77" i="1"/>
  <c r="G137" i="1"/>
  <c r="G77" i="1"/>
  <c r="AV136" i="1"/>
  <c r="AV76" i="1"/>
  <c r="AJ136" i="1"/>
  <c r="AJ76" i="1"/>
  <c r="X136" i="1"/>
  <c r="X76" i="1"/>
  <c r="L136" i="1"/>
  <c r="L76" i="1"/>
  <c r="AO135" i="1"/>
  <c r="AO75" i="1"/>
  <c r="AC135" i="1"/>
  <c r="AC75" i="1"/>
  <c r="Q135" i="1"/>
  <c r="Q75" i="1"/>
  <c r="E135" i="1"/>
  <c r="E75" i="1"/>
  <c r="AT134" i="1"/>
  <c r="AT74" i="1"/>
  <c r="AH134" i="1"/>
  <c r="AH74" i="1"/>
  <c r="V134" i="1"/>
  <c r="V74" i="1"/>
  <c r="J134" i="1"/>
  <c r="J74" i="1"/>
  <c r="AY133" i="1"/>
  <c r="AY73" i="1"/>
  <c r="AM133" i="1"/>
  <c r="AM73" i="1"/>
  <c r="AA133" i="1"/>
  <c r="AA73" i="1"/>
  <c r="O133" i="1"/>
  <c r="O73" i="1"/>
  <c r="C133" i="1"/>
  <c r="C73" i="1"/>
  <c r="AR132" i="1"/>
  <c r="AR72" i="1"/>
  <c r="AF132" i="1"/>
  <c r="AF72" i="1"/>
  <c r="T132" i="1"/>
  <c r="T72" i="1"/>
  <c r="H132" i="1"/>
  <c r="H72" i="1"/>
  <c r="AW131" i="1"/>
  <c r="AW71" i="1"/>
  <c r="AK131" i="1"/>
  <c r="AK71" i="1"/>
  <c r="Y131" i="1"/>
  <c r="Y71" i="1"/>
  <c r="M131" i="1"/>
  <c r="M71" i="1"/>
  <c r="AP130" i="1"/>
  <c r="AP70" i="1"/>
  <c r="AD130" i="1"/>
  <c r="AD70" i="1"/>
  <c r="R130" i="1"/>
  <c r="R70" i="1"/>
  <c r="F130" i="1"/>
  <c r="F70" i="1"/>
  <c r="AW90" i="1"/>
  <c r="AK90" i="1"/>
  <c r="Y90" i="1"/>
  <c r="M90" i="1"/>
  <c r="AP89" i="1"/>
  <c r="AD89" i="1"/>
  <c r="R89" i="1"/>
  <c r="F89" i="1"/>
  <c r="AU88" i="1"/>
  <c r="W88" i="1"/>
  <c r="AN87" i="1"/>
  <c r="AB87" i="1"/>
  <c r="P87" i="1"/>
  <c r="D87" i="1"/>
  <c r="AS86" i="1"/>
  <c r="AG86" i="1"/>
  <c r="U86" i="1"/>
  <c r="I86" i="1"/>
  <c r="AX85" i="1"/>
  <c r="AL85" i="1"/>
  <c r="Z85" i="1"/>
  <c r="N85" i="1"/>
  <c r="AE84" i="1"/>
  <c r="G84" i="1"/>
  <c r="AV83" i="1"/>
  <c r="X83" i="1"/>
  <c r="AO142" i="1"/>
  <c r="AO82" i="1"/>
  <c r="AC142" i="1"/>
  <c r="AC82" i="1"/>
  <c r="Q142" i="1"/>
  <c r="Q82" i="1"/>
  <c r="E142" i="1"/>
  <c r="E82" i="1"/>
  <c r="AT141" i="1"/>
  <c r="AT81" i="1"/>
  <c r="AH141" i="1"/>
  <c r="AH81" i="1"/>
  <c r="V141" i="1"/>
  <c r="V81" i="1"/>
  <c r="J141" i="1"/>
  <c r="J81" i="1"/>
  <c r="AY140" i="1"/>
  <c r="AY80" i="1"/>
  <c r="AM140" i="1"/>
  <c r="AM80" i="1"/>
  <c r="AA140" i="1"/>
  <c r="AA80" i="1"/>
  <c r="O140" i="1"/>
  <c r="O80" i="1"/>
  <c r="C140" i="1"/>
  <c r="C80" i="1"/>
  <c r="AR139" i="1"/>
  <c r="AR79" i="1"/>
  <c r="AF139" i="1"/>
  <c r="AF79" i="1"/>
  <c r="T139" i="1"/>
  <c r="T79" i="1"/>
  <c r="H139" i="1"/>
  <c r="H79" i="1"/>
  <c r="AW138" i="1"/>
  <c r="AW78" i="1"/>
  <c r="AK138" i="1"/>
  <c r="AK78" i="1"/>
  <c r="Y138" i="1"/>
  <c r="Y78" i="1"/>
  <c r="M138" i="1"/>
  <c r="M78" i="1"/>
  <c r="AP137" i="1"/>
  <c r="AP77" i="1"/>
  <c r="AD137" i="1"/>
  <c r="AD77" i="1"/>
  <c r="R137" i="1"/>
  <c r="R77" i="1"/>
  <c r="F137" i="1"/>
  <c r="F77" i="1"/>
  <c r="AU136" i="1"/>
  <c r="AU76" i="1"/>
  <c r="AI136" i="1"/>
  <c r="AI76" i="1"/>
  <c r="W136" i="1"/>
  <c r="W76" i="1"/>
  <c r="K136" i="1"/>
  <c r="K76" i="1"/>
  <c r="AN135" i="1"/>
  <c r="AN75" i="1"/>
  <c r="AB135" i="1"/>
  <c r="AB75" i="1"/>
  <c r="P135" i="1"/>
  <c r="P75" i="1"/>
  <c r="D135" i="1"/>
  <c r="D75" i="1"/>
  <c r="AS134" i="1"/>
  <c r="AS74" i="1"/>
  <c r="AG134" i="1"/>
  <c r="AG74" i="1"/>
  <c r="U134" i="1"/>
  <c r="U74" i="1"/>
  <c r="I134" i="1"/>
  <c r="I74" i="1"/>
  <c r="AX133" i="1"/>
  <c r="AX73" i="1"/>
  <c r="AL133" i="1"/>
  <c r="AL73" i="1"/>
  <c r="Z133" i="1"/>
  <c r="Z73" i="1"/>
  <c r="N133" i="1"/>
  <c r="N73" i="1"/>
  <c r="AV90" i="1"/>
  <c r="AJ90" i="1"/>
  <c r="X90" i="1"/>
  <c r="L90" i="1"/>
  <c r="AO89" i="1"/>
  <c r="AC89" i="1"/>
  <c r="Q89" i="1"/>
  <c r="E89" i="1"/>
  <c r="AT88" i="1"/>
  <c r="AH88" i="1"/>
  <c r="V88" i="1"/>
  <c r="J88" i="1"/>
  <c r="AM87" i="1"/>
  <c r="O87" i="1"/>
  <c r="C87" i="1"/>
  <c r="AR86" i="1"/>
  <c r="AF86" i="1"/>
  <c r="T86" i="1"/>
  <c r="H86" i="1"/>
  <c r="AW85" i="1"/>
  <c r="AK85" i="1"/>
  <c r="Y85" i="1"/>
  <c r="M85" i="1"/>
  <c r="AP84" i="1"/>
  <c r="AD84" i="1"/>
  <c r="R84" i="1"/>
  <c r="F84" i="1"/>
  <c r="AU83" i="1"/>
  <c r="W83" i="1"/>
  <c r="AN142" i="1"/>
  <c r="AN82" i="1"/>
  <c r="AB142" i="1"/>
  <c r="AB82" i="1"/>
  <c r="P142" i="1"/>
  <c r="P82" i="1"/>
  <c r="D142" i="1"/>
  <c r="D82" i="1"/>
  <c r="AS141" i="1"/>
  <c r="AS81" i="1"/>
  <c r="AG141" i="1"/>
  <c r="AG81" i="1"/>
  <c r="U141" i="1"/>
  <c r="U81" i="1"/>
  <c r="I141" i="1"/>
  <c r="I81" i="1"/>
  <c r="AN89" i="1"/>
  <c r="AB89" i="1"/>
  <c r="P89" i="1"/>
  <c r="D89" i="1"/>
  <c r="AS88" i="1"/>
  <c r="AG88" i="1"/>
  <c r="U88" i="1"/>
  <c r="I88" i="1"/>
  <c r="AX87" i="1"/>
  <c r="AL87" i="1"/>
  <c r="Z87" i="1"/>
  <c r="N87" i="1"/>
  <c r="AE86" i="1"/>
  <c r="G86" i="1"/>
  <c r="AV85" i="1"/>
  <c r="AJ85" i="1"/>
  <c r="X85" i="1"/>
  <c r="L85" i="1"/>
  <c r="AO84" i="1"/>
  <c r="AC84" i="1"/>
  <c r="Q84" i="1"/>
  <c r="E84" i="1"/>
  <c r="AT83" i="1"/>
  <c r="AH83" i="1"/>
  <c r="V83" i="1"/>
  <c r="J83" i="1"/>
  <c r="AY142" i="1"/>
  <c r="AY82" i="1"/>
  <c r="AM142" i="1"/>
  <c r="AM82" i="1"/>
  <c r="AA142" i="1"/>
  <c r="AA82" i="1"/>
  <c r="O142" i="1"/>
  <c r="O82" i="1"/>
  <c r="C142" i="1"/>
  <c r="C82" i="1"/>
  <c r="AR141" i="1"/>
  <c r="AR81" i="1"/>
  <c r="AF141" i="1"/>
  <c r="AF81" i="1"/>
  <c r="T141" i="1"/>
  <c r="T81" i="1"/>
  <c r="H141" i="1"/>
  <c r="H81" i="1"/>
  <c r="AW140" i="1"/>
  <c r="AW80" i="1"/>
  <c r="AK140" i="1"/>
  <c r="AK80" i="1"/>
  <c r="Y140" i="1"/>
  <c r="Y80" i="1"/>
  <c r="M140" i="1"/>
  <c r="M80" i="1"/>
  <c r="AP139" i="1"/>
  <c r="AP79" i="1"/>
  <c r="AD139" i="1"/>
  <c r="AD79" i="1"/>
  <c r="R139" i="1"/>
  <c r="R79" i="1"/>
  <c r="F139" i="1"/>
  <c r="F79" i="1"/>
  <c r="AU138" i="1"/>
  <c r="AU78" i="1"/>
  <c r="AI138" i="1"/>
  <c r="AI78" i="1"/>
  <c r="W138" i="1"/>
  <c r="W78" i="1"/>
  <c r="K138" i="1"/>
  <c r="K78" i="1"/>
  <c r="AN137" i="1"/>
  <c r="AN77" i="1"/>
  <c r="AB137" i="1"/>
  <c r="AB77" i="1"/>
  <c r="P137" i="1"/>
  <c r="P77" i="1"/>
  <c r="D137" i="1"/>
  <c r="D77" i="1"/>
  <c r="AS136" i="1"/>
  <c r="AS76" i="1"/>
  <c r="AG136" i="1"/>
  <c r="AG76" i="1"/>
  <c r="U136" i="1"/>
  <c r="U76" i="1"/>
  <c r="I136" i="1"/>
  <c r="I76" i="1"/>
  <c r="AX135" i="1"/>
  <c r="AX75" i="1"/>
  <c r="AL135" i="1"/>
  <c r="AL75" i="1"/>
  <c r="Z135" i="1"/>
  <c r="Z75" i="1"/>
  <c r="N135" i="1"/>
  <c r="N75" i="1"/>
  <c r="AQ134" i="1"/>
  <c r="AQ74" i="1"/>
  <c r="AE134" i="1"/>
  <c r="AE74" i="1"/>
  <c r="S134" i="1"/>
  <c r="S74" i="1"/>
  <c r="G134" i="1"/>
  <c r="G74" i="1"/>
  <c r="AV133" i="1"/>
  <c r="AV73" i="1"/>
  <c r="AJ133" i="1"/>
  <c r="AJ73" i="1"/>
  <c r="X133" i="1"/>
  <c r="X73" i="1"/>
  <c r="L133" i="1"/>
  <c r="L73" i="1"/>
  <c r="AO132" i="1"/>
  <c r="AO72" i="1"/>
  <c r="AC132" i="1"/>
  <c r="AC72" i="1"/>
  <c r="Q132" i="1"/>
  <c r="Q72" i="1"/>
  <c r="E132" i="1"/>
  <c r="E72" i="1"/>
  <c r="AT131" i="1"/>
  <c r="AT71" i="1"/>
  <c r="AH131" i="1"/>
  <c r="AH71" i="1"/>
  <c r="V131" i="1"/>
  <c r="V71" i="1"/>
  <c r="J131" i="1"/>
  <c r="J71" i="1"/>
  <c r="AW87" i="1"/>
  <c r="AK87" i="1"/>
  <c r="Y87" i="1"/>
  <c r="M87" i="1"/>
  <c r="AP86" i="1"/>
  <c r="AD86" i="1"/>
  <c r="R86" i="1"/>
  <c r="F86" i="1"/>
  <c r="AU85" i="1"/>
  <c r="W85" i="1"/>
  <c r="AN84" i="1"/>
  <c r="AB84" i="1"/>
  <c r="P84" i="1"/>
  <c r="D84" i="1"/>
  <c r="AS83" i="1"/>
  <c r="AG83" i="1"/>
  <c r="U83" i="1"/>
  <c r="I83" i="1"/>
  <c r="AX142" i="1"/>
  <c r="AX82" i="1"/>
  <c r="AL142" i="1"/>
  <c r="AL82" i="1"/>
  <c r="Z142" i="1"/>
  <c r="Z82" i="1"/>
  <c r="N142" i="1"/>
  <c r="N82" i="1"/>
  <c r="AQ141" i="1"/>
  <c r="AQ81" i="1"/>
  <c r="AE141" i="1"/>
  <c r="AE81" i="1"/>
  <c r="S141" i="1"/>
  <c r="S81" i="1"/>
  <c r="G141" i="1"/>
  <c r="G81" i="1"/>
  <c r="AV140" i="1"/>
  <c r="AV80" i="1"/>
  <c r="AJ140" i="1"/>
  <c r="AJ80" i="1"/>
  <c r="X140" i="1"/>
  <c r="X80" i="1"/>
  <c r="L140" i="1"/>
  <c r="L80" i="1"/>
  <c r="AO139" i="1"/>
  <c r="AO79" i="1"/>
  <c r="AC139" i="1"/>
  <c r="AC79" i="1"/>
  <c r="Q139" i="1"/>
  <c r="Q79" i="1"/>
  <c r="E139" i="1"/>
  <c r="E79" i="1"/>
  <c r="AT138" i="1"/>
  <c r="AT78" i="1"/>
  <c r="AH138" i="1"/>
  <c r="AH78" i="1"/>
  <c r="V138" i="1"/>
  <c r="V78" i="1"/>
  <c r="J138" i="1"/>
  <c r="J78" i="1"/>
  <c r="AY137" i="1"/>
  <c r="AY77" i="1"/>
  <c r="AM137" i="1"/>
  <c r="AM77" i="1"/>
  <c r="AA137" i="1"/>
  <c r="AA77" i="1"/>
  <c r="O137" i="1"/>
  <c r="O77" i="1"/>
  <c r="C137" i="1"/>
  <c r="C77" i="1"/>
  <c r="AR136" i="1"/>
  <c r="AR76" i="1"/>
  <c r="AF136" i="1"/>
  <c r="AF76" i="1"/>
  <c r="T136" i="1"/>
  <c r="T76" i="1"/>
  <c r="H136" i="1"/>
  <c r="H76" i="1"/>
  <c r="AW135" i="1"/>
  <c r="AW75" i="1"/>
  <c r="AK135" i="1"/>
  <c r="AK75" i="1"/>
  <c r="Y135" i="1"/>
  <c r="Y75" i="1"/>
  <c r="M135" i="1"/>
  <c r="M75" i="1"/>
  <c r="AP134" i="1"/>
  <c r="AP74" i="1"/>
  <c r="AD134" i="1"/>
  <c r="AD74" i="1"/>
  <c r="R134" i="1"/>
  <c r="R74" i="1"/>
  <c r="F134" i="1"/>
  <c r="F74" i="1"/>
  <c r="AU133" i="1"/>
  <c r="AU73" i="1"/>
  <c r="AI133" i="1"/>
  <c r="AI73" i="1"/>
  <c r="W133" i="1"/>
  <c r="W73" i="1"/>
  <c r="K133" i="1"/>
  <c r="K73" i="1"/>
  <c r="AN132" i="1"/>
  <c r="AN72" i="1"/>
  <c r="AB132" i="1"/>
  <c r="AB72" i="1"/>
  <c r="P132" i="1"/>
  <c r="P72" i="1"/>
  <c r="D132" i="1"/>
  <c r="D72" i="1"/>
  <c r="AS131" i="1"/>
  <c r="AS71" i="1"/>
  <c r="AG131" i="1"/>
  <c r="AG71" i="1"/>
  <c r="U131" i="1"/>
  <c r="U71" i="1"/>
  <c r="I131" i="1"/>
  <c r="I71" i="1"/>
  <c r="AX130" i="1"/>
  <c r="AX70" i="1"/>
  <c r="AL130" i="1"/>
  <c r="AL70" i="1"/>
  <c r="Z130" i="1"/>
  <c r="Z70" i="1"/>
  <c r="N130" i="1"/>
  <c r="N70" i="1"/>
  <c r="AQ129" i="1"/>
  <c r="AQ69" i="1"/>
  <c r="AE129" i="1"/>
  <c r="AE69" i="1"/>
  <c r="S129" i="1"/>
  <c r="S69" i="1"/>
  <c r="G129" i="1"/>
  <c r="G69" i="1"/>
  <c r="AX89" i="1"/>
  <c r="AL89" i="1"/>
  <c r="Z89" i="1"/>
  <c r="N89" i="1"/>
  <c r="AE88" i="1"/>
  <c r="G88" i="1"/>
  <c r="AV87" i="1"/>
  <c r="AJ87" i="1"/>
  <c r="X87" i="1"/>
  <c r="L87" i="1"/>
  <c r="AO86" i="1"/>
  <c r="AC86" i="1"/>
  <c r="Q86" i="1"/>
  <c r="E86" i="1"/>
  <c r="AT85" i="1"/>
  <c r="AH85" i="1"/>
  <c r="V85" i="1"/>
  <c r="J85" i="1"/>
  <c r="AM84" i="1"/>
  <c r="O84" i="1"/>
  <c r="C84" i="1"/>
  <c r="AF83" i="1"/>
  <c r="H83" i="1"/>
  <c r="AW142" i="1"/>
  <c r="AW82" i="1"/>
  <c r="AK142" i="1"/>
  <c r="AK82" i="1"/>
  <c r="Y142" i="1"/>
  <c r="Y82" i="1"/>
  <c r="M142" i="1"/>
  <c r="M82" i="1"/>
  <c r="AP141" i="1"/>
  <c r="AP81" i="1"/>
  <c r="AD141" i="1"/>
  <c r="AD81" i="1"/>
  <c r="R141" i="1"/>
  <c r="R81" i="1"/>
  <c r="F141" i="1"/>
  <c r="F81" i="1"/>
  <c r="AU140" i="1"/>
  <c r="AU80" i="1"/>
  <c r="AI140" i="1"/>
  <c r="AI80" i="1"/>
  <c r="W140" i="1"/>
  <c r="W80" i="1"/>
  <c r="K140" i="1"/>
  <c r="K80" i="1"/>
  <c r="AN139" i="1"/>
  <c r="AN79" i="1"/>
  <c r="AB139" i="1"/>
  <c r="AB79" i="1"/>
  <c r="P139" i="1"/>
  <c r="P79" i="1"/>
  <c r="D139" i="1"/>
  <c r="D79" i="1"/>
  <c r="AS138" i="1"/>
  <c r="AS78" i="1"/>
  <c r="AG138" i="1"/>
  <c r="AG78" i="1"/>
  <c r="U138" i="1"/>
  <c r="U78" i="1"/>
  <c r="I138" i="1"/>
  <c r="I78" i="1"/>
  <c r="AX137" i="1"/>
  <c r="AX77" i="1"/>
  <c r="AL137" i="1"/>
  <c r="AL77" i="1"/>
  <c r="Z137" i="1"/>
  <c r="Z77" i="1"/>
  <c r="N137" i="1"/>
  <c r="N77" i="1"/>
  <c r="AQ136" i="1"/>
  <c r="AQ76" i="1"/>
  <c r="AE136" i="1"/>
  <c r="AE76" i="1"/>
  <c r="S136" i="1"/>
  <c r="S76" i="1"/>
  <c r="G136" i="1"/>
  <c r="G76" i="1"/>
  <c r="AV135" i="1"/>
  <c r="AV75" i="1"/>
  <c r="AJ135" i="1"/>
  <c r="AJ75" i="1"/>
  <c r="X135" i="1"/>
  <c r="X75" i="1"/>
  <c r="L135" i="1"/>
  <c r="L75" i="1"/>
  <c r="AO134" i="1"/>
  <c r="AO74" i="1"/>
  <c r="AC134" i="1"/>
  <c r="AC74" i="1"/>
  <c r="Q134" i="1"/>
  <c r="Q74" i="1"/>
  <c r="E134" i="1"/>
  <c r="E74" i="1"/>
  <c r="AT133" i="1"/>
  <c r="AT73" i="1"/>
  <c r="AH133" i="1"/>
  <c r="AH73" i="1"/>
  <c r="V133" i="1"/>
  <c r="V73" i="1"/>
  <c r="J133" i="1"/>
  <c r="J73" i="1"/>
  <c r="AP131" i="1"/>
  <c r="AP71" i="1"/>
  <c r="AD131" i="1"/>
  <c r="AD71" i="1"/>
  <c r="R131" i="1"/>
  <c r="R71" i="1"/>
  <c r="F131" i="1"/>
  <c r="F71" i="1"/>
  <c r="AU130" i="1"/>
  <c r="AU70" i="1"/>
  <c r="AI130" i="1"/>
  <c r="AI70" i="1"/>
  <c r="W130" i="1"/>
  <c r="W70" i="1"/>
  <c r="K130" i="1"/>
  <c r="K70" i="1"/>
  <c r="AN129" i="1"/>
  <c r="AN69" i="1"/>
  <c r="AB129" i="1"/>
  <c r="AB69" i="1"/>
  <c r="P129" i="1"/>
  <c r="P69" i="1"/>
  <c r="D129" i="1"/>
  <c r="D69" i="1"/>
  <c r="AR128" i="1"/>
  <c r="AR68" i="1"/>
  <c r="AF128" i="1"/>
  <c r="AF68" i="1"/>
  <c r="T128" i="1"/>
  <c r="T68" i="1"/>
  <c r="H128" i="1"/>
  <c r="H68" i="1"/>
  <c r="AW67" i="1"/>
  <c r="AK67" i="1"/>
  <c r="Y67" i="1"/>
  <c r="M67" i="1"/>
  <c r="AP66" i="1"/>
  <c r="AD66" i="1"/>
  <c r="Q66" i="1"/>
  <c r="E66" i="1"/>
  <c r="AT65" i="1"/>
  <c r="AH65" i="1"/>
  <c r="V65" i="1"/>
  <c r="J65" i="1"/>
  <c r="AY64" i="1"/>
  <c r="AM64" i="1"/>
  <c r="AA64" i="1"/>
  <c r="O64" i="1"/>
  <c r="C64" i="1"/>
  <c r="AR63" i="1"/>
  <c r="AF63" i="1"/>
  <c r="T63" i="1"/>
  <c r="H63" i="1"/>
  <c r="AW62" i="1"/>
  <c r="AK62" i="1"/>
  <c r="Y62" i="1"/>
  <c r="M62" i="1"/>
  <c r="AP61" i="1"/>
  <c r="AD61" i="1"/>
  <c r="R61" i="1"/>
  <c r="F61" i="1"/>
  <c r="AU60" i="1"/>
  <c r="AI60" i="1"/>
  <c r="W60" i="1"/>
  <c r="K60" i="1"/>
  <c r="AN59" i="1"/>
  <c r="AB59" i="1"/>
  <c r="P59" i="1"/>
  <c r="D59" i="1"/>
  <c r="AR58" i="1"/>
  <c r="AF58" i="1"/>
  <c r="T58" i="1"/>
  <c r="H58" i="1"/>
  <c r="AC66" i="1"/>
  <c r="P66" i="1"/>
  <c r="D66" i="1"/>
  <c r="AS65" i="1"/>
  <c r="AG65" i="1"/>
  <c r="U65" i="1"/>
  <c r="I65" i="1"/>
  <c r="AX64" i="1"/>
  <c r="AL64" i="1"/>
  <c r="Z64" i="1"/>
  <c r="N64" i="1"/>
  <c r="AQ63" i="1"/>
  <c r="AE63" i="1"/>
  <c r="S63" i="1"/>
  <c r="G63" i="1"/>
  <c r="AV62" i="1"/>
  <c r="AJ62" i="1"/>
  <c r="X62" i="1"/>
  <c r="L62" i="1"/>
  <c r="AO61" i="1"/>
  <c r="AC61" i="1"/>
  <c r="Q61" i="1"/>
  <c r="E61" i="1"/>
  <c r="AT60" i="1"/>
  <c r="AH60" i="1"/>
  <c r="V60" i="1"/>
  <c r="J60" i="1"/>
  <c r="AY59" i="1"/>
  <c r="AM59" i="1"/>
  <c r="AA59" i="1"/>
  <c r="O59" i="1"/>
  <c r="C59" i="1"/>
  <c r="AQ58" i="1"/>
  <c r="AE58" i="1"/>
  <c r="S58" i="1"/>
  <c r="G58" i="1"/>
  <c r="AX129" i="1"/>
  <c r="AX69" i="1"/>
  <c r="AL129" i="1"/>
  <c r="AL69" i="1"/>
  <c r="Z129" i="1"/>
  <c r="Z69" i="1"/>
  <c r="N129" i="1"/>
  <c r="N69" i="1"/>
  <c r="AP128" i="1"/>
  <c r="AP68" i="1"/>
  <c r="AD128" i="1"/>
  <c r="AD68" i="1"/>
  <c r="R128" i="1"/>
  <c r="R68" i="1"/>
  <c r="F128" i="1"/>
  <c r="F68" i="1"/>
  <c r="AU67" i="1"/>
  <c r="AI67" i="1"/>
  <c r="W67" i="1"/>
  <c r="K67" i="1"/>
  <c r="AN66" i="1"/>
  <c r="AB66" i="1"/>
  <c r="O66" i="1"/>
  <c r="C66" i="1"/>
  <c r="AR65" i="1"/>
  <c r="AF65" i="1"/>
  <c r="T65" i="1"/>
  <c r="H65" i="1"/>
  <c r="AW64" i="1"/>
  <c r="AK64" i="1"/>
  <c r="Y64" i="1"/>
  <c r="M64" i="1"/>
  <c r="AP63" i="1"/>
  <c r="AD63" i="1"/>
  <c r="R63" i="1"/>
  <c r="F63" i="1"/>
  <c r="AU62" i="1"/>
  <c r="AI62" i="1"/>
  <c r="W62" i="1"/>
  <c r="K62" i="1"/>
  <c r="AN61" i="1"/>
  <c r="AB61" i="1"/>
  <c r="P61" i="1"/>
  <c r="D61" i="1"/>
  <c r="AS60" i="1"/>
  <c r="AG60" i="1"/>
  <c r="U60" i="1"/>
  <c r="I60" i="1"/>
  <c r="AX59" i="1"/>
  <c r="AL59" i="1"/>
  <c r="Z59" i="1"/>
  <c r="N59" i="1"/>
  <c r="AP58" i="1"/>
  <c r="AD58" i="1"/>
  <c r="R58" i="1"/>
  <c r="F58" i="1"/>
  <c r="AQ135" i="1"/>
  <c r="AQ75" i="1"/>
  <c r="AE135" i="1"/>
  <c r="AE75" i="1"/>
  <c r="S135" i="1"/>
  <c r="S75" i="1"/>
  <c r="G135" i="1"/>
  <c r="G75" i="1"/>
  <c r="AV134" i="1"/>
  <c r="AV74" i="1"/>
  <c r="AJ134" i="1"/>
  <c r="AJ74" i="1"/>
  <c r="X134" i="1"/>
  <c r="X74" i="1"/>
  <c r="L134" i="1"/>
  <c r="L74" i="1"/>
  <c r="AO133" i="1"/>
  <c r="AO73" i="1"/>
  <c r="AC133" i="1"/>
  <c r="AC73" i="1"/>
  <c r="Q133" i="1"/>
  <c r="Q73" i="1"/>
  <c r="E133" i="1"/>
  <c r="E73" i="1"/>
  <c r="AT132" i="1"/>
  <c r="AT72" i="1"/>
  <c r="AH132" i="1"/>
  <c r="AH72" i="1"/>
  <c r="V132" i="1"/>
  <c r="V72" i="1"/>
  <c r="J132" i="1"/>
  <c r="J72" i="1"/>
  <c r="AY131" i="1"/>
  <c r="AY71" i="1"/>
  <c r="AM131" i="1"/>
  <c r="AM71" i="1"/>
  <c r="AA131" i="1"/>
  <c r="AA71" i="1"/>
  <c r="O131" i="1"/>
  <c r="O71" i="1"/>
  <c r="C131" i="1"/>
  <c r="C71" i="1"/>
  <c r="AR130" i="1"/>
  <c r="AR70" i="1"/>
  <c r="AF130" i="1"/>
  <c r="AF70" i="1"/>
  <c r="T130" i="1"/>
  <c r="T70" i="1"/>
  <c r="H130" i="1"/>
  <c r="H70" i="1"/>
  <c r="AW129" i="1"/>
  <c r="AW69" i="1"/>
  <c r="AK129" i="1"/>
  <c r="AK69" i="1"/>
  <c r="Y129" i="1"/>
  <c r="Y69" i="1"/>
  <c r="M129" i="1"/>
  <c r="M69" i="1"/>
  <c r="AO128" i="1"/>
  <c r="AO68" i="1"/>
  <c r="AC128" i="1"/>
  <c r="AC68" i="1"/>
  <c r="Q128" i="1"/>
  <c r="Q68" i="1"/>
  <c r="E128" i="1"/>
  <c r="E68" i="1"/>
  <c r="AT67" i="1"/>
  <c r="AH67" i="1"/>
  <c r="V67" i="1"/>
  <c r="J67" i="1"/>
  <c r="AY66" i="1"/>
  <c r="AM66" i="1"/>
  <c r="AA66" i="1"/>
  <c r="N66" i="1"/>
  <c r="AQ65" i="1"/>
  <c r="AE65" i="1"/>
  <c r="S65" i="1"/>
  <c r="G65" i="1"/>
  <c r="AV64" i="1"/>
  <c r="AJ64" i="1"/>
  <c r="X64" i="1"/>
  <c r="L64" i="1"/>
  <c r="AO63" i="1"/>
  <c r="AC63" i="1"/>
  <c r="Q63" i="1"/>
  <c r="E63" i="1"/>
  <c r="AT62" i="1"/>
  <c r="AH62" i="1"/>
  <c r="V62" i="1"/>
  <c r="J62" i="1"/>
  <c r="AY61" i="1"/>
  <c r="AM61" i="1"/>
  <c r="AA61" i="1"/>
  <c r="O61" i="1"/>
  <c r="C61" i="1"/>
  <c r="AR60" i="1"/>
  <c r="AF60" i="1"/>
  <c r="T60" i="1"/>
  <c r="H60" i="1"/>
  <c r="AW59" i="1"/>
  <c r="AK59" i="1"/>
  <c r="Y59" i="1"/>
  <c r="M59" i="1"/>
  <c r="AT139" i="1"/>
  <c r="AT79" i="1"/>
  <c r="AH139" i="1"/>
  <c r="AH79" i="1"/>
  <c r="V139" i="1"/>
  <c r="V79" i="1"/>
  <c r="J139" i="1"/>
  <c r="J79" i="1"/>
  <c r="AY138" i="1"/>
  <c r="AY78" i="1"/>
  <c r="AM138" i="1"/>
  <c r="AM78" i="1"/>
  <c r="AA138" i="1"/>
  <c r="AA78" i="1"/>
  <c r="O138" i="1"/>
  <c r="O78" i="1"/>
  <c r="C138" i="1"/>
  <c r="C78" i="1"/>
  <c r="AR137" i="1"/>
  <c r="AR77" i="1"/>
  <c r="AF137" i="1"/>
  <c r="AF77" i="1"/>
  <c r="T137" i="1"/>
  <c r="T77" i="1"/>
  <c r="H137" i="1"/>
  <c r="H77" i="1"/>
  <c r="AW136" i="1"/>
  <c r="AW76" i="1"/>
  <c r="AK136" i="1"/>
  <c r="AK76" i="1"/>
  <c r="Y136" i="1"/>
  <c r="Y76" i="1"/>
  <c r="M136" i="1"/>
  <c r="M76" i="1"/>
  <c r="AP135" i="1"/>
  <c r="AP75" i="1"/>
  <c r="AD135" i="1"/>
  <c r="AD75" i="1"/>
  <c r="R135" i="1"/>
  <c r="R75" i="1"/>
  <c r="F135" i="1"/>
  <c r="F75" i="1"/>
  <c r="AU134" i="1"/>
  <c r="AU74" i="1"/>
  <c r="AI134" i="1"/>
  <c r="AI74" i="1"/>
  <c r="W134" i="1"/>
  <c r="W74" i="1"/>
  <c r="K134" i="1"/>
  <c r="K74" i="1"/>
  <c r="AN133" i="1"/>
  <c r="AN73" i="1"/>
  <c r="AB133" i="1"/>
  <c r="AB73" i="1"/>
  <c r="P133" i="1"/>
  <c r="P73" i="1"/>
  <c r="D133" i="1"/>
  <c r="D73" i="1"/>
  <c r="AS132" i="1"/>
  <c r="AS72" i="1"/>
  <c r="AG132" i="1"/>
  <c r="AG72" i="1"/>
  <c r="U132" i="1"/>
  <c r="U72" i="1"/>
  <c r="I132" i="1"/>
  <c r="I72" i="1"/>
  <c r="AX131" i="1"/>
  <c r="AX71" i="1"/>
  <c r="AL131" i="1"/>
  <c r="AL71" i="1"/>
  <c r="Z131" i="1"/>
  <c r="Z71" i="1"/>
  <c r="N131" i="1"/>
  <c r="N71" i="1"/>
  <c r="AQ130" i="1"/>
  <c r="AQ70" i="1"/>
  <c r="AE130" i="1"/>
  <c r="AE70" i="1"/>
  <c r="S130" i="1"/>
  <c r="S70" i="1"/>
  <c r="G130" i="1"/>
  <c r="G70" i="1"/>
  <c r="AV129" i="1"/>
  <c r="AV69" i="1"/>
  <c r="AJ129" i="1"/>
  <c r="AJ69" i="1"/>
  <c r="X129" i="1"/>
  <c r="X69" i="1"/>
  <c r="L129" i="1"/>
  <c r="L69" i="1"/>
  <c r="AN128" i="1"/>
  <c r="AN68" i="1"/>
  <c r="AB128" i="1"/>
  <c r="AB68" i="1"/>
  <c r="P128" i="1"/>
  <c r="P68" i="1"/>
  <c r="D128" i="1"/>
  <c r="D68" i="1"/>
  <c r="AS67" i="1"/>
  <c r="AG67" i="1"/>
  <c r="U67" i="1"/>
  <c r="I67" i="1"/>
  <c r="AX66" i="1"/>
  <c r="AL66" i="1"/>
  <c r="Z66" i="1"/>
  <c r="M66" i="1"/>
  <c r="AP65" i="1"/>
  <c r="AD65" i="1"/>
  <c r="R65" i="1"/>
  <c r="F65" i="1"/>
  <c r="AU64" i="1"/>
  <c r="AI64" i="1"/>
  <c r="W64" i="1"/>
  <c r="K64" i="1"/>
  <c r="AN63" i="1"/>
  <c r="AB63" i="1"/>
  <c r="P63" i="1"/>
  <c r="D63" i="1"/>
  <c r="AS62" i="1"/>
  <c r="AG62" i="1"/>
  <c r="U62" i="1"/>
  <c r="I62" i="1"/>
  <c r="AX61" i="1"/>
  <c r="AL61" i="1"/>
  <c r="Z61" i="1"/>
  <c r="N61" i="1"/>
  <c r="AU129" i="1"/>
  <c r="AU69" i="1"/>
  <c r="AI129" i="1"/>
  <c r="AI69" i="1"/>
  <c r="W129" i="1"/>
  <c r="W69" i="1"/>
  <c r="K129" i="1"/>
  <c r="K69" i="1"/>
  <c r="AY128" i="1"/>
  <c r="AY68" i="1"/>
  <c r="AM128" i="1"/>
  <c r="AM68" i="1"/>
  <c r="AA128" i="1"/>
  <c r="AA68" i="1"/>
  <c r="O128" i="1"/>
  <c r="O68" i="1"/>
  <c r="C128" i="1"/>
  <c r="C68" i="1"/>
  <c r="AR67" i="1"/>
  <c r="AF67" i="1"/>
  <c r="T67" i="1"/>
  <c r="H67" i="1"/>
  <c r="AW66" i="1"/>
  <c r="AK66" i="1"/>
  <c r="Y66" i="1"/>
  <c r="L66" i="1"/>
  <c r="AO65" i="1"/>
  <c r="AC65" i="1"/>
  <c r="Q65" i="1"/>
  <c r="E65" i="1"/>
  <c r="AT64" i="1"/>
  <c r="AH64" i="1"/>
  <c r="V64" i="1"/>
  <c r="J64" i="1"/>
  <c r="AY63" i="1"/>
  <c r="AM63" i="1"/>
  <c r="AA63" i="1"/>
  <c r="O63" i="1"/>
  <c r="C63" i="1"/>
  <c r="AR62" i="1"/>
  <c r="AF62" i="1"/>
  <c r="T62" i="1"/>
  <c r="H62" i="1"/>
  <c r="AW61" i="1"/>
  <c r="AK61" i="1"/>
  <c r="Y61" i="1"/>
  <c r="M61" i="1"/>
  <c r="AP60" i="1"/>
  <c r="AD60" i="1"/>
  <c r="R60" i="1"/>
  <c r="F60" i="1"/>
  <c r="AU59" i="1"/>
  <c r="AI59" i="1"/>
  <c r="W59" i="1"/>
  <c r="K59" i="1"/>
  <c r="AY58" i="1"/>
  <c r="AM58" i="1"/>
  <c r="AA58" i="1"/>
  <c r="O58" i="1"/>
  <c r="C58" i="1"/>
  <c r="AQ132" i="1"/>
  <c r="AQ72" i="1"/>
  <c r="AE132" i="1"/>
  <c r="AE72" i="1"/>
  <c r="S132" i="1"/>
  <c r="S72" i="1"/>
  <c r="G132" i="1"/>
  <c r="G72" i="1"/>
  <c r="AV131" i="1"/>
  <c r="AV71" i="1"/>
  <c r="AJ131" i="1"/>
  <c r="AJ71" i="1"/>
  <c r="X131" i="1"/>
  <c r="X71" i="1"/>
  <c r="L131" i="1"/>
  <c r="L71" i="1"/>
  <c r="AO130" i="1"/>
  <c r="AO70" i="1"/>
  <c r="AC130" i="1"/>
  <c r="AC70" i="1"/>
  <c r="Q130" i="1"/>
  <c r="Q70" i="1"/>
  <c r="E130" i="1"/>
  <c r="E70" i="1"/>
  <c r="AT129" i="1"/>
  <c r="AT69" i="1"/>
  <c r="AH129" i="1"/>
  <c r="AH69" i="1"/>
  <c r="V129" i="1"/>
  <c r="V69" i="1"/>
  <c r="J129" i="1"/>
  <c r="J69" i="1"/>
  <c r="AX128" i="1"/>
  <c r="AX68" i="1"/>
  <c r="AL128" i="1"/>
  <c r="AL68" i="1"/>
  <c r="Z128" i="1"/>
  <c r="Z68" i="1"/>
  <c r="N128" i="1"/>
  <c r="N68" i="1"/>
  <c r="AQ67" i="1"/>
  <c r="AE67" i="1"/>
  <c r="S67" i="1"/>
  <c r="G67" i="1"/>
  <c r="AV66" i="1"/>
  <c r="AJ66" i="1"/>
  <c r="X66" i="1"/>
  <c r="K66" i="1"/>
  <c r="AN65" i="1"/>
  <c r="AB65" i="1"/>
  <c r="P65" i="1"/>
  <c r="D65" i="1"/>
  <c r="AS64" i="1"/>
  <c r="AG64" i="1"/>
  <c r="U64" i="1"/>
  <c r="I64" i="1"/>
  <c r="AX63" i="1"/>
  <c r="AL63" i="1"/>
  <c r="Z63" i="1"/>
  <c r="N63" i="1"/>
  <c r="AQ62" i="1"/>
  <c r="AE62" i="1"/>
  <c r="S62" i="1"/>
  <c r="G62" i="1"/>
  <c r="AV61" i="1"/>
  <c r="AJ61" i="1"/>
  <c r="X61" i="1"/>
  <c r="L61" i="1"/>
  <c r="AO60" i="1"/>
  <c r="AC60" i="1"/>
  <c r="Q60" i="1"/>
  <c r="E60" i="1"/>
  <c r="AT59" i="1"/>
  <c r="AH59" i="1"/>
  <c r="V59" i="1"/>
  <c r="J59" i="1"/>
  <c r="AX58" i="1"/>
  <c r="AL58" i="1"/>
  <c r="Z58" i="1"/>
  <c r="N58" i="1"/>
  <c r="AX140" i="1"/>
  <c r="AX80" i="1"/>
  <c r="AL140" i="1"/>
  <c r="AL80" i="1"/>
  <c r="Z140" i="1"/>
  <c r="Z80" i="1"/>
  <c r="N140" i="1"/>
  <c r="N80" i="1"/>
  <c r="AQ139" i="1"/>
  <c r="AQ79" i="1"/>
  <c r="AE139" i="1"/>
  <c r="AE79" i="1"/>
  <c r="S139" i="1"/>
  <c r="S79" i="1"/>
  <c r="G139" i="1"/>
  <c r="G79" i="1"/>
  <c r="AV138" i="1"/>
  <c r="AV78" i="1"/>
  <c r="AJ138" i="1"/>
  <c r="AJ78" i="1"/>
  <c r="X138" i="1"/>
  <c r="X78" i="1"/>
  <c r="L138" i="1"/>
  <c r="L78" i="1"/>
  <c r="AO137" i="1"/>
  <c r="AO77" i="1"/>
  <c r="AC137" i="1"/>
  <c r="AC77" i="1"/>
  <c r="Q137" i="1"/>
  <c r="Q77" i="1"/>
  <c r="E137" i="1"/>
  <c r="E77" i="1"/>
  <c r="AT136" i="1"/>
  <c r="AT76" i="1"/>
  <c r="AH136" i="1"/>
  <c r="AH76" i="1"/>
  <c r="V136" i="1"/>
  <c r="V76" i="1"/>
  <c r="J136" i="1"/>
  <c r="J76" i="1"/>
  <c r="AY135" i="1"/>
  <c r="AY75" i="1"/>
  <c r="AM135" i="1"/>
  <c r="AM75" i="1"/>
  <c r="AA135" i="1"/>
  <c r="AA75" i="1"/>
  <c r="O135" i="1"/>
  <c r="O75" i="1"/>
  <c r="C75" i="1"/>
  <c r="C135" i="1"/>
  <c r="AR134" i="1"/>
  <c r="AR74" i="1"/>
  <c r="AF134" i="1"/>
  <c r="AF74" i="1"/>
  <c r="T134" i="1"/>
  <c r="T74" i="1"/>
  <c r="H134" i="1"/>
  <c r="H74" i="1"/>
  <c r="AW133" i="1"/>
  <c r="AW73" i="1"/>
  <c r="AK133" i="1"/>
  <c r="AK73" i="1"/>
  <c r="Y133" i="1"/>
  <c r="Y73" i="1"/>
  <c r="M133" i="1"/>
  <c r="M73" i="1"/>
  <c r="AP132" i="1"/>
  <c r="AP72" i="1"/>
  <c r="AD132" i="1"/>
  <c r="AD72" i="1"/>
  <c r="R132" i="1"/>
  <c r="R72" i="1"/>
  <c r="F132" i="1"/>
  <c r="F72" i="1"/>
  <c r="AU131" i="1"/>
  <c r="AU71" i="1"/>
  <c r="AI131" i="1"/>
  <c r="AI71" i="1"/>
  <c r="W131" i="1"/>
  <c r="W71" i="1"/>
  <c r="K131" i="1"/>
  <c r="K71" i="1"/>
  <c r="AN130" i="1"/>
  <c r="AN70" i="1"/>
  <c r="AB130" i="1"/>
  <c r="AB70" i="1"/>
  <c r="P130" i="1"/>
  <c r="P70" i="1"/>
  <c r="D130" i="1"/>
  <c r="D70" i="1"/>
  <c r="AS129" i="1"/>
  <c r="AS69" i="1"/>
  <c r="AG129" i="1"/>
  <c r="AG69" i="1"/>
  <c r="U129" i="1"/>
  <c r="U69" i="1"/>
  <c r="I129" i="1"/>
  <c r="I69" i="1"/>
  <c r="AW128" i="1"/>
  <c r="AW68" i="1"/>
  <c r="AK128" i="1"/>
  <c r="AK68" i="1"/>
  <c r="Y128" i="1"/>
  <c r="Y68" i="1"/>
  <c r="M128" i="1"/>
  <c r="M68" i="1"/>
  <c r="AP67" i="1"/>
  <c r="AD67" i="1"/>
  <c r="R67" i="1"/>
  <c r="F67" i="1"/>
  <c r="AU66" i="1"/>
  <c r="AI66" i="1"/>
  <c r="W66" i="1"/>
  <c r="J66" i="1"/>
  <c r="AY65" i="1"/>
  <c r="AM65" i="1"/>
  <c r="AA65" i="1"/>
  <c r="O65" i="1"/>
  <c r="C65" i="1"/>
  <c r="AR64" i="1"/>
  <c r="AF64" i="1"/>
  <c r="T64" i="1"/>
  <c r="H64" i="1"/>
  <c r="AW63" i="1"/>
  <c r="AK63" i="1"/>
  <c r="Y63" i="1"/>
  <c r="M63" i="1"/>
  <c r="AP62" i="1"/>
  <c r="AD62" i="1"/>
  <c r="R62" i="1"/>
  <c r="F62" i="1"/>
  <c r="AU61" i="1"/>
  <c r="AI61" i="1"/>
  <c r="W61" i="1"/>
  <c r="K61" i="1"/>
  <c r="AN60" i="1"/>
  <c r="AB60" i="1"/>
  <c r="P60" i="1"/>
  <c r="D60" i="1"/>
  <c r="AY130" i="1"/>
  <c r="AY70" i="1"/>
  <c r="AM130" i="1"/>
  <c r="AM70" i="1"/>
  <c r="AA130" i="1"/>
  <c r="AA70" i="1"/>
  <c r="O130" i="1"/>
  <c r="O70" i="1"/>
  <c r="C130" i="1"/>
  <c r="C70" i="1"/>
  <c r="AR129" i="1"/>
  <c r="AR69" i="1"/>
  <c r="AF129" i="1"/>
  <c r="AF69" i="1"/>
  <c r="T129" i="1"/>
  <c r="T69" i="1"/>
  <c r="H129" i="1"/>
  <c r="H69" i="1"/>
  <c r="AV128" i="1"/>
  <c r="AV68" i="1"/>
  <c r="AJ128" i="1"/>
  <c r="AJ68" i="1"/>
  <c r="X128" i="1"/>
  <c r="X68" i="1"/>
  <c r="L128" i="1"/>
  <c r="L68" i="1"/>
  <c r="AO67" i="1"/>
  <c r="AC67" i="1"/>
  <c r="Q67" i="1"/>
  <c r="E67" i="1"/>
  <c r="AT66" i="1"/>
  <c r="AH66" i="1"/>
  <c r="V66" i="1"/>
  <c r="I66" i="1"/>
  <c r="AX65" i="1"/>
  <c r="AL65" i="1"/>
  <c r="Z65" i="1"/>
  <c r="N65" i="1"/>
  <c r="AQ64" i="1"/>
  <c r="AE64" i="1"/>
  <c r="S64" i="1"/>
  <c r="G64" i="1"/>
  <c r="AV63" i="1"/>
  <c r="AJ63" i="1"/>
  <c r="X63" i="1"/>
  <c r="L63" i="1"/>
  <c r="AO62" i="1"/>
  <c r="AC62" i="1"/>
  <c r="Q62" i="1"/>
  <c r="E62" i="1"/>
  <c r="AT61" i="1"/>
  <c r="AH61" i="1"/>
  <c r="V61" i="1"/>
  <c r="J61" i="1"/>
  <c r="AY60" i="1"/>
  <c r="AM60" i="1"/>
  <c r="AA60" i="1"/>
  <c r="O60" i="1"/>
  <c r="C60" i="1"/>
  <c r="AR59" i="1"/>
  <c r="AF59" i="1"/>
  <c r="T59" i="1"/>
  <c r="H59" i="1"/>
  <c r="AV58" i="1"/>
  <c r="AJ58" i="1"/>
  <c r="X58" i="1"/>
  <c r="L58" i="1"/>
  <c r="AU128" i="1"/>
  <c r="AU68" i="1"/>
  <c r="AI128" i="1"/>
  <c r="AI68" i="1"/>
  <c r="W128" i="1"/>
  <c r="W68" i="1"/>
  <c r="K128" i="1"/>
  <c r="K68" i="1"/>
  <c r="AN67" i="1"/>
  <c r="AB67" i="1"/>
  <c r="P67" i="1"/>
  <c r="D67" i="1"/>
  <c r="AS66" i="1"/>
  <c r="AG66" i="1"/>
  <c r="U66" i="1"/>
  <c r="H66" i="1"/>
  <c r="AW65" i="1"/>
  <c r="AK65" i="1"/>
  <c r="Y65" i="1"/>
  <c r="M65" i="1"/>
  <c r="AP64" i="1"/>
  <c r="AD64" i="1"/>
  <c r="R64" i="1"/>
  <c r="F64" i="1"/>
  <c r="AU63" i="1"/>
  <c r="AI63" i="1"/>
  <c r="W63" i="1"/>
  <c r="K63" i="1"/>
  <c r="AN62" i="1"/>
  <c r="AB62" i="1"/>
  <c r="P62" i="1"/>
  <c r="D62" i="1"/>
  <c r="AS61" i="1"/>
  <c r="AG61" i="1"/>
  <c r="U61" i="1"/>
  <c r="I61" i="1"/>
  <c r="AX60" i="1"/>
  <c r="AL60" i="1"/>
  <c r="Z60" i="1"/>
  <c r="N60" i="1"/>
  <c r="AQ59" i="1"/>
  <c r="AE59" i="1"/>
  <c r="S59" i="1"/>
  <c r="G59" i="1"/>
  <c r="AU58" i="1"/>
  <c r="AI58" i="1"/>
  <c r="W58" i="1"/>
  <c r="K58" i="1"/>
  <c r="AY132" i="1"/>
  <c r="AY72" i="1"/>
  <c r="AM132" i="1"/>
  <c r="AM72" i="1"/>
  <c r="AA132" i="1"/>
  <c r="AA72" i="1"/>
  <c r="O132" i="1"/>
  <c r="O72" i="1"/>
  <c r="C132" i="1"/>
  <c r="C72" i="1"/>
  <c r="AR131" i="1"/>
  <c r="AR71" i="1"/>
  <c r="AF131" i="1"/>
  <c r="AF71" i="1"/>
  <c r="T131" i="1"/>
  <c r="T71" i="1"/>
  <c r="H131" i="1"/>
  <c r="H71" i="1"/>
  <c r="AW130" i="1"/>
  <c r="AW70" i="1"/>
  <c r="AK130" i="1"/>
  <c r="AK70" i="1"/>
  <c r="Y130" i="1"/>
  <c r="Y70" i="1"/>
  <c r="M130" i="1"/>
  <c r="M70" i="1"/>
  <c r="AP129" i="1"/>
  <c r="AP69" i="1"/>
  <c r="AD129" i="1"/>
  <c r="AD69" i="1"/>
  <c r="R129" i="1"/>
  <c r="R69" i="1"/>
  <c r="F129" i="1"/>
  <c r="F69" i="1"/>
  <c r="AT128" i="1"/>
  <c r="AT68" i="1"/>
  <c r="AH128" i="1"/>
  <c r="AH68" i="1"/>
  <c r="V128" i="1"/>
  <c r="V68" i="1"/>
  <c r="J128" i="1"/>
  <c r="J68" i="1"/>
  <c r="AY67" i="1"/>
  <c r="AM67" i="1"/>
  <c r="AA67" i="1"/>
  <c r="O67" i="1"/>
  <c r="C67" i="1"/>
  <c r="AR66" i="1"/>
  <c r="AF66" i="1"/>
  <c r="T66" i="1"/>
  <c r="G66" i="1"/>
  <c r="AV65" i="1"/>
  <c r="AJ65" i="1"/>
  <c r="X65" i="1"/>
  <c r="L65" i="1"/>
  <c r="AO64" i="1"/>
  <c r="AC64" i="1"/>
  <c r="Q64" i="1"/>
  <c r="E64" i="1"/>
  <c r="AT63" i="1"/>
  <c r="AH63" i="1"/>
  <c r="V63" i="1"/>
  <c r="J63" i="1"/>
  <c r="AY62" i="1"/>
  <c r="AM62" i="1"/>
  <c r="AA62" i="1"/>
  <c r="O62" i="1"/>
  <c r="C62" i="1"/>
  <c r="AR61" i="1"/>
  <c r="AF61" i="1"/>
  <c r="T61" i="1"/>
  <c r="H61" i="1"/>
  <c r="AW60" i="1"/>
  <c r="AK60" i="1"/>
  <c r="Y60" i="1"/>
  <c r="M60" i="1"/>
  <c r="AP59" i="1"/>
  <c r="AD59" i="1"/>
  <c r="R59" i="1"/>
  <c r="F59" i="1"/>
  <c r="AT58" i="1"/>
  <c r="AH58" i="1"/>
  <c r="V58" i="1"/>
  <c r="J58" i="1"/>
  <c r="AO59" i="1"/>
  <c r="AC59" i="1"/>
  <c r="Q59" i="1"/>
  <c r="E59" i="1"/>
  <c r="AS58" i="1"/>
  <c r="AG58" i="1"/>
  <c r="U58" i="1"/>
  <c r="I58" i="1"/>
  <c r="AO58" i="1"/>
  <c r="AC58" i="1"/>
  <c r="Q58" i="1"/>
  <c r="E58" i="1"/>
  <c r="AQ60" i="1"/>
  <c r="AE60" i="1"/>
  <c r="S60" i="1"/>
  <c r="G60" i="1"/>
  <c r="AV59" i="1"/>
  <c r="AJ59" i="1"/>
  <c r="X59" i="1"/>
  <c r="L59" i="1"/>
  <c r="AN58" i="1"/>
  <c r="AB58" i="1"/>
  <c r="P58" i="1"/>
  <c r="D58" i="1"/>
  <c r="AS59" i="1"/>
  <c r="AG59" i="1"/>
  <c r="U59" i="1"/>
  <c r="I59" i="1"/>
  <c r="AW58" i="1"/>
  <c r="AK58" i="1"/>
  <c r="Y58" i="1"/>
  <c r="M58" i="1"/>
  <c r="R66" i="1"/>
  <c r="AY87" i="1"/>
  <c r="AQ87" i="1"/>
  <c r="AI87" i="1"/>
  <c r="AA87" i="1"/>
  <c r="S87" i="1"/>
  <c r="K87" i="1"/>
  <c r="C83" i="1"/>
  <c r="AY85" i="1"/>
  <c r="AQ85" i="1"/>
  <c r="AI85" i="1"/>
  <c r="AA85" i="1"/>
  <c r="S85" i="1"/>
  <c r="K85" i="1"/>
  <c r="AY88" i="1"/>
  <c r="AQ88" i="1"/>
  <c r="AI88" i="1"/>
  <c r="AA88" i="1"/>
  <c r="S88" i="1"/>
  <c r="K88" i="1"/>
  <c r="AR83" i="1"/>
  <c r="AJ83" i="1"/>
  <c r="AB83" i="1"/>
  <c r="T83" i="1"/>
  <c r="L83" i="1"/>
  <c r="D83" i="1"/>
  <c r="AY91" i="1"/>
  <c r="AQ91" i="1"/>
  <c r="AI91" i="1"/>
  <c r="AA91" i="1"/>
  <c r="S91" i="1"/>
  <c r="K91" i="1"/>
  <c r="AY83" i="1"/>
  <c r="AQ83" i="1"/>
  <c r="AI83" i="1"/>
  <c r="AA83" i="1"/>
  <c r="S83" i="1"/>
  <c r="K83" i="1"/>
  <c r="AY86" i="1"/>
  <c r="AQ86" i="1"/>
  <c r="AI86" i="1"/>
  <c r="AA86" i="1"/>
  <c r="S86" i="1"/>
  <c r="K86" i="1"/>
  <c r="AY89" i="1"/>
  <c r="AQ89" i="1"/>
  <c r="AI89" i="1"/>
  <c r="AA89" i="1"/>
  <c r="S89" i="1"/>
  <c r="K89" i="1"/>
  <c r="AY92" i="1"/>
  <c r="AQ92" i="1"/>
  <c r="AI92" i="1"/>
  <c r="AA92" i="1"/>
  <c r="S92" i="1"/>
  <c r="K92" i="1"/>
  <c r="AY84" i="1"/>
  <c r="AQ84" i="1"/>
  <c r="AI84" i="1"/>
  <c r="AA84" i="1"/>
  <c r="S84" i="1"/>
  <c r="K84" i="1"/>
  <c r="BV79" i="1" l="1"/>
  <c r="BV80" i="1"/>
  <c r="BV142" i="1"/>
  <c r="BV118" i="1"/>
  <c r="BV77" i="1"/>
  <c r="BV140" i="1"/>
  <c r="BV76" i="1"/>
  <c r="BV137" i="1"/>
  <c r="BV78" i="1"/>
  <c r="BV73" i="1"/>
  <c r="BV136" i="1"/>
  <c r="BV138" i="1"/>
  <c r="BV133" i="1"/>
  <c r="BV74" i="1"/>
  <c r="BV124" i="1"/>
  <c r="BV139" i="1"/>
  <c r="BV134" i="1"/>
  <c r="BV119" i="1"/>
  <c r="BV82" i="1"/>
  <c r="BV122" i="1"/>
  <c r="BV117" i="1"/>
  <c r="BV75" i="1"/>
  <c r="BV121" i="1"/>
  <c r="BV125" i="1"/>
  <c r="BV135" i="1"/>
  <c r="BV120" i="1"/>
  <c r="BV81" i="1"/>
  <c r="BV123" i="1"/>
  <c r="BV116" i="1"/>
  <c r="BV141" i="1"/>
  <c r="BG121" i="1"/>
  <c r="BB124" i="1"/>
  <c r="BG125" i="1"/>
  <c r="CC108" i="1"/>
  <c r="CC107" i="1"/>
  <c r="BB109" i="1"/>
  <c r="CC110" i="1"/>
  <c r="BG118" i="1"/>
  <c r="BB114" i="1"/>
  <c r="BB111" i="1"/>
  <c r="CC115" i="1"/>
  <c r="BB137" i="1"/>
  <c r="BG137" i="1"/>
  <c r="BG139" i="1"/>
  <c r="BB139" i="1"/>
  <c r="BB131" i="1"/>
  <c r="CC131" i="1"/>
  <c r="CC109" i="1"/>
  <c r="BG123" i="1"/>
  <c r="BB123" i="1"/>
  <c r="CC114" i="1"/>
  <c r="BB122" i="1"/>
  <c r="BG135" i="1"/>
  <c r="BB135" i="1"/>
  <c r="CC129" i="1"/>
  <c r="BB129" i="1"/>
  <c r="BG133" i="1"/>
  <c r="BB133" i="1"/>
  <c r="BB130" i="1"/>
  <c r="CC130" i="1"/>
  <c r="BB113" i="1"/>
  <c r="BB121" i="1"/>
  <c r="BB138" i="1"/>
  <c r="BG138" i="1"/>
  <c r="BG124" i="1"/>
  <c r="BB112" i="1"/>
  <c r="BB107" i="1"/>
  <c r="BB110" i="1"/>
  <c r="BG140" i="1"/>
  <c r="BB140" i="1"/>
  <c r="BG119" i="1"/>
  <c r="BB119" i="1"/>
  <c r="CC106" i="1"/>
  <c r="BG117" i="1"/>
  <c r="BB117" i="1"/>
  <c r="CC111" i="1"/>
  <c r="CC112" i="1"/>
  <c r="BB132" i="1"/>
  <c r="CC132" i="1"/>
  <c r="BG122" i="1"/>
  <c r="CC113" i="1"/>
  <c r="BB136" i="1"/>
  <c r="BG136" i="1"/>
  <c r="CC128" i="1"/>
  <c r="BB128" i="1"/>
  <c r="BB106" i="1"/>
  <c r="BB118" i="1"/>
  <c r="BG116" i="1"/>
  <c r="BB108" i="1"/>
  <c r="BB115" i="1"/>
  <c r="BB120" i="1"/>
  <c r="BB116" i="1"/>
  <c r="BG134" i="1"/>
  <c r="BB134" i="1"/>
  <c r="BG120" i="1"/>
  <c r="BB141" i="1"/>
  <c r="BG141" i="1"/>
  <c r="BB142" i="1"/>
  <c r="BG142" i="1"/>
  <c r="BB125" i="1"/>
  <c r="BG81" i="1"/>
  <c r="BB81" i="1"/>
  <c r="BG73" i="1"/>
  <c r="BB73" i="1"/>
  <c r="BB80" i="1"/>
  <c r="BG80" i="1"/>
  <c r="BG74" i="1"/>
  <c r="BB74" i="1"/>
  <c r="BB65" i="1"/>
  <c r="CC65" i="1"/>
  <c r="CC58" i="1"/>
  <c r="BB58" i="1"/>
  <c r="BG77" i="1"/>
  <c r="BB77" i="1"/>
  <c r="BG75" i="1"/>
  <c r="BB75" i="1"/>
  <c r="CC62" i="1"/>
  <c r="BB62" i="1"/>
  <c r="CC67" i="1"/>
  <c r="BB67" i="1"/>
  <c r="CC59" i="1"/>
  <c r="BB59" i="1"/>
  <c r="BG79" i="1"/>
  <c r="BB79" i="1"/>
  <c r="CC68" i="1"/>
  <c r="BB68" i="1"/>
  <c r="CC70" i="1"/>
  <c r="BB70" i="1"/>
  <c r="BG82" i="1"/>
  <c r="BB82" i="1"/>
  <c r="CC71" i="1"/>
  <c r="BB71" i="1"/>
  <c r="CC60" i="1"/>
  <c r="BB60" i="1"/>
  <c r="CC72" i="1"/>
  <c r="BB72" i="1"/>
  <c r="BB63" i="1"/>
  <c r="CC63" i="1"/>
  <c r="BB64" i="1"/>
  <c r="CC64" i="1"/>
  <c r="BG76" i="1"/>
  <c r="BB76" i="1"/>
  <c r="BB66" i="1"/>
  <c r="CC66" i="1"/>
  <c r="CC69" i="1"/>
  <c r="BB69" i="1"/>
  <c r="CC61" i="1"/>
  <c r="BB61" i="1"/>
  <c r="BG78" i="1"/>
  <c r="BB78" i="1"/>
  <c r="BW125" i="1" l="1"/>
  <c r="CA125" i="1" s="1"/>
  <c r="BW138" i="1"/>
  <c r="BW75" i="1"/>
  <c r="BW73" i="1"/>
  <c r="CA73" i="1" s="1"/>
  <c r="BW136" i="1"/>
  <c r="CE136" i="1"/>
  <c r="BW117" i="1"/>
  <c r="CA117" i="1" s="1"/>
  <c r="BW78" i="1"/>
  <c r="BW121" i="1"/>
  <c r="CA121" i="1" s="1"/>
  <c r="BW122" i="1"/>
  <c r="BW137" i="1"/>
  <c r="CE137" i="1"/>
  <c r="CE82" i="1"/>
  <c r="BW82" i="1"/>
  <c r="CA82" i="1" s="1"/>
  <c r="CE76" i="1"/>
  <c r="BW76" i="1"/>
  <c r="BH124" i="1"/>
  <c r="BL124" i="1" s="1"/>
  <c r="BW141" i="1"/>
  <c r="BW119" i="1"/>
  <c r="BW140" i="1"/>
  <c r="CE140" i="1"/>
  <c r="CG62" i="1"/>
  <c r="CE78" i="1" s="1"/>
  <c r="BW116" i="1"/>
  <c r="CE116" i="1"/>
  <c r="BW134" i="1"/>
  <c r="CA134" i="1" s="1"/>
  <c r="CE134" i="1"/>
  <c r="BW77" i="1"/>
  <c r="BW123" i="1"/>
  <c r="BW139" i="1"/>
  <c r="CA139" i="1" s="1"/>
  <c r="CE139" i="1"/>
  <c r="BW118" i="1"/>
  <c r="CA118" i="1" s="1"/>
  <c r="CG110" i="1"/>
  <c r="CE124" i="1" s="1"/>
  <c r="BW81" i="1"/>
  <c r="CA81" i="1" s="1"/>
  <c r="CE81" i="1"/>
  <c r="BW124" i="1"/>
  <c r="CA124" i="1" s="1"/>
  <c r="BW142" i="1"/>
  <c r="CG130" i="1"/>
  <c r="CE133" i="1" s="1"/>
  <c r="BW120" i="1"/>
  <c r="BW74" i="1"/>
  <c r="CE74" i="1"/>
  <c r="BW80" i="1"/>
  <c r="CE80" i="1"/>
  <c r="BW135" i="1"/>
  <c r="CA135" i="1" s="1"/>
  <c r="CE135" i="1"/>
  <c r="BW133" i="1"/>
  <c r="BW79" i="1"/>
  <c r="BH120" i="1"/>
  <c r="BL120" i="1" s="1"/>
  <c r="BC124" i="1"/>
  <c r="BH140" i="1"/>
  <c r="BL140" i="1" s="1"/>
  <c r="CA122" i="1"/>
  <c r="CA137" i="1"/>
  <c r="CA116" i="1"/>
  <c r="CA140" i="1"/>
  <c r="BH122" i="1"/>
  <c r="BL122" i="1" s="1"/>
  <c r="BH137" i="1"/>
  <c r="BL137" i="1" s="1"/>
  <c r="BC125" i="1"/>
  <c r="BH123" i="1"/>
  <c r="BL123" i="1" s="1"/>
  <c r="BH135" i="1"/>
  <c r="BL135" i="1" s="1"/>
  <c r="BH118" i="1"/>
  <c r="BL118" i="1" s="1"/>
  <c r="CA123" i="1"/>
  <c r="BK110" i="1"/>
  <c r="BO124" i="1" s="1"/>
  <c r="BS124" i="1" s="1"/>
  <c r="CA133" i="1"/>
  <c r="CA136" i="1"/>
  <c r="CA119" i="1"/>
  <c r="BC140" i="1"/>
  <c r="BC139" i="1"/>
  <c r="BC137" i="1"/>
  <c r="BC138" i="1"/>
  <c r="BH133" i="1"/>
  <c r="BL133" i="1" s="1"/>
  <c r="BC136" i="1"/>
  <c r="BC135" i="1"/>
  <c r="BC134" i="1"/>
  <c r="BC133" i="1"/>
  <c r="BH134" i="1"/>
  <c r="BL134" i="1" s="1"/>
  <c r="BK129" i="1"/>
  <c r="BO135" i="1" s="1"/>
  <c r="BS135" i="1" s="1"/>
  <c r="BH117" i="1"/>
  <c r="BL117" i="1" s="1"/>
  <c r="BH121" i="1"/>
  <c r="BL121" i="1" s="1"/>
  <c r="BC117" i="1"/>
  <c r="BC122" i="1"/>
  <c r="BC119" i="1"/>
  <c r="BH116" i="1"/>
  <c r="BL116" i="1" s="1"/>
  <c r="BC123" i="1"/>
  <c r="BC116" i="1"/>
  <c r="BC121" i="1"/>
  <c r="BC118" i="1"/>
  <c r="BC120" i="1"/>
  <c r="BH138" i="1"/>
  <c r="BL138" i="1" s="1"/>
  <c r="BH139" i="1"/>
  <c r="BL139" i="1" s="1"/>
  <c r="BH136" i="1"/>
  <c r="BL136" i="1" s="1"/>
  <c r="BH119" i="1"/>
  <c r="BL119" i="1" s="1"/>
  <c r="CA138" i="1"/>
  <c r="CA120" i="1"/>
  <c r="CA141" i="1"/>
  <c r="BH141" i="1"/>
  <c r="BL141" i="1" s="1"/>
  <c r="BC141" i="1"/>
  <c r="BC142" i="1"/>
  <c r="BH142" i="1"/>
  <c r="BL142" i="1" s="1"/>
  <c r="BH125" i="1"/>
  <c r="BL125" i="1" s="1"/>
  <c r="CA142" i="1"/>
  <c r="CA78" i="1"/>
  <c r="BH74" i="1"/>
  <c r="BL74" i="1" s="1"/>
  <c r="CA75" i="1"/>
  <c r="CA74" i="1"/>
  <c r="BH75" i="1"/>
  <c r="BL75" i="1" s="1"/>
  <c r="CA80" i="1"/>
  <c r="CA79" i="1"/>
  <c r="CA77" i="1"/>
  <c r="BH80" i="1"/>
  <c r="BL80" i="1" s="1"/>
  <c r="BH78" i="1"/>
  <c r="BL78" i="1" s="1"/>
  <c r="BH79" i="1"/>
  <c r="BL79" i="1" s="1"/>
  <c r="BH77" i="1"/>
  <c r="BL77" i="1" s="1"/>
  <c r="BC77" i="1"/>
  <c r="BC76" i="1"/>
  <c r="BC75" i="1"/>
  <c r="BC74" i="1"/>
  <c r="BC82" i="1"/>
  <c r="BC81" i="1"/>
  <c r="BC73" i="1"/>
  <c r="BC80" i="1"/>
  <c r="BC79" i="1"/>
  <c r="BH73" i="1"/>
  <c r="BL73" i="1" s="1"/>
  <c r="BC78" i="1"/>
  <c r="BK61" i="1"/>
  <c r="BO74" i="1" s="1"/>
  <c r="BS74" i="1" s="1"/>
  <c r="BH81" i="1"/>
  <c r="BL81" i="1" s="1"/>
  <c r="CA76" i="1"/>
  <c r="BH76" i="1"/>
  <c r="BL76" i="1" s="1"/>
  <c r="BH82" i="1"/>
  <c r="BL82" i="1" s="1"/>
  <c r="CE117" i="1" l="1"/>
  <c r="CE118" i="1"/>
  <c r="CE73" i="1"/>
  <c r="CE122" i="1"/>
  <c r="CE75" i="1"/>
  <c r="CE120" i="1"/>
  <c r="CE79" i="1"/>
  <c r="CE123" i="1"/>
  <c r="CI123" i="1" s="1"/>
  <c r="CE119" i="1"/>
  <c r="CI119" i="1" s="1"/>
  <c r="CE138" i="1"/>
  <c r="CI138" i="1" s="1"/>
  <c r="CE142" i="1"/>
  <c r="CI142" i="1" s="1"/>
  <c r="CE141" i="1"/>
  <c r="CI141" i="1" s="1"/>
  <c r="CE121" i="1"/>
  <c r="CE77" i="1"/>
  <c r="CE125" i="1"/>
  <c r="CI133" i="1"/>
  <c r="CI135" i="1"/>
  <c r="CI116" i="1"/>
  <c r="CI77" i="1"/>
  <c r="BO123" i="1"/>
  <c r="BS123" i="1" s="1"/>
  <c r="CI120" i="1"/>
  <c r="BO125" i="1"/>
  <c r="BS125" i="1" s="1"/>
  <c r="CI79" i="1"/>
  <c r="BO80" i="1"/>
  <c r="BS80" i="1" s="1"/>
  <c r="CI137" i="1"/>
  <c r="BO139" i="1"/>
  <c r="BS139" i="1" s="1"/>
  <c r="BO134" i="1"/>
  <c r="BS134" i="1" s="1"/>
  <c r="BO133" i="1"/>
  <c r="BS133" i="1" s="1"/>
  <c r="BO118" i="1"/>
  <c r="BS118" i="1" s="1"/>
  <c r="CI122" i="1"/>
  <c r="CI76" i="1"/>
  <c r="BO142" i="1"/>
  <c r="BS142" i="1" s="1"/>
  <c r="CI121" i="1"/>
  <c r="CI80" i="1"/>
  <c r="CI134" i="1"/>
  <c r="CI74" i="1"/>
  <c r="BO137" i="1"/>
  <c r="BS137" i="1" s="1"/>
  <c r="BO119" i="1"/>
  <c r="BS119" i="1" s="1"/>
  <c r="CI75" i="1"/>
  <c r="BO140" i="1"/>
  <c r="BS140" i="1" s="1"/>
  <c r="BO141" i="1"/>
  <c r="BS141" i="1" s="1"/>
  <c r="BO121" i="1"/>
  <c r="BS121" i="1" s="1"/>
  <c r="BO122" i="1"/>
  <c r="BS122" i="1" s="1"/>
  <c r="BO117" i="1"/>
  <c r="BS117" i="1" s="1"/>
  <c r="BO138" i="1"/>
  <c r="BS138" i="1" s="1"/>
  <c r="CI125" i="1"/>
  <c r="BO136" i="1"/>
  <c r="BS136" i="1" s="1"/>
  <c r="CI136" i="1"/>
  <c r="BO120" i="1"/>
  <c r="BS120" i="1" s="1"/>
  <c r="BO116" i="1"/>
  <c r="BS116" i="1" s="1"/>
  <c r="CI140" i="1"/>
  <c r="CI81" i="1"/>
  <c r="BO82" i="1"/>
  <c r="BS82" i="1" s="1"/>
  <c r="BO81" i="1"/>
  <c r="BS81" i="1" s="1"/>
  <c r="BO73" i="1"/>
  <c r="BS73" i="1" s="1"/>
  <c r="BO78" i="1"/>
  <c r="BS78" i="1" s="1"/>
  <c r="BO76" i="1"/>
  <c r="BS76" i="1" s="1"/>
  <c r="BO77" i="1"/>
  <c r="BS77" i="1" s="1"/>
  <c r="BO75" i="1"/>
  <c r="BS75" i="1" s="1"/>
  <c r="BO79" i="1"/>
  <c r="BS79" i="1" s="1"/>
  <c r="CI82" i="1"/>
  <c r="CI139" i="1"/>
  <c r="CI117" i="1"/>
  <c r="CI118" i="1"/>
  <c r="CI124" i="1"/>
  <c r="CI73" i="1"/>
  <c r="CI78" i="1"/>
</calcChain>
</file>

<file path=xl/sharedStrings.xml><?xml version="1.0" encoding="utf-8"?>
<sst xmlns="http://schemas.openxmlformats.org/spreadsheetml/2006/main" count="51" uniqueCount="14">
  <si>
    <t xml:space="preserve">Stopy zwrotu </t>
  </si>
  <si>
    <t xml:space="preserve">Akcje spółek </t>
  </si>
  <si>
    <t>AR - 10 DNI</t>
  </si>
  <si>
    <t>AR - 5 DNI</t>
  </si>
  <si>
    <t>CAR</t>
  </si>
  <si>
    <t>* (0,1)</t>
  </si>
  <si>
    <t>** (0,05)</t>
  </si>
  <si>
    <t>*** (0,01)</t>
  </si>
  <si>
    <t>Z1</t>
  </si>
  <si>
    <t>Z2</t>
  </si>
  <si>
    <t xml:space="preserve">AR - 15 DNI </t>
  </si>
  <si>
    <t>15 dni</t>
  </si>
  <si>
    <t>10 dni</t>
  </si>
  <si>
    <t>5 dni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</si>
</sst>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2" fontId="0" fillId="0" borderId="0" xfId="0" applyNumberFormat="1"/>
    <xf numFmtId="2" fontId="1" fillId="2" borderId="0" xfId="0" applyNumberFormat="1" applyFont="1" applyFill="1"/>
    <xf numFmtId="0" fontId="1" fillId="2" borderId="0" xfId="0" applyFont="1" applyFill="1"/>
    <xf numFmtId="164" fontId="0" fillId="0" borderId="0" xfId="0" applyNumberFormat="1"/>
    <xf numFmtId="1" fontId="0" fillId="0" borderId="0" xfId="0" applyNumberFormat="1"/>
    <xf numFmtId="1" fontId="0" fillId="3" borderId="0" xfId="0" applyNumberFormat="1" applyFill="1"/>
    <xf numFmtId="1" fontId="0" fillId="4" borderId="0" xfId="0" applyNumberFormat="1" applyFill="1"/>
    <xf numFmtId="164" fontId="0" fillId="4" borderId="0" xfId="0" applyNumberFormat="1" applyFill="1"/>
    <xf numFmtId="2" fontId="0" fillId="4" borderId="0" xfId="0" applyNumberFormat="1" applyFill="1"/>
    <xf numFmtId="2" fontId="2" fillId="0" borderId="0" xfId="0" applyNumberFormat="1" applyFont="1"/>
    <xf numFmtId="1" fontId="0" fillId="5" borderId="0" xfId="0" applyNumberFormat="1" applyFill="1"/>
    <xf numFmtId="1" fontId="0" fillId="6" borderId="0" xfId="0" applyNumberFormat="1" applyFill="1"/>
    <xf numFmtId="1" fontId="0" fillId="7" borderId="0" xfId="0" applyNumberFormat="1" applyFill="1"/>
    <xf numFmtId="2" fontId="0" fillId="5" borderId="0" xfId="0" applyNumberFormat="1" applyFill="1"/>
    <xf numFmtId="2" fontId="2" fillId="5" borderId="0" xfId="0" applyNumberFormat="1" applyFont="1" applyFill="1"/>
    <xf numFmtId="0" fontId="0" fillId="0" borderId="1" xfId="0" applyBorder="1"/>
    <xf numFmtId="1" fontId="0" fillId="6" borderId="2" xfId="0" applyNumberFormat="1" applyFill="1" applyBorder="1"/>
    <xf numFmtId="164" fontId="0" fillId="0" borderId="2" xfId="0" applyNumberFormat="1" applyBorder="1"/>
    <xf numFmtId="2" fontId="0" fillId="0" borderId="2" xfId="0" applyNumberFormat="1" applyBorder="1"/>
    <xf numFmtId="1" fontId="0" fillId="3" borderId="2" xfId="0" applyNumberFormat="1" applyFill="1" applyBorder="1"/>
    <xf numFmtId="1" fontId="0" fillId="7" borderId="2" xfId="0" applyNumberFormat="1" applyFill="1" applyBorder="1"/>
    <xf numFmtId="165" fontId="0" fillId="4" borderId="0" xfId="0" applyNumberFormat="1" applyFill="1"/>
    <xf numFmtId="165" fontId="0" fillId="0" borderId="3" xfId="0" applyNumberFormat="1" applyBorder="1"/>
    <xf numFmtId="165" fontId="0" fillId="0" borderId="0" xfId="0" applyNumberFormat="1"/>
    <xf numFmtId="165" fontId="0" fillId="0" borderId="2" xfId="0" applyNumberFormat="1" applyBorder="1"/>
    <xf numFmtId="2" fontId="0" fillId="8" borderId="0" xfId="0" applyNumberFormat="1" applyFill="1"/>
    <xf numFmtId="164" fontId="0" fillId="8" borderId="0" xfId="0" applyNumberFormat="1" applyFill="1"/>
    <xf numFmtId="2" fontId="1" fillId="8" borderId="0" xfId="0" applyNumberFormat="1" applyFont="1" applyFill="1"/>
    <xf numFmtId="2" fontId="0" fillId="8" borderId="2" xfId="0" applyNumberFormat="1" applyFill="1" applyBorder="1"/>
    <xf numFmtId="166" fontId="0" fillId="4" borderId="0" xfId="0" applyNumberFormat="1" applyFill="1"/>
    <xf numFmtId="164" fontId="0" fillId="10" borderId="0" xfId="0" applyNumberFormat="1" applyFill="1"/>
    <xf numFmtId="165" fontId="0" fillId="10" borderId="0" xfId="0" applyNumberFormat="1" applyFill="1"/>
    <xf numFmtId="2" fontId="0" fillId="9" borderId="0" xfId="0" applyNumberFormat="1" applyFill="1"/>
    <xf numFmtId="166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badania!$BC$160</c:f>
              <c:strCache>
                <c:ptCount val="1"/>
                <c:pt idx="0">
                  <c:v>15 dni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badania!$BB$161:$BB$170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badania!$BC$161:$BC$170</c:f>
              <c:numCache>
                <c:formatCode>0.0000</c:formatCode>
                <c:ptCount val="10"/>
                <c:pt idx="0">
                  <c:v>2.0566811044335602E-3</c:v>
                </c:pt>
                <c:pt idx="1">
                  <c:v>1.0603376588761539E-3</c:v>
                </c:pt>
                <c:pt idx="2">
                  <c:v>1.0496744791192963E-4</c:v>
                </c:pt>
                <c:pt idx="3">
                  <c:v>1.0691166774227396E-3</c:v>
                </c:pt>
                <c:pt idx="4">
                  <c:v>2.4722182724215981E-4</c:v>
                </c:pt>
                <c:pt idx="5">
                  <c:v>-1.0614034122025193E-3</c:v>
                </c:pt>
                <c:pt idx="6">
                  <c:v>-1.3134071340324095E-3</c:v>
                </c:pt>
                <c:pt idx="7">
                  <c:v>-2.1011682040270418E-3</c:v>
                </c:pt>
                <c:pt idx="8">
                  <c:v>-3.9588975013318938E-3</c:v>
                </c:pt>
                <c:pt idx="9">
                  <c:v>-2.5531591588263455E-3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41-43FC-BFDB-A869D3171EB8}"/>
            </c:ext>
          </c:extLst>
        </c:ser>
        <c:ser>
          <c:idx val="1"/>
          <c:order val="1"/>
          <c:tx>
            <c:strRef>
              <c:f>badania!$BD$160</c:f>
              <c:strCache>
                <c:ptCount val="1"/>
                <c:pt idx="0">
                  <c:v>10 dni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badania!$BB$161:$BB$170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badania!$BD$161:$BD$170</c:f>
              <c:numCache>
                <c:formatCode>0.0000</c:formatCode>
                <c:ptCount val="10"/>
                <c:pt idx="0">
                  <c:v>2.5189072247566681E-3</c:v>
                </c:pt>
                <c:pt idx="1">
                  <c:v>1.9847898995223679E-3</c:v>
                </c:pt>
                <c:pt idx="2">
                  <c:v>1.4916458088812484E-3</c:v>
                </c:pt>
                <c:pt idx="3">
                  <c:v>2.9180211587151658E-3</c:v>
                </c:pt>
                <c:pt idx="4">
                  <c:v>2.5583524288576936E-3</c:v>
                </c:pt>
                <c:pt idx="5">
                  <c:v>1.7119533097361209E-3</c:v>
                </c:pt>
                <c:pt idx="6">
                  <c:v>1.9221757082293366E-3</c:v>
                </c:pt>
                <c:pt idx="7">
                  <c:v>1.59664075855781E-3</c:v>
                </c:pt>
                <c:pt idx="8">
                  <c:v>2.0113758157606345E-4</c:v>
                </c:pt>
                <c:pt idx="9">
                  <c:v>2.0691020444047175E-3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41-43FC-BFDB-A869D3171EB8}"/>
            </c:ext>
          </c:extLst>
        </c:ser>
        <c:ser>
          <c:idx val="2"/>
          <c:order val="2"/>
          <c:tx>
            <c:strRef>
              <c:f>badania!$BE$160</c:f>
              <c:strCache>
                <c:ptCount val="1"/>
                <c:pt idx="0">
                  <c:v>5 dni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badania!$BB$161:$BB$170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badania!$BE$161:$BE$170</c:f>
              <c:numCache>
                <c:formatCode>0.0000</c:formatCode>
                <c:ptCount val="10"/>
                <c:pt idx="0">
                  <c:v>2.8894390001955139E-3</c:v>
                </c:pt>
                <c:pt idx="1">
                  <c:v>2.7258534504000574E-3</c:v>
                </c:pt>
                <c:pt idx="2">
                  <c:v>2.6032411351977827E-3</c:v>
                </c:pt>
                <c:pt idx="3">
                  <c:v>4.4001482604705405E-3</c:v>
                </c:pt>
                <c:pt idx="4">
                  <c:v>4.4110113060519115E-3</c:v>
                </c:pt>
                <c:pt idx="5">
                  <c:v>3.9351439623691803E-3</c:v>
                </c:pt>
                <c:pt idx="6">
                  <c:v>4.515898136301242E-3</c:v>
                </c:pt>
                <c:pt idx="7">
                  <c:v>4.5608949620685579E-3</c:v>
                </c:pt>
                <c:pt idx="8">
                  <c:v>3.5359235605256552E-3</c:v>
                </c:pt>
                <c:pt idx="9">
                  <c:v>5.7744197987931517E-3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41-43FC-BFDB-A869D3171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2437144"/>
        <c:axId val="672437504"/>
      </c:lineChart>
      <c:catAx>
        <c:axId val="672437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Długość okna zdarzenia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2437504"/>
        <c:crosses val="autoZero"/>
        <c:auto val="1"/>
        <c:lblAlgn val="ctr"/>
        <c:lblOffset val="100"/>
        <c:noMultiLvlLbl val="0"/>
      </c:catAx>
      <c:valAx>
        <c:axId val="67243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2437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52</xdr:col>
      <xdr:colOff>313764</xdr:colOff>
      <xdr:row>51</xdr:row>
      <xdr:rowOff>112059</xdr:rowOff>
    </xdr:from>
    <xdr:to>
      <xdr:col>54</xdr:col>
      <xdr:colOff>300034</xdr:colOff>
      <xdr:row>54</xdr:row>
      <xdr:rowOff>96293</xdr:rowOff>
    </xdr:to>
    <xdr:pic>
      <xdr:nvPicPr>
        <xdr:cNvPr id="10" name="Obraz 9">
          <a:extLst>
            <a:ext uri="{FF2B5EF4-FFF2-40B4-BE49-F238E27FC236}">
              <a16:creationId xmlns:a16="http://schemas.microsoft.com/office/drawing/2014/main" id="{5379A525-D49F-4CCC-9DBC-3D28C6FF3B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31866088" y="9637059"/>
          <a:ext cx="1207711" cy="555734"/>
        </a:xfrm>
        <a:prstGeom prst="rect">
          <a:avLst/>
        </a:prstGeom>
      </xdr:spPr>
    </xdr:pic>
    <xdr:clientData/>
  </xdr:twoCellAnchor>
  <xdr:twoCellAnchor editAs="oneCell">
    <xdr:from>
      <xdr:col>57</xdr:col>
      <xdr:colOff>85725</xdr:colOff>
      <xdr:row>67</xdr:row>
      <xdr:rowOff>142427</xdr:rowOff>
    </xdr:from>
    <xdr:to>
      <xdr:col>59</xdr:col>
      <xdr:colOff>114301</xdr:colOff>
      <xdr:row>70</xdr:row>
      <xdr:rowOff>85725</xdr:rowOff>
    </xdr:to>
    <xdr:pic>
      <xdr:nvPicPr>
        <xdr:cNvPr id="11" name="Obraz 10">
          <a:extLst>
            <a:ext uri="{FF2B5EF4-FFF2-40B4-BE49-F238E27FC236}">
              <a16:creationId xmlns:a16="http://schemas.microsoft.com/office/drawing/2014/main" id="{C8C119D1-41D5-4E7F-8617-67E0A9511C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35812800" y="12715427"/>
          <a:ext cx="1209675" cy="514798"/>
        </a:xfrm>
        <a:prstGeom prst="rect">
          <a:avLst/>
        </a:prstGeom>
      </xdr:spPr>
    </xdr:pic>
    <xdr:clientData/>
  </xdr:twoCellAnchor>
  <xdr:twoCellAnchor editAs="oneCell">
    <xdr:from>
      <xdr:col>59</xdr:col>
      <xdr:colOff>95250</xdr:colOff>
      <xdr:row>68</xdr:row>
      <xdr:rowOff>87020</xdr:rowOff>
    </xdr:from>
    <xdr:to>
      <xdr:col>60</xdr:col>
      <xdr:colOff>428625</xdr:colOff>
      <xdr:row>70</xdr:row>
      <xdr:rowOff>142875</xdr:rowOff>
    </xdr:to>
    <xdr:pic>
      <xdr:nvPicPr>
        <xdr:cNvPr id="12" name="Obraz 11">
          <a:extLst>
            <a:ext uri="{FF2B5EF4-FFF2-40B4-BE49-F238E27FC236}">
              <a16:creationId xmlns:a16="http://schemas.microsoft.com/office/drawing/2014/main" id="{E9C80887-4B0E-4528-99A8-5D8DF0A9E7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37003425" y="12850520"/>
          <a:ext cx="923925" cy="436855"/>
        </a:xfrm>
        <a:prstGeom prst="rect">
          <a:avLst/>
        </a:prstGeom>
      </xdr:spPr>
    </xdr:pic>
    <xdr:clientData/>
  </xdr:twoCellAnchor>
  <xdr:twoCellAnchor editAs="oneCell">
    <xdr:from>
      <xdr:col>58</xdr:col>
      <xdr:colOff>514351</xdr:colOff>
      <xdr:row>59</xdr:row>
      <xdr:rowOff>85725</xdr:rowOff>
    </xdr:from>
    <xdr:to>
      <xdr:col>61</xdr:col>
      <xdr:colOff>438150</xdr:colOff>
      <xdr:row>63</xdr:row>
      <xdr:rowOff>4739</xdr:rowOff>
    </xdr:to>
    <xdr:pic>
      <xdr:nvPicPr>
        <xdr:cNvPr id="13" name="Obraz 12">
          <a:extLst>
            <a:ext uri="{FF2B5EF4-FFF2-40B4-BE49-F238E27FC236}">
              <a16:creationId xmlns:a16="http://schemas.microsoft.com/office/drawing/2014/main" id="{16F18A6A-8898-4051-BF86-B68D69A5BE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36831976" y="11134725"/>
          <a:ext cx="1695450" cy="681014"/>
        </a:xfrm>
        <a:prstGeom prst="rect">
          <a:avLst/>
        </a:prstGeom>
      </xdr:spPr>
    </xdr:pic>
    <xdr:clientData/>
  </xdr:twoCellAnchor>
  <xdr:twoCellAnchor editAs="oneCell">
    <xdr:from>
      <xdr:col>66</xdr:col>
      <xdr:colOff>95250</xdr:colOff>
      <xdr:row>67</xdr:row>
      <xdr:rowOff>123825</xdr:rowOff>
    </xdr:from>
    <xdr:to>
      <xdr:col>67</xdr:col>
      <xdr:colOff>264458</xdr:colOff>
      <xdr:row>70</xdr:row>
      <xdr:rowOff>57150</xdr:rowOff>
    </xdr:to>
    <xdr:pic>
      <xdr:nvPicPr>
        <xdr:cNvPr id="14" name="Obraz 13">
          <a:extLst>
            <a:ext uri="{FF2B5EF4-FFF2-40B4-BE49-F238E27FC236}">
              <a16:creationId xmlns:a16="http://schemas.microsoft.com/office/drawing/2014/main" id="{EAD63DC6-BF16-4443-9A87-8EF8A3FF5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641137275" y="12696825"/>
          <a:ext cx="759757" cy="504825"/>
        </a:xfrm>
        <a:prstGeom prst="rect">
          <a:avLst/>
        </a:prstGeom>
      </xdr:spPr>
    </xdr:pic>
    <xdr:clientData/>
  </xdr:twoCellAnchor>
  <xdr:twoCellAnchor>
    <xdr:from>
      <xdr:col>73</xdr:col>
      <xdr:colOff>247650</xdr:colOff>
      <xdr:row>66</xdr:row>
      <xdr:rowOff>85725</xdr:rowOff>
    </xdr:from>
    <xdr:to>
      <xdr:col>77</xdr:col>
      <xdr:colOff>74665</xdr:colOff>
      <xdr:row>70</xdr:row>
      <xdr:rowOff>42252</xdr:rowOff>
    </xdr:to>
    <xdr:pic>
      <xdr:nvPicPr>
        <xdr:cNvPr id="16" name="Obraz 15">
          <a:extLst>
            <a:ext uri="{FF2B5EF4-FFF2-40B4-BE49-F238E27FC236}">
              <a16:creationId xmlns:a16="http://schemas.microsoft.com/office/drawing/2014/main" id="{D0E40ADF-6EE5-4DAC-A07A-E44093D756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5423525" y="12468225"/>
          <a:ext cx="2189215" cy="7185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81</xdr:col>
      <xdr:colOff>409575</xdr:colOff>
      <xdr:row>59</xdr:row>
      <xdr:rowOff>142875</xdr:rowOff>
    </xdr:from>
    <xdr:to>
      <xdr:col>84</xdr:col>
      <xdr:colOff>1905</xdr:colOff>
      <xdr:row>62</xdr:row>
      <xdr:rowOff>151765</xdr:rowOff>
    </xdr:to>
    <xdr:pic>
      <xdr:nvPicPr>
        <xdr:cNvPr id="17" name="Obraz 16">
          <a:extLst>
            <a:ext uri="{FF2B5EF4-FFF2-40B4-BE49-F238E27FC236}">
              <a16:creationId xmlns:a16="http://schemas.microsoft.com/office/drawing/2014/main" id="{B3E982E1-5BE2-488F-8D1C-29DB84808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309850" y="11191875"/>
          <a:ext cx="1363980" cy="5803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82</xdr:col>
      <xdr:colOff>104775</xdr:colOff>
      <xdr:row>66</xdr:row>
      <xdr:rowOff>180975</xdr:rowOff>
    </xdr:from>
    <xdr:to>
      <xdr:col>84</xdr:col>
      <xdr:colOff>478468</xdr:colOff>
      <xdr:row>69</xdr:row>
      <xdr:rowOff>90673</xdr:rowOff>
    </xdr:to>
    <xdr:pic>
      <xdr:nvPicPr>
        <xdr:cNvPr id="18" name="Obraz 17">
          <a:extLst>
            <a:ext uri="{FF2B5EF4-FFF2-40B4-BE49-F238E27FC236}">
              <a16:creationId xmlns:a16="http://schemas.microsoft.com/office/drawing/2014/main" id="{C878CB35-0867-4985-82FC-4197059D1F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595600" y="12563475"/>
          <a:ext cx="1554793" cy="4811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58</xdr:col>
      <xdr:colOff>533400</xdr:colOff>
      <xdr:row>155</xdr:row>
      <xdr:rowOff>90487</xdr:rowOff>
    </xdr:from>
    <xdr:to>
      <xdr:col>66</xdr:col>
      <xdr:colOff>381000</xdr:colOff>
      <xdr:row>169</xdr:row>
      <xdr:rowOff>166687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EEA8E49-00F4-03EA-1307-0DC511774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I170"/>
  <sheetViews>
    <sheetView tabSelected="1" topLeftCell="X1" zoomScale="85" zoomScaleNormal="85" workbookViewId="0">
      <selection activeCell="AI23" sqref="AI23"/>
    </sheetView>
  </sheetViews>
  <sheetFormatPr defaultColWidth="8.85546875" defaultRowHeight="15" x14ac:dyDescent="0.25"/>
  <cols>
    <col min="1" max="1" width="8.85546875" style="1" customWidth="1"/>
    <col min="2" max="51" width="9.140625" style="1" bestFit="1" customWidth="1"/>
    <col min="52" max="52" width="8.85546875" style="26"/>
    <col min="53" max="53" width="8.85546875" style="1"/>
    <col min="54" max="55" width="9.42578125" style="1" bestFit="1" customWidth="1"/>
    <col min="56" max="74" width="8.85546875" style="1"/>
    <col min="75" max="75" width="19.7109375" style="1" bestFit="1" customWidth="1"/>
    <col min="76" max="16384" width="8.85546875" style="1"/>
  </cols>
  <sheetData>
    <row r="1" spans="1:52" x14ac:dyDescent="0.25">
      <c r="A1" s="10" t="s">
        <v>1</v>
      </c>
    </row>
    <row r="2" spans="1:52" s="4" customFormat="1" x14ac:dyDescent="0.25">
      <c r="A2">
        <v>-15</v>
      </c>
      <c r="B2">
        <v>14.3850002288818</v>
      </c>
      <c r="C2">
        <v>35.009998321533203</v>
      </c>
      <c r="D2">
        <v>109.699996948242</v>
      </c>
      <c r="E2">
        <v>12740</v>
      </c>
      <c r="F2">
        <v>415.79998779296801</v>
      </c>
      <c r="G2">
        <v>104.900001525878</v>
      </c>
      <c r="H2">
        <v>8.8199996948242099</v>
      </c>
      <c r="I2">
        <v>64.309997558593693</v>
      </c>
      <c r="J2">
        <v>36.709999084472599</v>
      </c>
      <c r="K2">
        <v>39.029998779296797</v>
      </c>
      <c r="L2">
        <v>12.949999809265099</v>
      </c>
      <c r="M2">
        <v>44.340000152587798</v>
      </c>
      <c r="N2">
        <v>111.59999847412099</v>
      </c>
      <c r="O2">
        <v>12920</v>
      </c>
      <c r="P2">
        <v>394.20001220703102</v>
      </c>
      <c r="Q2">
        <v>101.300003051757</v>
      </c>
      <c r="R2">
        <v>7.5</v>
      </c>
      <c r="S2">
        <v>58.810001373291001</v>
      </c>
      <c r="T2">
        <v>35.139999389648402</v>
      </c>
      <c r="U2">
        <v>40.619998931884702</v>
      </c>
      <c r="V2">
        <v>22.020000457763601</v>
      </c>
      <c r="W2">
        <v>71.5</v>
      </c>
      <c r="X2">
        <v>135.14999389648401</v>
      </c>
      <c r="Y2">
        <v>10230</v>
      </c>
      <c r="Z2">
        <v>263.39999389648398</v>
      </c>
      <c r="AA2">
        <v>94.019996643066406</v>
      </c>
      <c r="AB2">
        <v>10.2600002288818</v>
      </c>
      <c r="AC2">
        <v>71.720001220703097</v>
      </c>
      <c r="AD2">
        <v>31.879999160766602</v>
      </c>
      <c r="AE2">
        <v>32.389999389648402</v>
      </c>
      <c r="AF2">
        <v>19.809999465942301</v>
      </c>
      <c r="AG2">
        <v>64.800003051757798</v>
      </c>
      <c r="AH2">
        <v>120.09999847412099</v>
      </c>
      <c r="AI2">
        <v>9410</v>
      </c>
      <c r="AJ2">
        <v>245.19999694824199</v>
      </c>
      <c r="AK2">
        <v>82.120002746582003</v>
      </c>
      <c r="AL2">
        <v>10.7299995422363</v>
      </c>
      <c r="AM2">
        <v>66.139999389648395</v>
      </c>
      <c r="AN2">
        <v>28.370000839233398</v>
      </c>
      <c r="AO2">
        <v>29.9300003051757</v>
      </c>
      <c r="AP2">
        <v>20.620000839233398</v>
      </c>
      <c r="AQ2">
        <v>55.900001525878899</v>
      </c>
      <c r="AR2">
        <v>104.199996948242</v>
      </c>
      <c r="AS2">
        <v>9615</v>
      </c>
      <c r="AT2">
        <v>233</v>
      </c>
      <c r="AU2">
        <v>69.5</v>
      </c>
      <c r="AV2">
        <v>8.6840000152587802</v>
      </c>
      <c r="AW2">
        <v>69</v>
      </c>
      <c r="AX2">
        <v>24.049999237060501</v>
      </c>
      <c r="AY2">
        <v>29.829999923706001</v>
      </c>
      <c r="AZ2" s="27"/>
    </row>
    <row r="3" spans="1:52" s="4" customFormat="1" x14ac:dyDescent="0.25">
      <c r="A3">
        <v>-14</v>
      </c>
      <c r="B3">
        <v>14.1800003051757</v>
      </c>
      <c r="C3">
        <v>34.599998474121001</v>
      </c>
      <c r="D3">
        <v>112.25</v>
      </c>
      <c r="E3">
        <v>12520</v>
      </c>
      <c r="F3">
        <v>409</v>
      </c>
      <c r="G3">
        <v>105.5</v>
      </c>
      <c r="H3">
        <v>9.1639995574951101</v>
      </c>
      <c r="I3">
        <v>64.160003662109304</v>
      </c>
      <c r="J3">
        <v>37.020000457763601</v>
      </c>
      <c r="K3">
        <v>39.4799995422363</v>
      </c>
      <c r="L3">
        <v>13.2100000381469</v>
      </c>
      <c r="M3">
        <v>45.630001068115199</v>
      </c>
      <c r="N3">
        <v>115.150001525878</v>
      </c>
      <c r="O3">
        <v>13270</v>
      </c>
      <c r="P3">
        <v>400.600006103515</v>
      </c>
      <c r="Q3">
        <v>103.84999847412099</v>
      </c>
      <c r="R3">
        <v>7.7680001258850098</v>
      </c>
      <c r="S3">
        <v>59.270000457763601</v>
      </c>
      <c r="T3">
        <v>35.630001068115199</v>
      </c>
      <c r="U3">
        <v>41.169998168945298</v>
      </c>
      <c r="V3">
        <v>22.040000915527301</v>
      </c>
      <c r="W3">
        <v>69.559997558593693</v>
      </c>
      <c r="X3">
        <v>137</v>
      </c>
      <c r="Y3">
        <v>9955</v>
      </c>
      <c r="Z3">
        <v>267.20001220703102</v>
      </c>
      <c r="AA3">
        <v>92.199996948242202</v>
      </c>
      <c r="AB3">
        <v>9.8360004425048793</v>
      </c>
      <c r="AC3">
        <v>71.339996337890597</v>
      </c>
      <c r="AD3">
        <v>31.819999694824201</v>
      </c>
      <c r="AE3">
        <v>32.159999847412102</v>
      </c>
      <c r="AF3">
        <v>19.7199993133544</v>
      </c>
      <c r="AG3">
        <v>60.880001068115199</v>
      </c>
      <c r="AH3">
        <v>114.300003051757</v>
      </c>
      <c r="AI3">
        <v>9175</v>
      </c>
      <c r="AJ3">
        <v>241.19999694824199</v>
      </c>
      <c r="AK3">
        <v>82</v>
      </c>
      <c r="AL3">
        <v>10.7150001525878</v>
      </c>
      <c r="AM3">
        <v>64.5</v>
      </c>
      <c r="AN3">
        <v>27.889999389648398</v>
      </c>
      <c r="AO3">
        <v>29.280000686645501</v>
      </c>
      <c r="AP3">
        <v>19.940000534057599</v>
      </c>
      <c r="AQ3">
        <v>53.099998474121001</v>
      </c>
      <c r="AR3">
        <v>100.800003051757</v>
      </c>
      <c r="AS3">
        <v>9500</v>
      </c>
      <c r="AT3">
        <v>228</v>
      </c>
      <c r="AU3">
        <v>67.300003051757798</v>
      </c>
      <c r="AV3">
        <v>8.2740001678466797</v>
      </c>
      <c r="AW3">
        <v>66</v>
      </c>
      <c r="AX3">
        <v>23.4799995422363</v>
      </c>
      <c r="AY3">
        <v>29.879999160766602</v>
      </c>
      <c r="AZ3" s="27"/>
    </row>
    <row r="4" spans="1:52" s="4" customFormat="1" x14ac:dyDescent="0.25">
      <c r="A4">
        <v>-13</v>
      </c>
      <c r="B4">
        <v>14.045000076293899</v>
      </c>
      <c r="C4">
        <v>34.290000915527301</v>
      </c>
      <c r="D4">
        <v>109.84999847412099</v>
      </c>
      <c r="E4">
        <v>13000</v>
      </c>
      <c r="F4">
        <v>412.100006103515</v>
      </c>
      <c r="G4">
        <v>107.050003051757</v>
      </c>
      <c r="H4">
        <v>8.9519996643066406</v>
      </c>
      <c r="I4">
        <v>63.659999847412102</v>
      </c>
      <c r="J4">
        <v>37.400001525878899</v>
      </c>
      <c r="K4">
        <v>39.419998168945298</v>
      </c>
      <c r="L4">
        <v>13.0050001144409</v>
      </c>
      <c r="M4">
        <v>44.5</v>
      </c>
      <c r="N4">
        <v>111.699996948242</v>
      </c>
      <c r="O4">
        <v>13090</v>
      </c>
      <c r="P4">
        <v>396.29998779296801</v>
      </c>
      <c r="Q4">
        <v>101</v>
      </c>
      <c r="R4">
        <v>7.8439998626708798</v>
      </c>
      <c r="S4">
        <v>59.599998474121001</v>
      </c>
      <c r="T4">
        <v>35.279998779296797</v>
      </c>
      <c r="U4">
        <v>41.040000915527301</v>
      </c>
      <c r="V4">
        <v>22.059999465942301</v>
      </c>
      <c r="W4">
        <v>67.900001525878906</v>
      </c>
      <c r="X4">
        <v>141.64999389648401</v>
      </c>
      <c r="Y4">
        <v>10140</v>
      </c>
      <c r="Z4">
        <v>272.20001220703102</v>
      </c>
      <c r="AA4">
        <v>93.5</v>
      </c>
      <c r="AB4">
        <v>10.270000457763601</v>
      </c>
      <c r="AC4">
        <v>71.599998474121094</v>
      </c>
      <c r="AD4">
        <v>32.150001525878899</v>
      </c>
      <c r="AE4">
        <v>32.599998474121001</v>
      </c>
      <c r="AF4">
        <v>20.2199993133544</v>
      </c>
      <c r="AG4">
        <v>60.4799995422363</v>
      </c>
      <c r="AH4">
        <v>117.300003051757</v>
      </c>
      <c r="AI4">
        <v>8635</v>
      </c>
      <c r="AJ4">
        <v>239.39999389648401</v>
      </c>
      <c r="AK4">
        <v>84.160003662109304</v>
      </c>
      <c r="AL4">
        <v>10.9300003051757</v>
      </c>
      <c r="AM4">
        <v>64.699996948242102</v>
      </c>
      <c r="AN4">
        <v>28.909999847412099</v>
      </c>
      <c r="AO4">
        <v>29.7000007629394</v>
      </c>
      <c r="AP4">
        <v>20.139999389648398</v>
      </c>
      <c r="AQ4">
        <v>52.860000610351499</v>
      </c>
      <c r="AR4">
        <v>102</v>
      </c>
      <c r="AS4">
        <v>9600</v>
      </c>
      <c r="AT4">
        <v>232</v>
      </c>
      <c r="AU4">
        <v>69.5</v>
      </c>
      <c r="AV4">
        <v>8.1719999313354492</v>
      </c>
      <c r="AW4">
        <v>64.819999694824205</v>
      </c>
      <c r="AX4">
        <v>24.4799995422363</v>
      </c>
      <c r="AY4">
        <v>29.049999237060501</v>
      </c>
      <c r="AZ4" s="27"/>
    </row>
    <row r="5" spans="1:52" s="4" customFormat="1" x14ac:dyDescent="0.25">
      <c r="A5">
        <v>-12</v>
      </c>
      <c r="B5">
        <v>14.2550001144409</v>
      </c>
      <c r="C5">
        <v>34.720001220703097</v>
      </c>
      <c r="D5">
        <v>110.449996948242</v>
      </c>
      <c r="E5">
        <v>12670</v>
      </c>
      <c r="F5">
        <v>413.79998779296801</v>
      </c>
      <c r="G5">
        <v>106.400001525878</v>
      </c>
      <c r="H5">
        <v>8.8240003585815394</v>
      </c>
      <c r="I5">
        <v>62.560001373291001</v>
      </c>
      <c r="J5">
        <v>37.130001068115199</v>
      </c>
      <c r="K5">
        <v>39.840000152587798</v>
      </c>
      <c r="L5">
        <v>12.939999580383301</v>
      </c>
      <c r="M5">
        <v>44.810001373291001</v>
      </c>
      <c r="N5">
        <v>111.449996948242</v>
      </c>
      <c r="O5">
        <v>13790</v>
      </c>
      <c r="P5">
        <v>390.20001220703102</v>
      </c>
      <c r="Q5">
        <v>99.160003662109304</v>
      </c>
      <c r="R5">
        <v>7.7140002250671298</v>
      </c>
      <c r="S5">
        <v>60.799999237060497</v>
      </c>
      <c r="T5">
        <v>34.590000152587798</v>
      </c>
      <c r="U5">
        <v>41.25</v>
      </c>
      <c r="V5">
        <v>21.799999237060501</v>
      </c>
      <c r="W5">
        <v>68.5</v>
      </c>
      <c r="X5">
        <v>144.75</v>
      </c>
      <c r="Y5">
        <v>9945</v>
      </c>
      <c r="Z5">
        <v>271</v>
      </c>
      <c r="AA5">
        <v>90.819999694824205</v>
      </c>
      <c r="AB5">
        <v>10</v>
      </c>
      <c r="AC5">
        <v>70.400001525878906</v>
      </c>
      <c r="AD5">
        <v>31.059999465942301</v>
      </c>
      <c r="AE5">
        <v>32.009998321533203</v>
      </c>
      <c r="AF5">
        <v>20.679999669392799</v>
      </c>
      <c r="AG5">
        <v>61.586666107177699</v>
      </c>
      <c r="AH5">
        <v>119.183334350585</v>
      </c>
      <c r="AI5">
        <v>8693.3333333333303</v>
      </c>
      <c r="AJ5">
        <v>239.39999389648401</v>
      </c>
      <c r="AK5">
        <v>83.940002441406193</v>
      </c>
      <c r="AL5">
        <v>10.961666742960499</v>
      </c>
      <c r="AM5">
        <v>65.613332112630104</v>
      </c>
      <c r="AN5">
        <v>28.856666564941399</v>
      </c>
      <c r="AO5">
        <v>29.733333587646399</v>
      </c>
      <c r="AP5">
        <v>20.159999847412099</v>
      </c>
      <c r="AQ5">
        <v>51.639999389648402</v>
      </c>
      <c r="AR5">
        <v>102.949996948242</v>
      </c>
      <c r="AS5">
        <v>9595</v>
      </c>
      <c r="AT5">
        <v>227</v>
      </c>
      <c r="AU5">
        <v>67.139999389648395</v>
      </c>
      <c r="AV5">
        <v>7.6479997634887598</v>
      </c>
      <c r="AW5">
        <v>62.5</v>
      </c>
      <c r="AX5">
        <v>23.559999465942301</v>
      </c>
      <c r="AY5">
        <v>28.520000457763601</v>
      </c>
      <c r="AZ5" s="27"/>
    </row>
    <row r="6" spans="1:52" s="4" customFormat="1" x14ac:dyDescent="0.25">
      <c r="A6">
        <v>-11</v>
      </c>
      <c r="B6">
        <v>13.9233334859212</v>
      </c>
      <c r="C6">
        <v>35.846666971842303</v>
      </c>
      <c r="D6">
        <v>111.433331807454</v>
      </c>
      <c r="E6">
        <v>12826.666666666601</v>
      </c>
      <c r="F6">
        <v>418.16665649414</v>
      </c>
      <c r="G6">
        <v>107.433334350585</v>
      </c>
      <c r="H6">
        <v>8.8553336461385008</v>
      </c>
      <c r="I6">
        <v>63.040000915527301</v>
      </c>
      <c r="J6">
        <v>37.3966674804687</v>
      </c>
      <c r="K6">
        <v>40.073333740234297</v>
      </c>
      <c r="L6">
        <v>12.8699995676676</v>
      </c>
      <c r="M6">
        <v>44.100001017252502</v>
      </c>
      <c r="N6">
        <v>110.36666361490801</v>
      </c>
      <c r="O6">
        <v>13846.666666666601</v>
      </c>
      <c r="P6">
        <v>387.16667683919201</v>
      </c>
      <c r="Q6">
        <v>98.620002746581903</v>
      </c>
      <c r="R6">
        <v>7.6626667976379297</v>
      </c>
      <c r="S6">
        <v>60.523333231607999</v>
      </c>
      <c r="T6">
        <v>34.3566665649413</v>
      </c>
      <c r="U6">
        <v>41.133333841959598</v>
      </c>
      <c r="V6">
        <v>21.8866659800211</v>
      </c>
      <c r="W6">
        <v>68.1666666666666</v>
      </c>
      <c r="X6">
        <v>145.350001017252</v>
      </c>
      <c r="Y6">
        <v>10086.666666666601</v>
      </c>
      <c r="Z6">
        <v>276.06667073567701</v>
      </c>
      <c r="AA6">
        <v>91.986666361490805</v>
      </c>
      <c r="AB6">
        <v>10.123333295186301</v>
      </c>
      <c r="AC6">
        <v>71.233334859212206</v>
      </c>
      <c r="AD6">
        <v>31.503332773844299</v>
      </c>
      <c r="AE6">
        <v>32.306666056315102</v>
      </c>
      <c r="AF6">
        <v>21.140000025431199</v>
      </c>
      <c r="AG6">
        <v>62.693332672119098</v>
      </c>
      <c r="AH6">
        <v>121.066665649413</v>
      </c>
      <c r="AI6">
        <v>8751.6666666666606</v>
      </c>
      <c r="AJ6">
        <v>239.39999389648401</v>
      </c>
      <c r="AK6">
        <v>83.720001220703097</v>
      </c>
      <c r="AL6">
        <v>10.993333180745299</v>
      </c>
      <c r="AM6">
        <v>66.526667277018106</v>
      </c>
      <c r="AN6">
        <v>28.8033332824707</v>
      </c>
      <c r="AO6">
        <v>29.766666412353398</v>
      </c>
      <c r="AP6">
        <v>20.030000050862601</v>
      </c>
      <c r="AQ6">
        <v>52.193332672119098</v>
      </c>
      <c r="AR6">
        <v>100.713330586751</v>
      </c>
      <c r="AS6">
        <v>9428.3333333333303</v>
      </c>
      <c r="AT6">
        <v>223.79999796549399</v>
      </c>
      <c r="AU6">
        <v>66.773333231608007</v>
      </c>
      <c r="AV6">
        <v>7.5933332443237198</v>
      </c>
      <c r="AW6">
        <v>63.040000915527301</v>
      </c>
      <c r="AX6">
        <v>23.429999669392799</v>
      </c>
      <c r="AY6">
        <v>28.2200005849202</v>
      </c>
      <c r="AZ6" s="27"/>
    </row>
    <row r="7" spans="1:52" s="4" customFormat="1" x14ac:dyDescent="0.25">
      <c r="A7">
        <v>-10</v>
      </c>
      <c r="B7">
        <v>13.591666857401499</v>
      </c>
      <c r="C7">
        <v>36.973332722981702</v>
      </c>
      <c r="D7">
        <v>112.416666666666</v>
      </c>
      <c r="E7">
        <v>12983.333333333299</v>
      </c>
      <c r="F7">
        <v>422.53332519531199</v>
      </c>
      <c r="G7">
        <v>108.466667175292</v>
      </c>
      <c r="H7">
        <v>8.8866669336954693</v>
      </c>
      <c r="I7">
        <v>63.520000457763601</v>
      </c>
      <c r="J7">
        <v>37.663333892822202</v>
      </c>
      <c r="K7">
        <v>40.306667327880803</v>
      </c>
      <c r="L7">
        <v>12.799999554951899</v>
      </c>
      <c r="M7">
        <v>43.390000661214103</v>
      </c>
      <c r="N7">
        <v>109.283330281575</v>
      </c>
      <c r="O7">
        <v>13903.333333333299</v>
      </c>
      <c r="P7">
        <v>384.13334147135299</v>
      </c>
      <c r="Q7">
        <v>98.080001831054602</v>
      </c>
      <c r="R7">
        <v>7.6113333702087296</v>
      </c>
      <c r="S7">
        <v>60.246667226155502</v>
      </c>
      <c r="T7">
        <v>34.123332977294801</v>
      </c>
      <c r="U7">
        <v>41.016667683919202</v>
      </c>
      <c r="V7">
        <v>21.973332722981699</v>
      </c>
      <c r="W7">
        <v>67.8333333333333</v>
      </c>
      <c r="X7">
        <v>145.950002034504</v>
      </c>
      <c r="Y7">
        <v>10228.333333333299</v>
      </c>
      <c r="Z7">
        <v>281.13334147135402</v>
      </c>
      <c r="AA7">
        <v>93.153333028157505</v>
      </c>
      <c r="AB7">
        <v>10.2466665903726</v>
      </c>
      <c r="AC7">
        <v>72.066668192545507</v>
      </c>
      <c r="AD7">
        <v>31.946666081746301</v>
      </c>
      <c r="AE7">
        <v>32.603333791097</v>
      </c>
      <c r="AF7">
        <v>21.600000381469702</v>
      </c>
      <c r="AG7">
        <v>63.799999237060497</v>
      </c>
      <c r="AH7">
        <v>122.949996948242</v>
      </c>
      <c r="AI7">
        <v>8810</v>
      </c>
      <c r="AJ7">
        <v>239.39999389648401</v>
      </c>
      <c r="AK7">
        <v>83.5</v>
      </c>
      <c r="AL7">
        <v>11.024999618530201</v>
      </c>
      <c r="AM7">
        <v>67.440002441406193</v>
      </c>
      <c r="AN7">
        <v>28.75</v>
      </c>
      <c r="AO7">
        <v>29.799999237060501</v>
      </c>
      <c r="AP7">
        <v>19.900000254313099</v>
      </c>
      <c r="AQ7">
        <v>52.746665954589801</v>
      </c>
      <c r="AR7">
        <v>98.476664225260294</v>
      </c>
      <c r="AS7">
        <v>9261.6666666666606</v>
      </c>
      <c r="AT7">
        <v>220.599995930989</v>
      </c>
      <c r="AU7">
        <v>66.406667073567604</v>
      </c>
      <c r="AV7">
        <v>7.5386667251586799</v>
      </c>
      <c r="AW7">
        <v>63.580001831054602</v>
      </c>
      <c r="AX7">
        <v>23.299999872843301</v>
      </c>
      <c r="AY7">
        <v>27.920000712076799</v>
      </c>
      <c r="AZ7" s="27"/>
    </row>
    <row r="8" spans="1:52" s="4" customFormat="1" x14ac:dyDescent="0.25">
      <c r="A8">
        <v>-9</v>
      </c>
      <c r="B8">
        <v>13.2600002288818</v>
      </c>
      <c r="C8">
        <v>38.099998474121001</v>
      </c>
      <c r="D8">
        <v>113.400001525878</v>
      </c>
      <c r="E8">
        <v>13140</v>
      </c>
      <c r="F8">
        <v>426.89999389648398</v>
      </c>
      <c r="G8">
        <v>109.5</v>
      </c>
      <c r="H8">
        <v>8.9180002212524396</v>
      </c>
      <c r="I8">
        <v>64</v>
      </c>
      <c r="J8">
        <v>37.930000305175703</v>
      </c>
      <c r="K8">
        <v>40.540000915527301</v>
      </c>
      <c r="L8">
        <v>12.7299995422363</v>
      </c>
      <c r="M8">
        <v>42.680000305175703</v>
      </c>
      <c r="N8">
        <v>108.199996948242</v>
      </c>
      <c r="O8">
        <v>13960</v>
      </c>
      <c r="P8">
        <v>381.100006103515</v>
      </c>
      <c r="Q8">
        <v>97.540000915527301</v>
      </c>
      <c r="R8">
        <v>7.5599999427795401</v>
      </c>
      <c r="S8">
        <v>59.970001220703097</v>
      </c>
      <c r="T8">
        <v>33.889999389648402</v>
      </c>
      <c r="U8">
        <v>40.900001525878899</v>
      </c>
      <c r="V8">
        <v>22.059999465942301</v>
      </c>
      <c r="W8">
        <v>67.5</v>
      </c>
      <c r="X8">
        <v>146.55000305175699</v>
      </c>
      <c r="Y8">
        <v>10370</v>
      </c>
      <c r="Z8">
        <v>286.20001220703102</v>
      </c>
      <c r="AA8">
        <v>94.319999694824205</v>
      </c>
      <c r="AB8">
        <v>10.369999885559</v>
      </c>
      <c r="AC8">
        <v>72.900001525878906</v>
      </c>
      <c r="AD8">
        <v>32.389999389648402</v>
      </c>
      <c r="AE8">
        <v>32.900001525878899</v>
      </c>
      <c r="AF8">
        <v>22</v>
      </c>
      <c r="AG8">
        <v>64.360000610351506</v>
      </c>
      <c r="AH8">
        <v>125.75</v>
      </c>
      <c r="AI8">
        <v>8890</v>
      </c>
      <c r="AJ8">
        <v>239.80000305175699</v>
      </c>
      <c r="AK8">
        <v>85.5</v>
      </c>
      <c r="AL8">
        <v>10.810000419616699</v>
      </c>
      <c r="AM8">
        <v>68.760002136230398</v>
      </c>
      <c r="AN8">
        <v>29.4500007629394</v>
      </c>
      <c r="AO8">
        <v>30.360000610351499</v>
      </c>
      <c r="AP8">
        <v>19.770000457763601</v>
      </c>
      <c r="AQ8">
        <v>53.299999237060497</v>
      </c>
      <c r="AR8">
        <v>96.239997863769503</v>
      </c>
      <c r="AS8">
        <v>9095</v>
      </c>
      <c r="AT8">
        <v>217.39999389648401</v>
      </c>
      <c r="AU8">
        <v>66.040000915527301</v>
      </c>
      <c r="AV8">
        <v>7.4840002059936497</v>
      </c>
      <c r="AW8">
        <v>64.120002746582003</v>
      </c>
      <c r="AX8">
        <v>23.170000076293899</v>
      </c>
      <c r="AY8">
        <v>27.620000839233398</v>
      </c>
      <c r="AZ8" s="27"/>
    </row>
    <row r="9" spans="1:52" s="4" customFormat="1" x14ac:dyDescent="0.25">
      <c r="A9">
        <v>-8</v>
      </c>
      <c r="B9">
        <v>13.3500003814697</v>
      </c>
      <c r="C9">
        <v>37.689998626708899</v>
      </c>
      <c r="D9">
        <v>115.949996948242</v>
      </c>
      <c r="E9">
        <v>13050</v>
      </c>
      <c r="F9">
        <v>432</v>
      </c>
      <c r="G9">
        <v>108.84999847412099</v>
      </c>
      <c r="H9">
        <v>8.6319999694824201</v>
      </c>
      <c r="I9">
        <v>63.520000457763601</v>
      </c>
      <c r="J9">
        <v>37.880001068115199</v>
      </c>
      <c r="K9">
        <v>40.520000457763601</v>
      </c>
      <c r="L9">
        <v>12.395000457763601</v>
      </c>
      <c r="M9">
        <v>42.700000762939403</v>
      </c>
      <c r="N9">
        <v>109.34999847412099</v>
      </c>
      <c r="O9">
        <v>13860</v>
      </c>
      <c r="P9">
        <v>388.39999389648398</v>
      </c>
      <c r="Q9">
        <v>99.660003662109304</v>
      </c>
      <c r="R9">
        <v>7.6519999504089302</v>
      </c>
      <c r="S9">
        <v>59.270000457763601</v>
      </c>
      <c r="T9">
        <v>34.770000457763601</v>
      </c>
      <c r="U9">
        <v>41.599998474121001</v>
      </c>
      <c r="V9">
        <v>22.440000534057599</v>
      </c>
      <c r="W9">
        <v>66.400001525878906</v>
      </c>
      <c r="X9">
        <v>145.55000305175699</v>
      </c>
      <c r="Y9">
        <v>10260</v>
      </c>
      <c r="Z9">
        <v>278.39999389648398</v>
      </c>
      <c r="AA9">
        <v>93.239997863769503</v>
      </c>
      <c r="AB9">
        <v>10.1049995422363</v>
      </c>
      <c r="AC9">
        <v>73.900001525878906</v>
      </c>
      <c r="AD9">
        <v>31.879999160766602</v>
      </c>
      <c r="AE9">
        <v>32.380001068115199</v>
      </c>
      <c r="AF9">
        <v>21.579999923706001</v>
      </c>
      <c r="AG9">
        <v>65.319999694824205</v>
      </c>
      <c r="AH9">
        <v>124.5</v>
      </c>
      <c r="AI9">
        <v>9195</v>
      </c>
      <c r="AJ9">
        <v>235.19999694824199</v>
      </c>
      <c r="AK9">
        <v>84.040000915527301</v>
      </c>
      <c r="AL9">
        <v>10.7550001144409</v>
      </c>
      <c r="AM9">
        <v>69.300003051757798</v>
      </c>
      <c r="AN9">
        <v>28.7199993133544</v>
      </c>
      <c r="AO9">
        <v>30.4300003051757</v>
      </c>
      <c r="AP9">
        <v>19.889999389648398</v>
      </c>
      <c r="AQ9">
        <v>49.520000457763601</v>
      </c>
      <c r="AR9">
        <v>93.760002136230398</v>
      </c>
      <c r="AS9">
        <v>8500</v>
      </c>
      <c r="AT9">
        <v>213.19999694824199</v>
      </c>
      <c r="AU9">
        <v>65.459999084472599</v>
      </c>
      <c r="AV9">
        <v>7.1999998092651296</v>
      </c>
      <c r="AW9">
        <v>61.139999389648402</v>
      </c>
      <c r="AX9">
        <v>22.870000839233398</v>
      </c>
      <c r="AY9">
        <v>27.9799995422363</v>
      </c>
      <c r="AZ9" s="27"/>
    </row>
    <row r="10" spans="1:52" s="4" customFormat="1" x14ac:dyDescent="0.25">
      <c r="A10">
        <v>-7</v>
      </c>
      <c r="B10">
        <v>13.444999694824199</v>
      </c>
      <c r="C10">
        <v>37.369998931884702</v>
      </c>
      <c r="D10">
        <v>115.800003051757</v>
      </c>
      <c r="E10">
        <v>13650</v>
      </c>
      <c r="F10">
        <v>438.39999389648398</v>
      </c>
      <c r="G10">
        <v>109.699996948242</v>
      </c>
      <c r="H10">
        <v>8.6160001754760707</v>
      </c>
      <c r="I10">
        <v>63.580001831054602</v>
      </c>
      <c r="J10">
        <v>38.060001373291001</v>
      </c>
      <c r="K10">
        <v>41.409999847412102</v>
      </c>
      <c r="L10">
        <v>12.3400001525878</v>
      </c>
      <c r="M10">
        <v>43.950000762939403</v>
      </c>
      <c r="N10">
        <v>108.550003051757</v>
      </c>
      <c r="O10">
        <v>13120</v>
      </c>
      <c r="P10">
        <v>381.600006103515</v>
      </c>
      <c r="Q10">
        <v>97.819999694824205</v>
      </c>
      <c r="R10">
        <v>7.59800004959106</v>
      </c>
      <c r="S10">
        <v>58.279998779296797</v>
      </c>
      <c r="T10">
        <v>34.009998321533203</v>
      </c>
      <c r="U10">
        <v>40.849998474121001</v>
      </c>
      <c r="V10">
        <v>22.459999084472599</v>
      </c>
      <c r="W10">
        <v>64.699996948242102</v>
      </c>
      <c r="X10">
        <v>141.75</v>
      </c>
      <c r="Y10">
        <v>10370</v>
      </c>
      <c r="Z10">
        <v>278.39999389648398</v>
      </c>
      <c r="AA10">
        <v>92.379997253417898</v>
      </c>
      <c r="AB10">
        <v>10.164999961853001</v>
      </c>
      <c r="AC10">
        <v>72.180000305175696</v>
      </c>
      <c r="AD10">
        <v>31.530000686645501</v>
      </c>
      <c r="AE10">
        <v>32.240001678466797</v>
      </c>
      <c r="AF10">
        <v>21.2199993133544</v>
      </c>
      <c r="AG10">
        <v>64.319999694824205</v>
      </c>
      <c r="AH10">
        <v>118.900001525878</v>
      </c>
      <c r="AI10">
        <v>8995</v>
      </c>
      <c r="AJ10">
        <v>224.600006103515</v>
      </c>
      <c r="AK10">
        <v>81.540000915527301</v>
      </c>
      <c r="AL10">
        <v>10.654999732971101</v>
      </c>
      <c r="AM10">
        <v>68.519996643066406</v>
      </c>
      <c r="AN10">
        <v>28</v>
      </c>
      <c r="AO10">
        <v>29.9799995422363</v>
      </c>
      <c r="AP10">
        <v>19.399999618530199</v>
      </c>
      <c r="AQ10">
        <v>47.560001373291001</v>
      </c>
      <c r="AR10">
        <v>88.5</v>
      </c>
      <c r="AS10">
        <v>8490</v>
      </c>
      <c r="AT10">
        <v>217</v>
      </c>
      <c r="AU10">
        <v>65.199996948242102</v>
      </c>
      <c r="AV10">
        <v>7.1719999313354403</v>
      </c>
      <c r="AW10">
        <v>60.9799995422363</v>
      </c>
      <c r="AX10">
        <v>23.520000457763601</v>
      </c>
      <c r="AY10">
        <v>28.159999847412099</v>
      </c>
      <c r="AZ10" s="27"/>
    </row>
    <row r="11" spans="1:52" s="4" customFormat="1" x14ac:dyDescent="0.25">
      <c r="A11">
        <v>-6</v>
      </c>
      <c r="B11">
        <v>13.560000419616699</v>
      </c>
      <c r="C11">
        <v>36.209999084472599</v>
      </c>
      <c r="D11">
        <v>114.09999847412099</v>
      </c>
      <c r="E11">
        <v>13880</v>
      </c>
      <c r="F11">
        <v>429</v>
      </c>
      <c r="G11">
        <v>107.900001525878</v>
      </c>
      <c r="H11">
        <v>8.4860000610351491</v>
      </c>
      <c r="I11">
        <v>63.049999237060497</v>
      </c>
      <c r="J11">
        <v>37.349998474121001</v>
      </c>
      <c r="K11">
        <v>41.330001831054602</v>
      </c>
      <c r="L11">
        <v>11.779999732971101</v>
      </c>
      <c r="M11">
        <v>44.389999389648402</v>
      </c>
      <c r="N11">
        <v>111.400001525878</v>
      </c>
      <c r="O11">
        <v>12780</v>
      </c>
      <c r="P11">
        <v>382.600006103515</v>
      </c>
      <c r="Q11">
        <v>98.059997558593693</v>
      </c>
      <c r="R11">
        <v>7.3660001754760698</v>
      </c>
      <c r="S11">
        <v>58.200000762939403</v>
      </c>
      <c r="T11">
        <v>33.959999084472599</v>
      </c>
      <c r="U11">
        <v>40.700000762939403</v>
      </c>
      <c r="V11">
        <v>21.899999618530199</v>
      </c>
      <c r="W11">
        <v>67.339996337890597</v>
      </c>
      <c r="X11">
        <v>146.89999389648401</v>
      </c>
      <c r="Y11">
        <v>10510</v>
      </c>
      <c r="Z11">
        <v>278.20001220703102</v>
      </c>
      <c r="AA11">
        <v>94.720001220703097</v>
      </c>
      <c r="AB11">
        <v>10.060000419616699</v>
      </c>
      <c r="AC11">
        <v>71.839996337890597</v>
      </c>
      <c r="AD11">
        <v>31.459999084472599</v>
      </c>
      <c r="AE11">
        <v>31.709999084472599</v>
      </c>
      <c r="AF11">
        <v>21.7000007629394</v>
      </c>
      <c r="AG11">
        <v>57.919998168945298</v>
      </c>
      <c r="AH11">
        <v>114.199996948242</v>
      </c>
      <c r="AI11">
        <v>9150</v>
      </c>
      <c r="AJ11">
        <v>233.80000305175699</v>
      </c>
      <c r="AK11">
        <v>80.900001525878906</v>
      </c>
      <c r="AL11">
        <v>10.8800001144409</v>
      </c>
      <c r="AM11">
        <v>68.019996643066406</v>
      </c>
      <c r="AN11">
        <v>27.5</v>
      </c>
      <c r="AO11">
        <v>29.9799995422363</v>
      </c>
      <c r="AP11">
        <v>18.809999465942301</v>
      </c>
      <c r="AQ11">
        <v>44.279998779296797</v>
      </c>
      <c r="AR11">
        <v>84.220001220703097</v>
      </c>
      <c r="AS11">
        <v>8215</v>
      </c>
      <c r="AT11">
        <v>206</v>
      </c>
      <c r="AU11">
        <v>61.4799995422363</v>
      </c>
      <c r="AV11">
        <v>7.0440001487731898</v>
      </c>
      <c r="AW11">
        <v>57.200000762939403</v>
      </c>
      <c r="AX11">
        <v>22.090000152587798</v>
      </c>
      <c r="AY11">
        <v>27.100000381469702</v>
      </c>
      <c r="AZ11" s="27"/>
    </row>
    <row r="12" spans="1:52" s="4" customFormat="1" x14ac:dyDescent="0.25">
      <c r="A12">
        <v>-5</v>
      </c>
      <c r="B12">
        <v>13.795000076293899</v>
      </c>
      <c r="C12">
        <v>37.020000457763601</v>
      </c>
      <c r="D12">
        <v>117.900001525878</v>
      </c>
      <c r="E12">
        <v>14110</v>
      </c>
      <c r="F12">
        <v>428</v>
      </c>
      <c r="G12">
        <v>109.09999847412099</v>
      </c>
      <c r="H12">
        <v>8.4580001831054599</v>
      </c>
      <c r="I12">
        <v>63.560001373291001</v>
      </c>
      <c r="J12">
        <v>37.860000610351499</v>
      </c>
      <c r="K12">
        <v>42.240001678466797</v>
      </c>
      <c r="L12">
        <v>12.0850000381469</v>
      </c>
      <c r="M12">
        <v>44.020000457763601</v>
      </c>
      <c r="N12">
        <v>111.949996948242</v>
      </c>
      <c r="O12">
        <v>13000</v>
      </c>
      <c r="P12">
        <v>395.29998779296801</v>
      </c>
      <c r="Q12">
        <v>100.949996948242</v>
      </c>
      <c r="R12">
        <v>7.4980001449584899</v>
      </c>
      <c r="S12">
        <v>58.700000762939403</v>
      </c>
      <c r="T12">
        <v>34.720001220703097</v>
      </c>
      <c r="U12">
        <v>41.369998931884702</v>
      </c>
      <c r="V12">
        <v>21.2600002288818</v>
      </c>
      <c r="W12">
        <v>65.800003051757798</v>
      </c>
      <c r="X12">
        <v>145.55000305175699</v>
      </c>
      <c r="Y12">
        <v>10250</v>
      </c>
      <c r="Z12">
        <v>276.39999389648398</v>
      </c>
      <c r="AA12">
        <v>90.739997863769503</v>
      </c>
      <c r="AB12">
        <v>10.569999694824199</v>
      </c>
      <c r="AC12">
        <v>73</v>
      </c>
      <c r="AD12">
        <v>30.889999389648398</v>
      </c>
      <c r="AE12">
        <v>30.959999084472599</v>
      </c>
      <c r="AF12">
        <v>21.800000508626201</v>
      </c>
      <c r="AG12">
        <v>58.246665954589801</v>
      </c>
      <c r="AH12">
        <v>115.049997965494</v>
      </c>
      <c r="AI12">
        <v>9226.6666666666606</v>
      </c>
      <c r="AJ12">
        <v>230.933334350585</v>
      </c>
      <c r="AK12">
        <v>79.999999999999901</v>
      </c>
      <c r="AL12">
        <v>10.7650000254313</v>
      </c>
      <c r="AM12">
        <v>69.093330383300696</v>
      </c>
      <c r="AN12">
        <v>27.299999872843401</v>
      </c>
      <c r="AO12">
        <v>29.993333180745399</v>
      </c>
      <c r="AP12">
        <v>19.5</v>
      </c>
      <c r="AQ12">
        <v>43.110000610351499</v>
      </c>
      <c r="AR12">
        <v>87.620002746582003</v>
      </c>
      <c r="AS12">
        <v>8380</v>
      </c>
      <c r="AT12">
        <v>215.600006103515</v>
      </c>
      <c r="AU12">
        <v>62.5</v>
      </c>
      <c r="AV12">
        <v>7.2119998931884703</v>
      </c>
      <c r="AW12">
        <v>59.560001373291001</v>
      </c>
      <c r="AX12">
        <v>23.389999389648398</v>
      </c>
      <c r="AY12">
        <v>27.569999694824201</v>
      </c>
      <c r="AZ12" s="27"/>
    </row>
    <row r="13" spans="1:52" s="4" customFormat="1" x14ac:dyDescent="0.25">
      <c r="A13">
        <v>-4</v>
      </c>
      <c r="B13">
        <v>13.7866668701171</v>
      </c>
      <c r="C13">
        <v>37.080000559488802</v>
      </c>
      <c r="D13">
        <v>117.433334350585</v>
      </c>
      <c r="E13">
        <v>13966.666666666601</v>
      </c>
      <c r="F13">
        <v>424.76666259765602</v>
      </c>
      <c r="G13">
        <v>108.366666158039</v>
      </c>
      <c r="H13">
        <v>8.3753334681192904</v>
      </c>
      <c r="I13">
        <v>63.216667175292898</v>
      </c>
      <c r="J13">
        <v>37.743333180745402</v>
      </c>
      <c r="K13">
        <v>42.020001729329401</v>
      </c>
      <c r="L13">
        <v>11.9399998982746</v>
      </c>
      <c r="M13">
        <v>43.623334248860601</v>
      </c>
      <c r="N13">
        <v>110.89999898274699</v>
      </c>
      <c r="O13">
        <v>12833.333333333299</v>
      </c>
      <c r="P13">
        <v>391.89999389648301</v>
      </c>
      <c r="Q13">
        <v>100.27999877929599</v>
      </c>
      <c r="R13">
        <v>7.4720001220703001</v>
      </c>
      <c r="S13">
        <v>58.380001068115199</v>
      </c>
      <c r="T13">
        <v>34.400000254313099</v>
      </c>
      <c r="U13">
        <v>40.9399998982746</v>
      </c>
      <c r="V13">
        <v>21.120000203450399</v>
      </c>
      <c r="W13">
        <v>66.433334350585895</v>
      </c>
      <c r="X13">
        <v>146.23333740234199</v>
      </c>
      <c r="Y13">
        <v>10276.666666666601</v>
      </c>
      <c r="Z13">
        <v>277.53332519531199</v>
      </c>
      <c r="AA13">
        <v>91.759999593098897</v>
      </c>
      <c r="AB13">
        <v>10.5466664632161</v>
      </c>
      <c r="AC13">
        <v>73.1666666666666</v>
      </c>
      <c r="AD13">
        <v>31.370000203450399</v>
      </c>
      <c r="AE13">
        <v>31.339998881022002</v>
      </c>
      <c r="AF13">
        <v>21.900000254313099</v>
      </c>
      <c r="AG13">
        <v>58.573333740234297</v>
      </c>
      <c r="AH13">
        <v>115.89999898274699</v>
      </c>
      <c r="AI13">
        <v>9303.3333333333303</v>
      </c>
      <c r="AJ13">
        <v>228.06666564941301</v>
      </c>
      <c r="AK13">
        <v>79.099998474120994</v>
      </c>
      <c r="AL13">
        <v>10.6499999364217</v>
      </c>
      <c r="AM13">
        <v>70.166664123535099</v>
      </c>
      <c r="AN13">
        <v>27.099999745686699</v>
      </c>
      <c r="AO13">
        <v>30.006666819254502</v>
      </c>
      <c r="AP13">
        <v>19.433333079020102</v>
      </c>
      <c r="AQ13">
        <v>42.900000254313099</v>
      </c>
      <c r="AR13">
        <v>87.966669718424399</v>
      </c>
      <c r="AS13">
        <v>8363.3333333333303</v>
      </c>
      <c r="AT13">
        <v>216.06667073567601</v>
      </c>
      <c r="AU13">
        <v>62.4799995422363</v>
      </c>
      <c r="AV13">
        <v>7.1639998753865504</v>
      </c>
      <c r="AW13">
        <v>59.580000559488902</v>
      </c>
      <c r="AX13">
        <v>23.206666310628101</v>
      </c>
      <c r="AY13">
        <v>27.5633328755696</v>
      </c>
      <c r="AZ13" s="27"/>
    </row>
    <row r="14" spans="1:52" s="4" customFormat="1" x14ac:dyDescent="0.25">
      <c r="A14">
        <v>-3</v>
      </c>
      <c r="B14">
        <v>13.7783336639403</v>
      </c>
      <c r="C14">
        <v>37.140000661214103</v>
      </c>
      <c r="D14">
        <v>116.966667175292</v>
      </c>
      <c r="E14">
        <v>13823.333333333299</v>
      </c>
      <c r="F14">
        <v>421.53332519531199</v>
      </c>
      <c r="G14">
        <v>107.633333841959</v>
      </c>
      <c r="H14">
        <v>8.2926667531331297</v>
      </c>
      <c r="I14">
        <v>62.873332977294801</v>
      </c>
      <c r="J14">
        <v>37.626665751139299</v>
      </c>
      <c r="K14">
        <v>41.800001780191998</v>
      </c>
      <c r="L14">
        <v>11.794999758402399</v>
      </c>
      <c r="M14">
        <v>43.226668039957602</v>
      </c>
      <c r="N14">
        <v>109.850001017252</v>
      </c>
      <c r="O14">
        <v>12666.666666666601</v>
      </c>
      <c r="P14">
        <v>388.49999999999898</v>
      </c>
      <c r="Q14">
        <v>99.610000610351406</v>
      </c>
      <c r="R14">
        <v>7.44600009918212</v>
      </c>
      <c r="S14">
        <v>58.060001373291001</v>
      </c>
      <c r="T14">
        <v>34.079999287923101</v>
      </c>
      <c r="U14">
        <v>40.510000864664597</v>
      </c>
      <c r="V14">
        <v>20.9800001780191</v>
      </c>
      <c r="W14">
        <v>67.066665649414006</v>
      </c>
      <c r="X14">
        <v>146.91667175292901</v>
      </c>
      <c r="Y14">
        <v>10303.333333333299</v>
      </c>
      <c r="Z14">
        <v>278.66665649414</v>
      </c>
      <c r="AA14">
        <v>92.780001322428305</v>
      </c>
      <c r="AB14">
        <v>10.523333231607999</v>
      </c>
      <c r="AC14">
        <v>73.3333333333333</v>
      </c>
      <c r="AD14">
        <v>31.850001017252499</v>
      </c>
      <c r="AE14">
        <v>31.7199986775715</v>
      </c>
      <c r="AF14">
        <v>22</v>
      </c>
      <c r="AG14">
        <v>58.900001525878899</v>
      </c>
      <c r="AH14">
        <v>116.75</v>
      </c>
      <c r="AI14">
        <v>9380</v>
      </c>
      <c r="AJ14">
        <v>225.19999694824199</v>
      </c>
      <c r="AK14">
        <v>78.199996948242102</v>
      </c>
      <c r="AL14">
        <v>10.5349998474121</v>
      </c>
      <c r="AM14">
        <v>71.239997863769503</v>
      </c>
      <c r="AN14">
        <v>26.899999618530199</v>
      </c>
      <c r="AO14">
        <v>30.020000457763601</v>
      </c>
      <c r="AP14">
        <v>19.366666158040299</v>
      </c>
      <c r="AQ14">
        <v>42.689999898274699</v>
      </c>
      <c r="AR14">
        <v>88.313336690266794</v>
      </c>
      <c r="AS14">
        <v>8346.6666666666606</v>
      </c>
      <c r="AT14">
        <v>216.53333536783799</v>
      </c>
      <c r="AU14">
        <v>62.459999084472599</v>
      </c>
      <c r="AV14">
        <v>7.1159998575846304</v>
      </c>
      <c r="AW14">
        <v>59.599999745686802</v>
      </c>
      <c r="AX14">
        <v>23.023333231607999</v>
      </c>
      <c r="AY14">
        <v>27.556666056314999</v>
      </c>
      <c r="AZ14" s="27"/>
    </row>
    <row r="15" spans="1:52" s="4" customFormat="1" x14ac:dyDescent="0.25">
      <c r="A15">
        <v>-2</v>
      </c>
      <c r="B15">
        <v>13.770000457763601</v>
      </c>
      <c r="C15">
        <v>37.200000762939403</v>
      </c>
      <c r="D15">
        <v>116.5</v>
      </c>
      <c r="E15">
        <v>13680</v>
      </c>
      <c r="F15">
        <v>418.29998779296801</v>
      </c>
      <c r="G15">
        <v>106.900001525878</v>
      </c>
      <c r="H15">
        <v>8.2100000381469709</v>
      </c>
      <c r="I15">
        <v>62.529998779296797</v>
      </c>
      <c r="J15">
        <v>37.509998321533203</v>
      </c>
      <c r="K15">
        <v>41.580001831054602</v>
      </c>
      <c r="L15">
        <v>11.649999618530201</v>
      </c>
      <c r="M15">
        <v>42.830001831054602</v>
      </c>
      <c r="N15">
        <v>108.800003051757</v>
      </c>
      <c r="O15">
        <v>12500</v>
      </c>
      <c r="P15">
        <v>385.100006103515</v>
      </c>
      <c r="Q15">
        <v>98.940002441406193</v>
      </c>
      <c r="R15">
        <v>7.42000007629394</v>
      </c>
      <c r="S15">
        <v>57.740001678466797</v>
      </c>
      <c r="T15">
        <v>33.759998321533203</v>
      </c>
      <c r="U15">
        <v>40.080001831054602</v>
      </c>
      <c r="V15">
        <v>20.840000152587798</v>
      </c>
      <c r="W15">
        <v>67.699996948242102</v>
      </c>
      <c r="X15">
        <v>147.600006103515</v>
      </c>
      <c r="Y15">
        <v>10330</v>
      </c>
      <c r="Z15">
        <v>279.79998779296801</v>
      </c>
      <c r="AA15">
        <v>93.800003051757798</v>
      </c>
      <c r="AB15">
        <v>10.5</v>
      </c>
      <c r="AC15">
        <v>73.5</v>
      </c>
      <c r="AD15">
        <v>32.330001831054602</v>
      </c>
      <c r="AE15">
        <v>32.099998474121001</v>
      </c>
      <c r="AF15">
        <v>21.040000915527301</v>
      </c>
      <c r="AG15">
        <v>50.9799995422363</v>
      </c>
      <c r="AH15">
        <v>103</v>
      </c>
      <c r="AI15">
        <v>9490</v>
      </c>
      <c r="AJ15">
        <v>215</v>
      </c>
      <c r="AK15">
        <v>76.959999084472599</v>
      </c>
      <c r="AL15">
        <v>10.5</v>
      </c>
      <c r="AM15">
        <v>69.599998474121094</v>
      </c>
      <c r="AN15">
        <v>26.170000076293899</v>
      </c>
      <c r="AO15">
        <v>29.040000915527301</v>
      </c>
      <c r="AP15">
        <v>19.299999237060501</v>
      </c>
      <c r="AQ15">
        <v>42.4799995422363</v>
      </c>
      <c r="AR15">
        <v>88.660003662109304</v>
      </c>
      <c r="AS15">
        <v>8330</v>
      </c>
      <c r="AT15">
        <v>217</v>
      </c>
      <c r="AU15">
        <v>62.439998626708899</v>
      </c>
      <c r="AV15">
        <v>7.0679998397827104</v>
      </c>
      <c r="AW15">
        <v>59.619998931884702</v>
      </c>
      <c r="AX15">
        <v>22.840000152587798</v>
      </c>
      <c r="AY15">
        <v>27.549999237060501</v>
      </c>
      <c r="AZ15" s="27"/>
    </row>
    <row r="16" spans="1:52" s="4" customFormat="1" x14ac:dyDescent="0.25">
      <c r="A16">
        <v>-1</v>
      </c>
      <c r="B16">
        <v>13.4799995422363</v>
      </c>
      <c r="C16">
        <v>36.4799995422363</v>
      </c>
      <c r="D16">
        <v>114.75</v>
      </c>
      <c r="E16">
        <v>14000</v>
      </c>
      <c r="F16">
        <v>422.79998779296801</v>
      </c>
      <c r="G16">
        <v>105.150001525878</v>
      </c>
      <c r="H16">
        <v>7.8899998664855904</v>
      </c>
      <c r="I16">
        <v>61.790000915527301</v>
      </c>
      <c r="J16">
        <v>37.169998168945298</v>
      </c>
      <c r="K16">
        <v>41.380001068115199</v>
      </c>
      <c r="L16">
        <v>11.420000076293899</v>
      </c>
      <c r="M16">
        <v>42.400001525878899</v>
      </c>
      <c r="N16">
        <v>107.25</v>
      </c>
      <c r="O16">
        <v>12420</v>
      </c>
      <c r="P16">
        <v>378.20001220703102</v>
      </c>
      <c r="Q16">
        <v>98.199996948242202</v>
      </c>
      <c r="R16">
        <v>7.0040001869201598</v>
      </c>
      <c r="S16">
        <v>57.840000152587798</v>
      </c>
      <c r="T16">
        <v>33.880001068115199</v>
      </c>
      <c r="U16">
        <v>40.279998779296797</v>
      </c>
      <c r="V16">
        <v>20.459999084472599</v>
      </c>
      <c r="W16">
        <v>70.199996948242102</v>
      </c>
      <c r="X16">
        <v>149.69999694824199</v>
      </c>
      <c r="Y16">
        <v>10330</v>
      </c>
      <c r="Z16">
        <v>270.20001220703102</v>
      </c>
      <c r="AA16">
        <v>92.019996643066406</v>
      </c>
      <c r="AB16">
        <v>10.319999694824199</v>
      </c>
      <c r="AC16">
        <v>74.040000915527301</v>
      </c>
      <c r="AD16">
        <v>31.4799995422363</v>
      </c>
      <c r="AE16">
        <v>31.190000534057599</v>
      </c>
      <c r="AF16">
        <v>21.620000839233398</v>
      </c>
      <c r="AG16">
        <v>48</v>
      </c>
      <c r="AH16">
        <v>100.75</v>
      </c>
      <c r="AI16">
        <v>9805</v>
      </c>
      <c r="AJ16">
        <v>219.19999694824199</v>
      </c>
      <c r="AK16">
        <v>78.080001831054602</v>
      </c>
      <c r="AL16">
        <v>9.8780002593994105</v>
      </c>
      <c r="AM16">
        <v>67.739997863769503</v>
      </c>
      <c r="AN16">
        <v>26.370000839233398</v>
      </c>
      <c r="AO16">
        <v>29.090000152587798</v>
      </c>
      <c r="AP16">
        <v>18.370000839233398</v>
      </c>
      <c r="AQ16">
        <v>39.319999694824197</v>
      </c>
      <c r="AR16">
        <v>86</v>
      </c>
      <c r="AS16">
        <v>7860</v>
      </c>
      <c r="AT16">
        <v>215</v>
      </c>
      <c r="AU16">
        <v>62.080001831054602</v>
      </c>
      <c r="AV16">
        <v>6.7179999351501403</v>
      </c>
      <c r="AW16">
        <v>56.919998168945298</v>
      </c>
      <c r="AX16">
        <v>22.770000457763601</v>
      </c>
      <c r="AY16">
        <v>26.7600002288818</v>
      </c>
      <c r="AZ16" s="27"/>
    </row>
    <row r="17" spans="1:52" s="8" customFormat="1" x14ac:dyDescent="0.25">
      <c r="A17">
        <v>0</v>
      </c>
      <c r="B17">
        <v>14.5900001525878</v>
      </c>
      <c r="C17">
        <v>35.990001678466797</v>
      </c>
      <c r="D17">
        <v>113</v>
      </c>
      <c r="E17">
        <v>14000</v>
      </c>
      <c r="F17">
        <v>408.5</v>
      </c>
      <c r="G17">
        <v>100.09999847412099</v>
      </c>
      <c r="H17">
        <v>7.5359997749328604</v>
      </c>
      <c r="I17">
        <v>60.5</v>
      </c>
      <c r="J17">
        <v>35.340000152587798</v>
      </c>
      <c r="K17">
        <v>38.189998626708899</v>
      </c>
      <c r="L17">
        <v>11.8400001525878</v>
      </c>
      <c r="M17">
        <v>43.849998474121001</v>
      </c>
      <c r="N17">
        <v>106.75</v>
      </c>
      <c r="O17">
        <v>12270</v>
      </c>
      <c r="P17">
        <v>395.70001220703102</v>
      </c>
      <c r="Q17">
        <v>101</v>
      </c>
      <c r="R17">
        <v>6.8959999084472603</v>
      </c>
      <c r="S17">
        <v>57.25</v>
      </c>
      <c r="T17">
        <v>34.569999694824197</v>
      </c>
      <c r="U17">
        <v>40.560001373291001</v>
      </c>
      <c r="V17">
        <v>20.139999389648398</v>
      </c>
      <c r="W17">
        <v>69.980003356933594</v>
      </c>
      <c r="X17">
        <v>146.69999694824199</v>
      </c>
      <c r="Y17">
        <v>10310</v>
      </c>
      <c r="Z17">
        <v>259</v>
      </c>
      <c r="AA17">
        <v>90.5</v>
      </c>
      <c r="AB17">
        <v>10.1599998474121</v>
      </c>
      <c r="AC17">
        <v>73.339996337890597</v>
      </c>
      <c r="AD17">
        <v>30.4899997711181</v>
      </c>
      <c r="AE17">
        <v>30.049999237060501</v>
      </c>
      <c r="AF17">
        <v>21.620000839233398</v>
      </c>
      <c r="AG17">
        <v>52</v>
      </c>
      <c r="AH17">
        <v>111.800003051757</v>
      </c>
      <c r="AI17">
        <v>10030</v>
      </c>
      <c r="AJ17">
        <v>231</v>
      </c>
      <c r="AK17">
        <v>79.120002746582003</v>
      </c>
      <c r="AL17">
        <v>10.3050003051757</v>
      </c>
      <c r="AM17">
        <v>70.5</v>
      </c>
      <c r="AN17">
        <v>26.399999618530199</v>
      </c>
      <c r="AO17">
        <v>29.879999160766602</v>
      </c>
      <c r="AP17">
        <v>18.2600002288818</v>
      </c>
      <c r="AQ17">
        <v>38.389999389648402</v>
      </c>
      <c r="AR17">
        <v>84.5</v>
      </c>
      <c r="AS17">
        <v>8500</v>
      </c>
      <c r="AT17">
        <v>212</v>
      </c>
      <c r="AU17">
        <v>62.799999237060497</v>
      </c>
      <c r="AV17">
        <v>7.2239999771118102</v>
      </c>
      <c r="AW17">
        <v>58.080001831054602</v>
      </c>
      <c r="AX17">
        <v>22.5100002288818</v>
      </c>
      <c r="AY17">
        <v>26.799999237060501</v>
      </c>
      <c r="AZ17" s="27"/>
    </row>
    <row r="18" spans="1:52" s="4" customFormat="1" x14ac:dyDescent="0.25">
      <c r="A18">
        <v>1</v>
      </c>
      <c r="B18">
        <v>13.920000076293899</v>
      </c>
      <c r="C18">
        <v>35.680000305175703</v>
      </c>
      <c r="D18">
        <v>109.25</v>
      </c>
      <c r="E18">
        <v>13400</v>
      </c>
      <c r="F18">
        <v>401.39999389648398</v>
      </c>
      <c r="G18">
        <v>99.019996643066406</v>
      </c>
      <c r="H18">
        <v>7.4580001831054599</v>
      </c>
      <c r="I18">
        <v>58.459999084472599</v>
      </c>
      <c r="J18">
        <v>35.259998321533203</v>
      </c>
      <c r="K18">
        <v>38.200000762939403</v>
      </c>
      <c r="L18">
        <v>11.6000003814697</v>
      </c>
      <c r="M18">
        <v>43.990001678466797</v>
      </c>
      <c r="N18">
        <v>105</v>
      </c>
      <c r="O18">
        <v>12000</v>
      </c>
      <c r="P18">
        <v>396.5</v>
      </c>
      <c r="Q18">
        <v>102.59999847412099</v>
      </c>
      <c r="R18">
        <v>6.7399997711181596</v>
      </c>
      <c r="S18">
        <v>56.069999694824197</v>
      </c>
      <c r="T18">
        <v>34.790000915527301</v>
      </c>
      <c r="U18">
        <v>40.599998474121001</v>
      </c>
      <c r="V18">
        <v>19.420000076293899</v>
      </c>
      <c r="W18">
        <v>70.400001525878906</v>
      </c>
      <c r="X18">
        <v>146.64999389648401</v>
      </c>
      <c r="Y18">
        <v>10280</v>
      </c>
      <c r="Z18">
        <v>256.20001220703102</v>
      </c>
      <c r="AA18">
        <v>87.480003356933594</v>
      </c>
      <c r="AB18">
        <v>10.265000343322701</v>
      </c>
      <c r="AC18">
        <v>73.220001220703097</v>
      </c>
      <c r="AD18">
        <v>29.7299995422363</v>
      </c>
      <c r="AE18">
        <v>30.209999084472599</v>
      </c>
      <c r="AF18">
        <v>21.920000076293899</v>
      </c>
      <c r="AG18">
        <v>52.159999847412102</v>
      </c>
      <c r="AH18">
        <v>111.650001525878</v>
      </c>
      <c r="AI18">
        <v>10320</v>
      </c>
      <c r="AJ18">
        <v>235.39999389648401</v>
      </c>
      <c r="AK18">
        <v>81.680000305175696</v>
      </c>
      <c r="AL18">
        <v>10.3450002670288</v>
      </c>
      <c r="AM18">
        <v>73.360000610351506</v>
      </c>
      <c r="AN18">
        <v>27.7000007629394</v>
      </c>
      <c r="AO18">
        <v>30.350000381469702</v>
      </c>
      <c r="AP18">
        <v>18.850000381469702</v>
      </c>
      <c r="AQ18">
        <v>38.020000457763601</v>
      </c>
      <c r="AR18">
        <v>85.800003051757798</v>
      </c>
      <c r="AS18">
        <v>8505</v>
      </c>
      <c r="AT18">
        <v>227.80000305175699</v>
      </c>
      <c r="AU18">
        <v>64.440002441406193</v>
      </c>
      <c r="AV18">
        <v>7.1859998703002903</v>
      </c>
      <c r="AW18">
        <v>55.419998168945298</v>
      </c>
      <c r="AX18">
        <v>23.129999160766602</v>
      </c>
      <c r="AY18">
        <v>26.610000610351499</v>
      </c>
      <c r="AZ18" s="27"/>
    </row>
    <row r="19" spans="1:52" s="4" customFormat="1" x14ac:dyDescent="0.25">
      <c r="A19">
        <v>2</v>
      </c>
      <c r="B19">
        <v>13.414999961853001</v>
      </c>
      <c r="C19">
        <v>37.259998321533203</v>
      </c>
      <c r="D19">
        <v>110.300003051757</v>
      </c>
      <c r="E19">
        <v>13450</v>
      </c>
      <c r="F19">
        <v>398.70001220703102</v>
      </c>
      <c r="G19">
        <v>99.940002441406193</v>
      </c>
      <c r="H19">
        <v>7.56599998474121</v>
      </c>
      <c r="I19">
        <v>58.630001068115199</v>
      </c>
      <c r="J19">
        <v>35.169998168945298</v>
      </c>
      <c r="K19">
        <v>39.150001525878899</v>
      </c>
      <c r="L19">
        <v>11.4300003051757</v>
      </c>
      <c r="M19">
        <v>40.580001831054602</v>
      </c>
      <c r="N19">
        <v>107.400001525878</v>
      </c>
      <c r="O19">
        <v>12200</v>
      </c>
      <c r="P19">
        <v>418</v>
      </c>
      <c r="Q19">
        <v>105.84999847412099</v>
      </c>
      <c r="R19">
        <v>6.4359998703002903</v>
      </c>
      <c r="S19">
        <v>54.599998474121001</v>
      </c>
      <c r="T19">
        <v>36.299999237060497</v>
      </c>
      <c r="U19">
        <v>41.150001525878899</v>
      </c>
      <c r="V19">
        <v>19.159999847412099</v>
      </c>
      <c r="W19">
        <v>68.400001525878906</v>
      </c>
      <c r="X19">
        <v>140.100006103515</v>
      </c>
      <c r="Y19">
        <v>9950</v>
      </c>
      <c r="Z19">
        <v>250.19999694824199</v>
      </c>
      <c r="AA19">
        <v>83.440002441406193</v>
      </c>
      <c r="AB19">
        <v>10.270000457763601</v>
      </c>
      <c r="AC19">
        <v>70.760002136230398</v>
      </c>
      <c r="AD19">
        <v>28.9699993133544</v>
      </c>
      <c r="AE19">
        <v>29.389999389648398</v>
      </c>
      <c r="AF19">
        <v>21.7933336893717</v>
      </c>
      <c r="AG19">
        <v>51.786666870117102</v>
      </c>
      <c r="AH19">
        <v>110.016667683918</v>
      </c>
      <c r="AI19">
        <v>10280</v>
      </c>
      <c r="AJ19">
        <v>232.933329264322</v>
      </c>
      <c r="AK19">
        <v>81.186665852864493</v>
      </c>
      <c r="AL19">
        <v>10.160666783650701</v>
      </c>
      <c r="AM19">
        <v>72.439999898274706</v>
      </c>
      <c r="AN19">
        <v>27.516667048136298</v>
      </c>
      <c r="AO19">
        <v>30.5100002288818</v>
      </c>
      <c r="AP19">
        <v>19.25</v>
      </c>
      <c r="AQ19">
        <v>39.740001678466797</v>
      </c>
      <c r="AR19">
        <v>92.940002441406193</v>
      </c>
      <c r="AS19">
        <v>8675</v>
      </c>
      <c r="AT19">
        <v>245.80000305175699</v>
      </c>
      <c r="AU19">
        <v>68.580001831054602</v>
      </c>
      <c r="AV19">
        <v>7.6279997825622496</v>
      </c>
      <c r="AW19">
        <v>57.319999694824197</v>
      </c>
      <c r="AX19">
        <v>24.290000915527301</v>
      </c>
      <c r="AY19">
        <v>27.7299995422363</v>
      </c>
      <c r="AZ19" s="27"/>
    </row>
    <row r="20" spans="1:52" s="4" customFormat="1" x14ac:dyDescent="0.25">
      <c r="A20">
        <v>3</v>
      </c>
      <c r="B20">
        <v>13.3033332824706</v>
      </c>
      <c r="C20">
        <v>37.503332773844399</v>
      </c>
      <c r="D20">
        <v>110.83333587646401</v>
      </c>
      <c r="E20">
        <v>13446.666666666601</v>
      </c>
      <c r="F20">
        <v>399.033345540364</v>
      </c>
      <c r="G20">
        <v>99.866668701171804</v>
      </c>
      <c r="H20">
        <v>7.5853333473205504</v>
      </c>
      <c r="I20">
        <v>58.580000559488902</v>
      </c>
      <c r="J20">
        <v>35.159998575846302</v>
      </c>
      <c r="K20">
        <v>38.930001576741503</v>
      </c>
      <c r="L20">
        <v>11.4550002415974</v>
      </c>
      <c r="M20">
        <v>41.1066678365071</v>
      </c>
      <c r="N20">
        <v>107.566668192544</v>
      </c>
      <c r="O20">
        <v>12316.666666666601</v>
      </c>
      <c r="P20">
        <v>423.46666463216098</v>
      </c>
      <c r="Q20">
        <v>106.799997965494</v>
      </c>
      <c r="R20">
        <v>6.4673333168029696</v>
      </c>
      <c r="S20">
        <v>55.766665140787602</v>
      </c>
      <c r="T20">
        <v>36.433333079020102</v>
      </c>
      <c r="U20">
        <v>41.233334859212199</v>
      </c>
      <c r="V20">
        <v>19.026666641235298</v>
      </c>
      <c r="W20">
        <v>67.020001729329394</v>
      </c>
      <c r="X20">
        <v>139.00000508626201</v>
      </c>
      <c r="Y20">
        <v>9873.3333333333303</v>
      </c>
      <c r="Z20">
        <v>244.79999796549399</v>
      </c>
      <c r="AA20">
        <v>82.313334147135294</v>
      </c>
      <c r="AB20">
        <v>10.250000317891301</v>
      </c>
      <c r="AC20">
        <v>70.666669209798101</v>
      </c>
      <c r="AD20">
        <v>28.443332672118999</v>
      </c>
      <c r="AE20">
        <v>29.213333129882699</v>
      </c>
      <c r="AF20">
        <v>21.6666673024495</v>
      </c>
      <c r="AG20">
        <v>51.413333892822202</v>
      </c>
      <c r="AH20">
        <v>108.383333841959</v>
      </c>
      <c r="AI20">
        <v>10240</v>
      </c>
      <c r="AJ20">
        <v>230.46666463216101</v>
      </c>
      <c r="AK20">
        <v>80.693331400553305</v>
      </c>
      <c r="AL20">
        <v>9.9763333002726196</v>
      </c>
      <c r="AM20">
        <v>71.519999186197893</v>
      </c>
      <c r="AN20">
        <v>27.333333333333201</v>
      </c>
      <c r="AO20">
        <v>30.670000076293899</v>
      </c>
      <c r="AP20">
        <v>19.3033332824707</v>
      </c>
      <c r="AQ20">
        <v>39.393334706624302</v>
      </c>
      <c r="AR20">
        <v>93.840001424153598</v>
      </c>
      <c r="AS20">
        <v>8631.6666666666606</v>
      </c>
      <c r="AT20">
        <v>249.200002034504</v>
      </c>
      <c r="AU20">
        <v>69.840001424153499</v>
      </c>
      <c r="AV20">
        <v>7.4953331947326598</v>
      </c>
      <c r="AW20">
        <v>57.673333485921198</v>
      </c>
      <c r="AX20">
        <v>24.630000432332299</v>
      </c>
      <c r="AY20">
        <v>28.013333002726199</v>
      </c>
      <c r="AZ20" s="27"/>
    </row>
    <row r="21" spans="1:52" s="4" customFormat="1" x14ac:dyDescent="0.25">
      <c r="A21">
        <v>4</v>
      </c>
      <c r="B21">
        <v>13.191666603088301</v>
      </c>
      <c r="C21">
        <v>37.746667226155601</v>
      </c>
      <c r="D21">
        <v>111.36666870117099</v>
      </c>
      <c r="E21">
        <v>13443.333333333299</v>
      </c>
      <c r="F21">
        <v>399.36667887369703</v>
      </c>
      <c r="G21">
        <v>99.793334960937401</v>
      </c>
      <c r="H21">
        <v>7.6046667098998899</v>
      </c>
      <c r="I21">
        <v>58.530000050862597</v>
      </c>
      <c r="J21">
        <v>35.149998982747299</v>
      </c>
      <c r="K21">
        <v>38.7100016276041</v>
      </c>
      <c r="L21">
        <v>11.4800001780191</v>
      </c>
      <c r="M21">
        <v>41.633333841959598</v>
      </c>
      <c r="N21">
        <v>107.733334859211</v>
      </c>
      <c r="O21">
        <v>12433.333333333299</v>
      </c>
      <c r="P21">
        <v>428.93332926432203</v>
      </c>
      <c r="Q21">
        <v>107.749997456868</v>
      </c>
      <c r="R21">
        <v>6.4986667633056596</v>
      </c>
      <c r="S21">
        <v>56.933331807454302</v>
      </c>
      <c r="T21">
        <v>36.566666920979699</v>
      </c>
      <c r="U21">
        <v>41.316668192545499</v>
      </c>
      <c r="V21">
        <v>18.893333435058501</v>
      </c>
      <c r="W21">
        <v>65.640001932779896</v>
      </c>
      <c r="X21">
        <v>137.90000406900899</v>
      </c>
      <c r="Y21">
        <v>9796.6666666666606</v>
      </c>
      <c r="Z21">
        <v>239.39999898274701</v>
      </c>
      <c r="AA21">
        <v>81.186665852864493</v>
      </c>
      <c r="AB21">
        <v>10.2300001780191</v>
      </c>
      <c r="AC21">
        <v>70.573336283365805</v>
      </c>
      <c r="AD21">
        <v>27.9166660308837</v>
      </c>
      <c r="AE21">
        <v>29.036666870117099</v>
      </c>
      <c r="AF21">
        <v>21.540000915527301</v>
      </c>
      <c r="AG21">
        <v>51.040000915527301</v>
      </c>
      <c r="AH21">
        <v>106.75</v>
      </c>
      <c r="AI21">
        <v>10200</v>
      </c>
      <c r="AJ21">
        <v>228</v>
      </c>
      <c r="AK21">
        <v>80.199996948242102</v>
      </c>
      <c r="AL21">
        <v>9.7919998168945295</v>
      </c>
      <c r="AM21">
        <v>70.599998474121094</v>
      </c>
      <c r="AN21">
        <v>27.149999618530199</v>
      </c>
      <c r="AO21">
        <v>30.829999923706001</v>
      </c>
      <c r="AP21">
        <v>19.356666564941399</v>
      </c>
      <c r="AQ21">
        <v>39.046667734781799</v>
      </c>
      <c r="AR21">
        <v>94.740000406900904</v>
      </c>
      <c r="AS21">
        <v>8588.3333333333303</v>
      </c>
      <c r="AT21">
        <v>252.600001017252</v>
      </c>
      <c r="AU21">
        <v>71.100001017252495</v>
      </c>
      <c r="AV21">
        <v>7.36266660690307</v>
      </c>
      <c r="AW21">
        <v>58.026667277018198</v>
      </c>
      <c r="AX21">
        <v>24.9699999491373</v>
      </c>
      <c r="AY21">
        <v>28.296666463216098</v>
      </c>
      <c r="AZ21" s="27"/>
    </row>
    <row r="22" spans="1:52" s="4" customFormat="1" x14ac:dyDescent="0.25">
      <c r="A22">
        <v>5</v>
      </c>
      <c r="B22">
        <v>13.079999923706</v>
      </c>
      <c r="C22">
        <v>37.990001678466797</v>
      </c>
      <c r="D22">
        <v>111.900001525878</v>
      </c>
      <c r="E22">
        <v>13440</v>
      </c>
      <c r="F22">
        <v>399.70001220703102</v>
      </c>
      <c r="G22">
        <v>99.720001220703097</v>
      </c>
      <c r="H22">
        <v>7.6240000724792401</v>
      </c>
      <c r="I22">
        <v>58.4799995422363</v>
      </c>
      <c r="J22">
        <v>35.139999389648402</v>
      </c>
      <c r="K22">
        <v>38.490001678466797</v>
      </c>
      <c r="L22">
        <v>11.5050001144409</v>
      </c>
      <c r="M22">
        <v>42.159999847412102</v>
      </c>
      <c r="N22">
        <v>107.900001525878</v>
      </c>
      <c r="O22">
        <v>12550</v>
      </c>
      <c r="P22">
        <v>434.39999389648398</v>
      </c>
      <c r="Q22">
        <v>108.699996948242</v>
      </c>
      <c r="R22">
        <v>6.5300002098083496</v>
      </c>
      <c r="S22">
        <v>58.099998474121001</v>
      </c>
      <c r="T22">
        <v>36.700000762939403</v>
      </c>
      <c r="U22">
        <v>41.400001525878899</v>
      </c>
      <c r="V22">
        <v>18.7600002288818</v>
      </c>
      <c r="W22">
        <v>64.260002136230398</v>
      </c>
      <c r="X22">
        <v>136.80000305175699</v>
      </c>
      <c r="Y22">
        <v>9720</v>
      </c>
      <c r="Z22">
        <v>234</v>
      </c>
      <c r="AA22">
        <v>80.059997558593693</v>
      </c>
      <c r="AB22">
        <v>10.2100000381469</v>
      </c>
      <c r="AC22">
        <v>70.480003356933594</v>
      </c>
      <c r="AD22">
        <v>27.389999389648398</v>
      </c>
      <c r="AE22">
        <v>28.860000610351499</v>
      </c>
      <c r="AF22">
        <v>21.020000457763601</v>
      </c>
      <c r="AG22">
        <v>52.360000610351499</v>
      </c>
      <c r="AH22">
        <v>103.75</v>
      </c>
      <c r="AI22">
        <v>9945</v>
      </c>
      <c r="AJ22">
        <v>217</v>
      </c>
      <c r="AK22">
        <v>75.839996337890597</v>
      </c>
      <c r="AL22">
        <v>9.9560003280639595</v>
      </c>
      <c r="AM22">
        <v>69.519996643066406</v>
      </c>
      <c r="AN22">
        <v>26.329999923706001</v>
      </c>
      <c r="AO22">
        <v>29.690000534057599</v>
      </c>
      <c r="AP22">
        <v>19.409999847412099</v>
      </c>
      <c r="AQ22">
        <v>38.700000762939403</v>
      </c>
      <c r="AR22">
        <v>95.639999389648395</v>
      </c>
      <c r="AS22">
        <v>8545</v>
      </c>
      <c r="AT22">
        <v>256</v>
      </c>
      <c r="AU22">
        <v>72.360000610351506</v>
      </c>
      <c r="AV22">
        <v>7.2300000190734801</v>
      </c>
      <c r="AW22">
        <v>58.380001068115199</v>
      </c>
      <c r="AX22">
        <v>25.309999465942301</v>
      </c>
      <c r="AY22">
        <v>28.579999923706001</v>
      </c>
      <c r="AZ22" s="27"/>
    </row>
    <row r="23" spans="1:52" s="4" customFormat="1" x14ac:dyDescent="0.25">
      <c r="A23">
        <v>6</v>
      </c>
      <c r="B23">
        <v>12.675000190734799</v>
      </c>
      <c r="C23">
        <v>38.009998321533203</v>
      </c>
      <c r="D23">
        <v>112.59999847412099</v>
      </c>
      <c r="E23">
        <v>13250</v>
      </c>
      <c r="F23">
        <v>400.89999389648398</v>
      </c>
      <c r="G23">
        <v>100.34999847412099</v>
      </c>
      <c r="H23">
        <v>7.7300000190734801</v>
      </c>
      <c r="I23">
        <v>59.209999084472599</v>
      </c>
      <c r="J23">
        <v>35.259998321533203</v>
      </c>
      <c r="K23">
        <v>39.560001373291001</v>
      </c>
      <c r="L23">
        <v>12.1800003051757</v>
      </c>
      <c r="M23">
        <v>43.950000762939403</v>
      </c>
      <c r="N23">
        <v>110.050003051757</v>
      </c>
      <c r="O23">
        <v>12810</v>
      </c>
      <c r="P23">
        <v>440</v>
      </c>
      <c r="Q23">
        <v>110.949996948242</v>
      </c>
      <c r="R23">
        <v>6.8860001564025799</v>
      </c>
      <c r="S23">
        <v>60.680000305175703</v>
      </c>
      <c r="T23">
        <v>38.400001525878899</v>
      </c>
      <c r="U23">
        <v>41.860000610351499</v>
      </c>
      <c r="V23">
        <v>18.709999084472599</v>
      </c>
      <c r="W23">
        <v>67.360000610351506</v>
      </c>
      <c r="X23">
        <v>137.55000305175699</v>
      </c>
      <c r="Y23">
        <v>9645</v>
      </c>
      <c r="Z23">
        <v>233.39999389648401</v>
      </c>
      <c r="AA23">
        <v>83.480003356933594</v>
      </c>
      <c r="AB23">
        <v>10.3500003814697</v>
      </c>
      <c r="AC23">
        <v>70.819999694824205</v>
      </c>
      <c r="AD23">
        <v>28.159999847412099</v>
      </c>
      <c r="AE23">
        <v>29.069999694824201</v>
      </c>
      <c r="AF23">
        <v>21.020000457763601</v>
      </c>
      <c r="AG23">
        <v>49.580001831054602</v>
      </c>
      <c r="AH23">
        <v>101.75</v>
      </c>
      <c r="AI23">
        <v>9840</v>
      </c>
      <c r="AJ23">
        <v>208</v>
      </c>
      <c r="AK23">
        <v>75.599998474121094</v>
      </c>
      <c r="AL23">
        <v>9.8380002975463796</v>
      </c>
      <c r="AM23">
        <v>70.620002746582003</v>
      </c>
      <c r="AN23">
        <v>26.299999237060501</v>
      </c>
      <c r="AO23">
        <v>29.899999618530199</v>
      </c>
      <c r="AP23">
        <v>18.389999389648398</v>
      </c>
      <c r="AQ23">
        <v>37.400001525878899</v>
      </c>
      <c r="AR23">
        <v>92.059997558593693</v>
      </c>
      <c r="AS23">
        <v>8210</v>
      </c>
      <c r="AT23">
        <v>254.19999694824199</v>
      </c>
      <c r="AU23">
        <v>70</v>
      </c>
      <c r="AV23">
        <v>6.9320001602172798</v>
      </c>
      <c r="AW23">
        <v>56.419998168945298</v>
      </c>
      <c r="AX23">
        <v>24.5100002288818</v>
      </c>
      <c r="AY23">
        <v>28.25</v>
      </c>
      <c r="AZ23" s="27"/>
    </row>
    <row r="24" spans="1:52" s="4" customFormat="1" x14ac:dyDescent="0.25">
      <c r="A24">
        <v>7</v>
      </c>
      <c r="B24">
        <v>13.1000003814697</v>
      </c>
      <c r="C24">
        <v>39.299999237060497</v>
      </c>
      <c r="D24">
        <v>111.34999847412099</v>
      </c>
      <c r="E24">
        <v>13030</v>
      </c>
      <c r="F24">
        <v>407.100006103515</v>
      </c>
      <c r="G24">
        <v>100.34999847412099</v>
      </c>
      <c r="H24">
        <v>7.8299999237060502</v>
      </c>
      <c r="I24">
        <v>59.110000610351499</v>
      </c>
      <c r="J24">
        <v>35.330001831054602</v>
      </c>
      <c r="K24">
        <v>40.549999237060497</v>
      </c>
      <c r="L24">
        <v>12.439999580383301</v>
      </c>
      <c r="M24">
        <v>43.610000610351499</v>
      </c>
      <c r="N24">
        <v>110.800003051757</v>
      </c>
      <c r="O24">
        <v>12630</v>
      </c>
      <c r="P24">
        <v>447.29998779296801</v>
      </c>
      <c r="Q24">
        <v>112.150001525878</v>
      </c>
      <c r="R24">
        <v>6.9120001792907697</v>
      </c>
      <c r="S24">
        <v>60.650001525878899</v>
      </c>
      <c r="T24">
        <v>39.290000915527301</v>
      </c>
      <c r="U24">
        <v>42.849998474121001</v>
      </c>
      <c r="V24">
        <v>18.1800003051757</v>
      </c>
      <c r="W24">
        <v>68.199996948242102</v>
      </c>
      <c r="X24">
        <v>139.5</v>
      </c>
      <c r="Y24">
        <v>9170</v>
      </c>
      <c r="Z24">
        <v>240</v>
      </c>
      <c r="AA24">
        <v>84.379997253417898</v>
      </c>
      <c r="AB24">
        <v>10.550000190734799</v>
      </c>
      <c r="AC24">
        <v>70.739997863769503</v>
      </c>
      <c r="AD24">
        <v>28.940000534057599</v>
      </c>
      <c r="AE24">
        <v>28.909999847412099</v>
      </c>
      <c r="AF24">
        <v>20.5</v>
      </c>
      <c r="AG24">
        <v>49.860000610351499</v>
      </c>
      <c r="AH24">
        <v>98.099998474121094</v>
      </c>
      <c r="AI24">
        <v>9620</v>
      </c>
      <c r="AJ24">
        <v>192</v>
      </c>
      <c r="AK24">
        <v>73.480003356933594</v>
      </c>
      <c r="AL24">
        <v>10.050000190734799</v>
      </c>
      <c r="AM24">
        <v>67.220001220703097</v>
      </c>
      <c r="AN24">
        <v>25.399999618530199</v>
      </c>
      <c r="AO24">
        <v>29.649999618530199</v>
      </c>
      <c r="AP24">
        <v>19.360000610351499</v>
      </c>
      <c r="AQ24">
        <v>38.209999084472599</v>
      </c>
      <c r="AR24">
        <v>89.599998474121094</v>
      </c>
      <c r="AS24">
        <v>8355</v>
      </c>
      <c r="AT24">
        <v>263.39999389648398</v>
      </c>
      <c r="AU24">
        <v>70.279998779296804</v>
      </c>
      <c r="AV24">
        <v>6.9060001373290998</v>
      </c>
      <c r="AW24">
        <v>57.060001373291001</v>
      </c>
      <c r="AX24">
        <v>24.389999389648398</v>
      </c>
      <c r="AY24">
        <v>28.090000152587798</v>
      </c>
      <c r="AZ24" s="27"/>
    </row>
    <row r="25" spans="1:52" s="4" customFormat="1" x14ac:dyDescent="0.25">
      <c r="A25">
        <v>8</v>
      </c>
      <c r="B25">
        <v>13.1000003814697</v>
      </c>
      <c r="C25">
        <v>42.119998931884702</v>
      </c>
      <c r="D25">
        <v>116.300003051757</v>
      </c>
      <c r="E25">
        <v>13020</v>
      </c>
      <c r="F25">
        <v>404.600006103515</v>
      </c>
      <c r="G25">
        <v>102.150001525878</v>
      </c>
      <c r="H25">
        <v>7.7680001258850098</v>
      </c>
      <c r="I25">
        <v>59.819999694824197</v>
      </c>
      <c r="J25">
        <v>35.509998321533203</v>
      </c>
      <c r="K25">
        <v>41.459999084472599</v>
      </c>
      <c r="L25">
        <v>12.289999961853001</v>
      </c>
      <c r="M25">
        <v>43.700000762939403</v>
      </c>
      <c r="N25">
        <v>109.699996948242</v>
      </c>
      <c r="O25">
        <v>12610</v>
      </c>
      <c r="P25">
        <v>445.600006103515</v>
      </c>
      <c r="Q25">
        <v>112.75</v>
      </c>
      <c r="R25">
        <v>6.88000011444091</v>
      </c>
      <c r="S25">
        <v>60.540000915527301</v>
      </c>
      <c r="T25">
        <v>38.869998931884702</v>
      </c>
      <c r="U25">
        <v>42.529998779296797</v>
      </c>
      <c r="V25">
        <v>18.170000076293899</v>
      </c>
      <c r="W25">
        <v>67.090000152587805</v>
      </c>
      <c r="X25">
        <v>135.150001525878</v>
      </c>
      <c r="Y25">
        <v>9107.5</v>
      </c>
      <c r="Z25">
        <v>239.30000305175699</v>
      </c>
      <c r="AA25">
        <v>82.939998626708899</v>
      </c>
      <c r="AB25">
        <v>10.7100000381469</v>
      </c>
      <c r="AC25">
        <v>69.169998168945298</v>
      </c>
      <c r="AD25">
        <v>28.515000343322601</v>
      </c>
      <c r="AE25">
        <v>29.335000038146902</v>
      </c>
      <c r="AF25">
        <v>19.9699993133544</v>
      </c>
      <c r="AG25">
        <v>50</v>
      </c>
      <c r="AH25">
        <v>97.800003051757798</v>
      </c>
      <c r="AI25">
        <v>9580</v>
      </c>
      <c r="AJ25">
        <v>193.80000305175699</v>
      </c>
      <c r="AK25">
        <v>74</v>
      </c>
      <c r="AL25">
        <v>9.9420003890991193</v>
      </c>
      <c r="AM25">
        <v>68.699996948242102</v>
      </c>
      <c r="AN25">
        <v>25.659999847412099</v>
      </c>
      <c r="AO25">
        <v>29.420000076293899</v>
      </c>
      <c r="AP25">
        <v>19.4899997711181</v>
      </c>
      <c r="AQ25">
        <v>37.700000762939403</v>
      </c>
      <c r="AR25">
        <v>91.040000915527301</v>
      </c>
      <c r="AS25">
        <v>8440</v>
      </c>
      <c r="AT25">
        <v>259.20001220703102</v>
      </c>
      <c r="AU25">
        <v>71</v>
      </c>
      <c r="AV25">
        <v>6.8179998397827104</v>
      </c>
      <c r="AW25">
        <v>56.819999694824197</v>
      </c>
      <c r="AX25">
        <v>24.600000381469702</v>
      </c>
      <c r="AY25">
        <v>28.350000381469702</v>
      </c>
      <c r="AZ25" s="27"/>
    </row>
    <row r="26" spans="1:52" s="4" customFormat="1" x14ac:dyDescent="0.25">
      <c r="A26">
        <v>9</v>
      </c>
      <c r="B26">
        <v>13.524999618530201</v>
      </c>
      <c r="C26">
        <v>43.25</v>
      </c>
      <c r="D26">
        <v>116.800003051757</v>
      </c>
      <c r="E26">
        <v>13000</v>
      </c>
      <c r="F26">
        <v>407.79998779296801</v>
      </c>
      <c r="G26">
        <v>101.699996948242</v>
      </c>
      <c r="H26">
        <v>7.8340001106262198</v>
      </c>
      <c r="I26">
        <v>60.380001068115199</v>
      </c>
      <c r="J26">
        <v>35.540000915527301</v>
      </c>
      <c r="K26">
        <v>41.439998626708899</v>
      </c>
      <c r="L26">
        <v>12.6300001144409</v>
      </c>
      <c r="M26">
        <v>44.080001831054602</v>
      </c>
      <c r="N26">
        <v>109.150001525878</v>
      </c>
      <c r="O26">
        <v>12080</v>
      </c>
      <c r="P26">
        <v>451.39999389648398</v>
      </c>
      <c r="Q26">
        <v>111.800003051757</v>
      </c>
      <c r="R26">
        <v>7.1220002174377397</v>
      </c>
      <c r="S26">
        <v>62.159999847412102</v>
      </c>
      <c r="T26">
        <v>38.650001525878899</v>
      </c>
      <c r="U26">
        <v>42.439998626708899</v>
      </c>
      <c r="V26">
        <v>18.159999847412099</v>
      </c>
      <c r="W26">
        <v>65.980003356933594</v>
      </c>
      <c r="X26">
        <v>130.80000305175699</v>
      </c>
      <c r="Y26">
        <v>9045</v>
      </c>
      <c r="Z26">
        <v>238.600006103515</v>
      </c>
      <c r="AA26">
        <v>81.5</v>
      </c>
      <c r="AB26">
        <v>10.869999885559</v>
      </c>
      <c r="AC26">
        <v>67.599998474121094</v>
      </c>
      <c r="AD26">
        <v>28.090000152587798</v>
      </c>
      <c r="AE26">
        <v>29.7600002288818</v>
      </c>
      <c r="AF26">
        <v>19.963333129882699</v>
      </c>
      <c r="AG26">
        <v>50.8333333333333</v>
      </c>
      <c r="AH26">
        <v>99.583335876464503</v>
      </c>
      <c r="AI26">
        <v>9700</v>
      </c>
      <c r="AJ26">
        <v>195.933334350585</v>
      </c>
      <c r="AK26">
        <v>74.800000508626297</v>
      </c>
      <c r="AL26">
        <v>10.046333630879699</v>
      </c>
      <c r="AM26">
        <v>70.053332010904796</v>
      </c>
      <c r="AN26">
        <v>25.8133335113525</v>
      </c>
      <c r="AO26">
        <v>29.766666412353398</v>
      </c>
      <c r="AP26">
        <v>18.770000457763601</v>
      </c>
      <c r="AQ26">
        <v>36.630001068115199</v>
      </c>
      <c r="AR26">
        <v>88.919998168945298</v>
      </c>
      <c r="AS26">
        <v>8225</v>
      </c>
      <c r="AT26">
        <v>251.600006103515</v>
      </c>
      <c r="AU26">
        <v>68.199996948242102</v>
      </c>
      <c r="AV26">
        <v>6.6599998474120996</v>
      </c>
      <c r="AW26">
        <v>56.580001831054602</v>
      </c>
      <c r="AX26">
        <v>23.659999847412099</v>
      </c>
      <c r="AY26">
        <v>27.569999694824201</v>
      </c>
      <c r="AZ26" s="27"/>
    </row>
    <row r="27" spans="1:52" s="4" customFormat="1" x14ac:dyDescent="0.25">
      <c r="A27" s="5">
        <v>10</v>
      </c>
      <c r="B27">
        <v>13.4283329645792</v>
      </c>
      <c r="C27">
        <v>43.283332824707003</v>
      </c>
      <c r="D27">
        <v>115.36666870117099</v>
      </c>
      <c r="E27">
        <v>12986.666666666601</v>
      </c>
      <c r="F27">
        <v>404.39999389648301</v>
      </c>
      <c r="G27">
        <v>100.73333231607999</v>
      </c>
      <c r="H27">
        <v>7.7826666831970197</v>
      </c>
      <c r="I27">
        <v>60.156667073567597</v>
      </c>
      <c r="J27">
        <v>35.256666819254498</v>
      </c>
      <c r="K27">
        <v>41.179999033609903</v>
      </c>
      <c r="L27">
        <v>12.550000190734799</v>
      </c>
      <c r="M27">
        <v>44.270001729329302</v>
      </c>
      <c r="N27">
        <v>110.266667683918</v>
      </c>
      <c r="O27">
        <v>12170</v>
      </c>
      <c r="P27">
        <v>464.266662597655</v>
      </c>
      <c r="Q27">
        <v>116.75000254312999</v>
      </c>
      <c r="R27">
        <v>7.0753334363301503</v>
      </c>
      <c r="S27">
        <v>63.926666259765597</v>
      </c>
      <c r="T27">
        <v>40.100001017252602</v>
      </c>
      <c r="U27">
        <v>43.2933324178059</v>
      </c>
      <c r="V27">
        <v>18.633333206176701</v>
      </c>
      <c r="W27">
        <v>64.993335723876896</v>
      </c>
      <c r="X27">
        <v>128.650001525878</v>
      </c>
      <c r="Y27">
        <v>9033.3333333333303</v>
      </c>
      <c r="Z27">
        <v>241.73333740234301</v>
      </c>
      <c r="AA27">
        <v>81.6666666666666</v>
      </c>
      <c r="AB27">
        <v>10.8549998601277</v>
      </c>
      <c r="AC27">
        <v>67.279998779296804</v>
      </c>
      <c r="AD27">
        <v>28.223333358764499</v>
      </c>
      <c r="AE27">
        <v>29.8233337402343</v>
      </c>
      <c r="AF27">
        <v>19.956666946411001</v>
      </c>
      <c r="AG27">
        <v>51.6666666666666</v>
      </c>
      <c r="AH27">
        <v>101.36666870117099</v>
      </c>
      <c r="AI27">
        <v>9820</v>
      </c>
      <c r="AJ27">
        <v>198.06666564941301</v>
      </c>
      <c r="AK27">
        <v>75.600001017252595</v>
      </c>
      <c r="AL27">
        <v>10.150666872660301</v>
      </c>
      <c r="AM27">
        <v>71.406667073567604</v>
      </c>
      <c r="AN27">
        <v>25.966667175292901</v>
      </c>
      <c r="AO27">
        <v>30.113332748413001</v>
      </c>
      <c r="AP27">
        <v>18.240000406900901</v>
      </c>
      <c r="AQ27">
        <v>37.0866673787434</v>
      </c>
      <c r="AR27">
        <v>89.213333129882798</v>
      </c>
      <c r="AS27">
        <v>8326.6666666666606</v>
      </c>
      <c r="AT27">
        <v>250.73333740234301</v>
      </c>
      <c r="AU27">
        <v>68.719998677571496</v>
      </c>
      <c r="AV27">
        <v>6.7899999618530096</v>
      </c>
      <c r="AW27">
        <v>57.020001729329302</v>
      </c>
      <c r="AX27">
        <v>23.8766663869221</v>
      </c>
      <c r="AY27">
        <v>27.766666412353501</v>
      </c>
      <c r="AZ27" s="27"/>
    </row>
    <row r="28" spans="1:52" s="2" customFormat="1" x14ac:dyDescent="0.25">
      <c r="B28" s="3">
        <v>1</v>
      </c>
      <c r="C28" s="3">
        <v>2</v>
      </c>
      <c r="D28" s="3">
        <v>3</v>
      </c>
      <c r="E28" s="3">
        <v>4</v>
      </c>
      <c r="F28" s="3">
        <v>5</v>
      </c>
      <c r="G28" s="3">
        <v>6</v>
      </c>
      <c r="H28" s="3">
        <v>7</v>
      </c>
      <c r="I28" s="3">
        <v>8</v>
      </c>
      <c r="J28" s="3">
        <v>9</v>
      </c>
      <c r="K28" s="3">
        <v>10</v>
      </c>
      <c r="L28" s="3">
        <v>11</v>
      </c>
      <c r="M28" s="3">
        <v>12</v>
      </c>
      <c r="N28" s="3">
        <v>13</v>
      </c>
      <c r="O28" s="3">
        <v>14</v>
      </c>
      <c r="P28" s="3">
        <v>15</v>
      </c>
      <c r="Q28" s="3">
        <v>16</v>
      </c>
      <c r="R28" s="3">
        <v>17</v>
      </c>
      <c r="S28" s="3">
        <v>18</v>
      </c>
      <c r="T28" s="3">
        <v>19</v>
      </c>
      <c r="U28" s="3">
        <v>20</v>
      </c>
      <c r="V28" s="3">
        <v>21</v>
      </c>
      <c r="W28" s="3">
        <v>22</v>
      </c>
      <c r="X28" s="3">
        <v>23</v>
      </c>
      <c r="Y28" s="3">
        <v>24</v>
      </c>
      <c r="Z28" s="3">
        <v>25</v>
      </c>
      <c r="AA28" s="3">
        <v>26</v>
      </c>
      <c r="AB28" s="3">
        <v>27</v>
      </c>
      <c r="AC28" s="3">
        <v>28</v>
      </c>
      <c r="AD28" s="3">
        <v>29</v>
      </c>
      <c r="AE28" s="3">
        <v>30</v>
      </c>
      <c r="AF28" s="3">
        <v>31</v>
      </c>
      <c r="AG28" s="3">
        <v>32</v>
      </c>
      <c r="AH28" s="3">
        <v>33</v>
      </c>
      <c r="AI28" s="3">
        <v>34</v>
      </c>
      <c r="AJ28" s="3">
        <v>35</v>
      </c>
      <c r="AK28" s="3">
        <v>36</v>
      </c>
      <c r="AL28" s="3">
        <v>37</v>
      </c>
      <c r="AM28" s="3">
        <v>38</v>
      </c>
      <c r="AN28" s="3">
        <v>39</v>
      </c>
      <c r="AO28" s="3">
        <v>40</v>
      </c>
      <c r="AP28" s="3">
        <v>41</v>
      </c>
      <c r="AQ28" s="3">
        <v>42</v>
      </c>
      <c r="AR28" s="3">
        <v>43</v>
      </c>
      <c r="AS28" s="3">
        <v>44</v>
      </c>
      <c r="AT28" s="3">
        <v>45</v>
      </c>
      <c r="AU28" s="3">
        <v>46</v>
      </c>
      <c r="AV28" s="3">
        <v>47</v>
      </c>
      <c r="AW28" s="3">
        <v>48</v>
      </c>
      <c r="AX28" s="3">
        <v>49</v>
      </c>
      <c r="AY28" s="3">
        <v>50</v>
      </c>
      <c r="AZ28" s="28"/>
    </row>
    <row r="30" spans="1:52" x14ac:dyDescent="0.25">
      <c r="A30" s="10" t="s">
        <v>0</v>
      </c>
    </row>
    <row r="31" spans="1:52" x14ac:dyDescent="0.25">
      <c r="A31" s="11">
        <v>-15</v>
      </c>
      <c r="B31" s="4">
        <f>LN(B3/B2)</f>
        <v>-1.4353470289114928E-2</v>
      </c>
      <c r="C31" s="4">
        <f t="shared" ref="C31:AY31" si="0">LN(C3/C2)</f>
        <v>-1.178004906094828E-2</v>
      </c>
      <c r="D31" s="4">
        <f t="shared" si="0"/>
        <v>2.2979187160304275E-2</v>
      </c>
      <c r="E31" s="4">
        <f t="shared" si="0"/>
        <v>-1.7419284472064821E-2</v>
      </c>
      <c r="F31" s="4">
        <f t="shared" si="0"/>
        <v>-1.6489190023169044E-2</v>
      </c>
      <c r="G31" s="4">
        <f t="shared" si="0"/>
        <v>5.7034229678451509E-3</v>
      </c>
      <c r="H31" s="4">
        <f t="shared" si="0"/>
        <v>3.826088088567034E-2</v>
      </c>
      <c r="I31" s="4">
        <f t="shared" si="0"/>
        <v>-2.3350815476603725E-3</v>
      </c>
      <c r="J31" s="4">
        <f t="shared" si="0"/>
        <v>8.4091469413691521E-3</v>
      </c>
      <c r="K31" s="4">
        <f t="shared" si="0"/>
        <v>1.1463653053956061E-2</v>
      </c>
      <c r="L31" s="4">
        <f t="shared" si="0"/>
        <v>1.9878348004979958E-2</v>
      </c>
      <c r="M31" s="4">
        <f t="shared" si="0"/>
        <v>2.8678210718011816E-2</v>
      </c>
      <c r="N31" s="4">
        <f t="shared" si="0"/>
        <v>3.1314603243454753E-2</v>
      </c>
      <c r="O31" s="4">
        <f t="shared" si="0"/>
        <v>2.672934998966044E-2</v>
      </c>
      <c r="P31" s="4">
        <f t="shared" si="0"/>
        <v>1.6105012782438755E-2</v>
      </c>
      <c r="Q31" s="4">
        <f t="shared" si="0"/>
        <v>2.4861094248445573E-2</v>
      </c>
      <c r="R31" s="4">
        <f t="shared" si="0"/>
        <v>3.5109726652347149E-2</v>
      </c>
      <c r="S31" s="4">
        <f t="shared" si="0"/>
        <v>7.7913516999254867E-3</v>
      </c>
      <c r="T31" s="4">
        <f t="shared" si="0"/>
        <v>1.3847944205907344E-2</v>
      </c>
      <c r="U31" s="4">
        <f t="shared" si="0"/>
        <v>1.3449261449418897E-2</v>
      </c>
      <c r="V31" s="4">
        <f t="shared" si="0"/>
        <v>9.0787374099271501E-4</v>
      </c>
      <c r="W31" s="4">
        <f t="shared" si="0"/>
        <v>-2.7507795311728256E-2</v>
      </c>
      <c r="X31" s="4">
        <f t="shared" si="0"/>
        <v>1.3595698266719993E-2</v>
      </c>
      <c r="Y31" s="4">
        <f t="shared" si="0"/>
        <v>-2.7249642447375474E-2</v>
      </c>
      <c r="Z31" s="4">
        <f t="shared" si="0"/>
        <v>1.4323721210348226E-2</v>
      </c>
      <c r="AA31" s="4">
        <f t="shared" si="0"/>
        <v>-1.9547392428298827E-2</v>
      </c>
      <c r="AB31" s="4">
        <f t="shared" si="0"/>
        <v>-4.2203692708549803E-2</v>
      </c>
      <c r="AC31" s="4">
        <f t="shared" si="0"/>
        <v>-5.3125371597727922E-3</v>
      </c>
      <c r="AD31" s="4">
        <f t="shared" si="0"/>
        <v>-1.8838142783029661E-3</v>
      </c>
      <c r="AE31" s="4">
        <f t="shared" si="0"/>
        <v>-7.1262747732924372E-3</v>
      </c>
      <c r="AF31" s="4">
        <f t="shared" si="0"/>
        <v>-4.5535193967316681E-3</v>
      </c>
      <c r="AG31" s="4">
        <f t="shared" si="0"/>
        <v>-6.2400919355226271E-2</v>
      </c>
      <c r="AH31" s="4">
        <f t="shared" si="0"/>
        <v>-4.9498118880566017E-2</v>
      </c>
      <c r="AI31" s="4">
        <f t="shared" si="0"/>
        <v>-2.5290559656654242E-2</v>
      </c>
      <c r="AJ31" s="4">
        <f t="shared" si="0"/>
        <v>-1.644773941542723E-2</v>
      </c>
      <c r="AK31" s="4">
        <f t="shared" si="0"/>
        <v>-1.4623783324363014E-3</v>
      </c>
      <c r="AL31" s="4">
        <f t="shared" si="0"/>
        <v>-1.3988708144462968E-3</v>
      </c>
      <c r="AM31" s="4">
        <f t="shared" si="0"/>
        <v>-2.5108474523743159E-2</v>
      </c>
      <c r="AN31" s="4">
        <f t="shared" si="0"/>
        <v>-1.7064098647327566E-2</v>
      </c>
      <c r="AO31" s="4">
        <f t="shared" si="0"/>
        <v>-2.1956619516804148E-2</v>
      </c>
      <c r="AP31" s="4">
        <f t="shared" si="0"/>
        <v>-3.3533727971862333E-2</v>
      </c>
      <c r="AQ31" s="4">
        <f t="shared" si="0"/>
        <v>-5.1387507945692759E-2</v>
      </c>
      <c r="AR31" s="4">
        <f t="shared" si="0"/>
        <v>-3.3173714119126431E-2</v>
      </c>
      <c r="AS31" s="4">
        <f t="shared" si="0"/>
        <v>-1.2032580434247859E-2</v>
      </c>
      <c r="AT31" s="4">
        <f t="shared" si="0"/>
        <v>-2.1692824611259785E-2</v>
      </c>
      <c r="AU31" s="4">
        <f t="shared" si="0"/>
        <v>-3.2166470574481375E-2</v>
      </c>
      <c r="AV31" s="4">
        <f t="shared" si="0"/>
        <v>-4.8364165447901994E-2</v>
      </c>
      <c r="AW31" s="4">
        <f t="shared" si="0"/>
        <v>-4.445176257083381E-2</v>
      </c>
      <c r="AX31" s="4">
        <f t="shared" si="0"/>
        <v>-2.3985989364716701E-2</v>
      </c>
      <c r="AY31" s="4">
        <f t="shared" si="0"/>
        <v>1.6747362087918011E-3</v>
      </c>
    </row>
    <row r="32" spans="1:52" x14ac:dyDescent="0.25">
      <c r="A32" s="11">
        <v>-14</v>
      </c>
      <c r="B32" s="4">
        <f t="shared" ref="B32:AY32" si="1">LN(B4/B3)</f>
        <v>-9.5660766372288979E-3</v>
      </c>
      <c r="C32" s="4">
        <f t="shared" si="1"/>
        <v>-8.9998447887576598E-3</v>
      </c>
      <c r="D32" s="4">
        <f t="shared" si="1"/>
        <v>-2.1612741682313585E-2</v>
      </c>
      <c r="E32" s="4">
        <f t="shared" si="1"/>
        <v>3.7621991789584322E-2</v>
      </c>
      <c r="F32" s="4">
        <f t="shared" si="1"/>
        <v>7.5508971127316521E-3</v>
      </c>
      <c r="G32" s="4">
        <f t="shared" si="1"/>
        <v>1.4585090627342404E-2</v>
      </c>
      <c r="H32" s="4">
        <f t="shared" si="1"/>
        <v>-2.3405782793574744E-2</v>
      </c>
      <c r="I32" s="4">
        <f t="shared" si="1"/>
        <v>-7.8236011789936215E-3</v>
      </c>
      <c r="J32" s="4">
        <f t="shared" si="1"/>
        <v>1.0212425708729878E-2</v>
      </c>
      <c r="K32" s="4">
        <f t="shared" si="1"/>
        <v>-1.5209476957734364E-3</v>
      </c>
      <c r="L32" s="4">
        <f t="shared" si="1"/>
        <v>-1.5640213721586475E-2</v>
      </c>
      <c r="M32" s="4">
        <f t="shared" si="1"/>
        <v>-2.5076229175295141E-2</v>
      </c>
      <c r="N32" s="4">
        <f t="shared" si="1"/>
        <v>-3.0418960763780152E-2</v>
      </c>
      <c r="O32" s="4">
        <f t="shared" si="1"/>
        <v>-1.3657268422307583E-2</v>
      </c>
      <c r="P32" s="4">
        <f t="shared" si="1"/>
        <v>-1.0791969073765686E-2</v>
      </c>
      <c r="Q32" s="4">
        <f t="shared" si="1"/>
        <v>-2.7827018787756255E-2</v>
      </c>
      <c r="R32" s="4">
        <f t="shared" si="1"/>
        <v>9.7361436319508624E-3</v>
      </c>
      <c r="S32" s="4">
        <f t="shared" si="1"/>
        <v>5.5522649461995661E-3</v>
      </c>
      <c r="T32" s="4">
        <f t="shared" si="1"/>
        <v>-9.8718130575588276E-3</v>
      </c>
      <c r="U32" s="4">
        <f t="shared" si="1"/>
        <v>-3.1625681356680672E-3</v>
      </c>
      <c r="V32" s="4">
        <f t="shared" si="1"/>
        <v>9.0696379196739064E-4</v>
      </c>
      <c r="W32" s="4">
        <f t="shared" si="1"/>
        <v>-2.4153597351140119E-2</v>
      </c>
      <c r="X32" s="4">
        <f t="shared" si="1"/>
        <v>3.3378257359688079E-2</v>
      </c>
      <c r="Y32" s="4">
        <f t="shared" si="1"/>
        <v>1.8413060646877456E-2</v>
      </c>
      <c r="Z32" s="4">
        <f t="shared" si="1"/>
        <v>1.8539647715694347E-2</v>
      </c>
      <c r="AA32" s="4">
        <f t="shared" si="1"/>
        <v>1.4001338831419014E-2</v>
      </c>
      <c r="AB32" s="4">
        <f t="shared" si="1"/>
        <v>4.3177899171116731E-2</v>
      </c>
      <c r="AC32" s="4">
        <f t="shared" si="1"/>
        <v>3.6379240578824708E-3</v>
      </c>
      <c r="AD32" s="4">
        <f t="shared" si="1"/>
        <v>1.0317484825918844E-2</v>
      </c>
      <c r="AE32" s="4">
        <f t="shared" si="1"/>
        <v>1.3588802000439607E-2</v>
      </c>
      <c r="AF32" s="4">
        <f t="shared" si="1"/>
        <v>2.5038865278858784E-2</v>
      </c>
      <c r="AG32" s="4">
        <f t="shared" si="1"/>
        <v>-6.592006795596155E-3</v>
      </c>
      <c r="AH32" s="4">
        <f t="shared" si="1"/>
        <v>2.5908184175812258E-2</v>
      </c>
      <c r="AI32" s="4">
        <f t="shared" si="1"/>
        <v>-6.0658682341992023E-2</v>
      </c>
      <c r="AJ32" s="4">
        <f t="shared" si="1"/>
        <v>-7.4906845718157077E-3</v>
      </c>
      <c r="AK32" s="4">
        <f t="shared" si="1"/>
        <v>2.6000545238801891E-2</v>
      </c>
      <c r="AL32" s="4">
        <f t="shared" si="1"/>
        <v>1.986668694325185E-2</v>
      </c>
      <c r="AM32" s="4">
        <f t="shared" si="1"/>
        <v>3.0959305373079145E-3</v>
      </c>
      <c r="AN32" s="4">
        <f t="shared" si="1"/>
        <v>3.5919370995070844E-2</v>
      </c>
      <c r="AO32" s="4">
        <f t="shared" si="1"/>
        <v>1.4242358952730899E-2</v>
      </c>
      <c r="AP32" s="4">
        <f t="shared" si="1"/>
        <v>9.9800656680521325E-3</v>
      </c>
      <c r="AQ32" s="4">
        <f t="shared" si="1"/>
        <v>-4.5299787892323154E-3</v>
      </c>
      <c r="AR32" s="4">
        <f t="shared" si="1"/>
        <v>1.1834427371636126E-2</v>
      </c>
      <c r="AS32" s="4">
        <f t="shared" si="1"/>
        <v>1.0471299867295437E-2</v>
      </c>
      <c r="AT32" s="4">
        <f t="shared" si="1"/>
        <v>1.7391742711869239E-2</v>
      </c>
      <c r="AU32" s="4">
        <f t="shared" si="1"/>
        <v>3.2166470574481326E-2</v>
      </c>
      <c r="AV32" s="4">
        <f t="shared" si="1"/>
        <v>-1.2404419772298954E-2</v>
      </c>
      <c r="AW32" s="4">
        <f t="shared" si="1"/>
        <v>-1.8040549021074135E-2</v>
      </c>
      <c r="AX32" s="4">
        <f t="shared" si="1"/>
        <v>4.1707463480630654E-2</v>
      </c>
      <c r="AY32" s="4">
        <f t="shared" si="1"/>
        <v>-2.8170875142880039E-2</v>
      </c>
    </row>
    <row r="33" spans="1:52" x14ac:dyDescent="0.25">
      <c r="A33" s="11">
        <v>-13</v>
      </c>
      <c r="B33" s="4">
        <f t="shared" ref="B33:AY33" si="2">LN(B5/B4)</f>
        <v>1.4841264404447909E-2</v>
      </c>
      <c r="C33" s="4">
        <f t="shared" si="2"/>
        <v>1.2462131776277335E-2</v>
      </c>
      <c r="D33" s="4">
        <f t="shared" si="2"/>
        <v>5.4471172958538046E-3</v>
      </c>
      <c r="E33" s="4">
        <f t="shared" si="2"/>
        <v>-2.5712363128489006E-2</v>
      </c>
      <c r="F33" s="4">
        <f t="shared" si="2"/>
        <v>4.1166826560730821E-3</v>
      </c>
      <c r="G33" s="4">
        <f t="shared" si="2"/>
        <v>-6.0904522949609442E-3</v>
      </c>
      <c r="H33" s="4">
        <f t="shared" si="2"/>
        <v>-1.4401610922090883E-2</v>
      </c>
      <c r="I33" s="4">
        <f t="shared" si="2"/>
        <v>-1.7430301268389299E-2</v>
      </c>
      <c r="J33" s="4">
        <f t="shared" si="2"/>
        <v>-7.2454482634926954E-3</v>
      </c>
      <c r="K33" s="4">
        <f t="shared" si="2"/>
        <v>1.0598181271730284E-2</v>
      </c>
      <c r="L33" s="4">
        <f t="shared" si="2"/>
        <v>-5.010651055497287E-3</v>
      </c>
      <c r="M33" s="4">
        <f t="shared" si="2"/>
        <v>6.9421702728328302E-3</v>
      </c>
      <c r="N33" s="4">
        <f t="shared" si="2"/>
        <v>-2.2406463045624983E-3</v>
      </c>
      <c r="O33" s="4">
        <f t="shared" si="2"/>
        <v>5.2095111883401872E-2</v>
      </c>
      <c r="P33" s="4">
        <f t="shared" si="2"/>
        <v>-1.551200992083893E-2</v>
      </c>
      <c r="Q33" s="4">
        <f t="shared" si="2"/>
        <v>-1.8385772742954287E-2</v>
      </c>
      <c r="R33" s="4">
        <f t="shared" si="2"/>
        <v>-1.671200186407773E-2</v>
      </c>
      <c r="S33" s="4">
        <f t="shared" si="2"/>
        <v>1.9934227954467112E-2</v>
      </c>
      <c r="T33" s="4">
        <f t="shared" si="2"/>
        <v>-1.9751569177754724E-2</v>
      </c>
      <c r="U33" s="4">
        <f t="shared" si="2"/>
        <v>5.1038896100060053E-3</v>
      </c>
      <c r="V33" s="4">
        <f t="shared" si="2"/>
        <v>-1.1856054818213595E-2</v>
      </c>
      <c r="W33" s="4">
        <f t="shared" si="2"/>
        <v>8.7976882310861048E-3</v>
      </c>
      <c r="X33" s="4">
        <f t="shared" si="2"/>
        <v>2.1648933265291548E-2</v>
      </c>
      <c r="Y33" s="4">
        <f t="shared" si="2"/>
        <v>-1.9418085857101627E-2</v>
      </c>
      <c r="Z33" s="4">
        <f t="shared" si="2"/>
        <v>-4.4183141834794664E-3</v>
      </c>
      <c r="AA33" s="4">
        <f t="shared" si="2"/>
        <v>-2.9081913985063046E-2</v>
      </c>
      <c r="AB33" s="4">
        <f t="shared" si="2"/>
        <v>-2.664197551931214E-2</v>
      </c>
      <c r="AC33" s="4">
        <f t="shared" si="2"/>
        <v>-1.690176781702905E-2</v>
      </c>
      <c r="AD33" s="4">
        <f t="shared" si="2"/>
        <v>-3.4491697618715692E-2</v>
      </c>
      <c r="AE33" s="4">
        <f t="shared" si="2"/>
        <v>-1.8263940020487597E-2</v>
      </c>
      <c r="AF33" s="4">
        <f t="shared" si="2"/>
        <v>2.2494854019828821E-2</v>
      </c>
      <c r="AG33" s="4">
        <f t="shared" si="2"/>
        <v>1.8132663507282192E-2</v>
      </c>
      <c r="AH33" s="4">
        <f t="shared" si="2"/>
        <v>1.5928150685366037E-2</v>
      </c>
      <c r="AI33" s="4">
        <f t="shared" si="2"/>
        <v>6.7327367917002058E-3</v>
      </c>
      <c r="AJ33" s="4">
        <f t="shared" si="2"/>
        <v>0</v>
      </c>
      <c r="AK33" s="4">
        <f t="shared" si="2"/>
        <v>-2.6175055124760091E-3</v>
      </c>
      <c r="AL33" s="4">
        <f t="shared" si="2"/>
        <v>2.8930149358915003E-3</v>
      </c>
      <c r="AM33" s="4">
        <f t="shared" si="2"/>
        <v>1.4017754386133384E-2</v>
      </c>
      <c r="AN33" s="4">
        <f t="shared" si="2"/>
        <v>-1.8465077158412572E-3</v>
      </c>
      <c r="AO33" s="4">
        <f t="shared" si="2"/>
        <v>1.1216879741350948E-3</v>
      </c>
      <c r="AP33" s="4">
        <f t="shared" si="2"/>
        <v>9.925786493498233E-4</v>
      </c>
      <c r="AQ33" s="4">
        <f t="shared" si="2"/>
        <v>-2.3350366563624866E-2</v>
      </c>
      <c r="AR33" s="4">
        <f t="shared" si="2"/>
        <v>9.2705905464186642E-3</v>
      </c>
      <c r="AS33" s="4">
        <f t="shared" si="2"/>
        <v>-5.2096901412729138E-4</v>
      </c>
      <c r="AT33" s="4">
        <f t="shared" si="2"/>
        <v>-2.1787354184907296E-2</v>
      </c>
      <c r="AU33" s="4">
        <f t="shared" si="2"/>
        <v>-3.4546770109587559E-2</v>
      </c>
      <c r="AV33" s="4">
        <f t="shared" si="2"/>
        <v>-6.6269523728445925E-2</v>
      </c>
      <c r="AW33" s="4">
        <f t="shared" si="2"/>
        <v>-3.6447636262995561E-2</v>
      </c>
      <c r="AX33" s="4">
        <f t="shared" si="2"/>
        <v>-3.8306102829225773E-2</v>
      </c>
      <c r="AY33" s="4">
        <f t="shared" si="2"/>
        <v>-1.8412845438230081E-2</v>
      </c>
    </row>
    <row r="34" spans="1:52" x14ac:dyDescent="0.25">
      <c r="A34" s="11">
        <v>-12</v>
      </c>
      <c r="B34" s="4">
        <f t="shared" ref="B34:AY34" si="3">LN(B6/B5)</f>
        <v>-2.3541629592636899E-2</v>
      </c>
      <c r="C34" s="4">
        <f t="shared" si="3"/>
        <v>3.1934666276135837E-2</v>
      </c>
      <c r="D34" s="4">
        <f t="shared" si="3"/>
        <v>8.8635888288354069E-3</v>
      </c>
      <c r="E34" s="4">
        <f t="shared" si="3"/>
        <v>1.2289342796343306E-2</v>
      </c>
      <c r="F34" s="4">
        <f t="shared" si="3"/>
        <v>1.049731700027187E-2</v>
      </c>
      <c r="G34" s="4">
        <f t="shared" si="3"/>
        <v>9.6649183734581322E-3</v>
      </c>
      <c r="H34" s="4">
        <f t="shared" si="3"/>
        <v>3.5446267778560373E-3</v>
      </c>
      <c r="I34" s="4">
        <f t="shared" si="3"/>
        <v>7.6433418839441407E-3</v>
      </c>
      <c r="J34" s="4">
        <f t="shared" si="3"/>
        <v>7.1562986942217879E-3</v>
      </c>
      <c r="K34" s="4">
        <f t="shared" si="3"/>
        <v>5.839682550402449E-3</v>
      </c>
      <c r="L34" s="4">
        <f t="shared" si="3"/>
        <v>-5.4242686291056229E-3</v>
      </c>
      <c r="M34" s="4">
        <f t="shared" si="3"/>
        <v>-1.5971553925277122E-2</v>
      </c>
      <c r="N34" s="4">
        <f t="shared" si="3"/>
        <v>-9.7679042155712995E-3</v>
      </c>
      <c r="O34" s="4">
        <f t="shared" si="3"/>
        <v>4.1008379746413593E-3</v>
      </c>
      <c r="P34" s="4">
        <f t="shared" si="3"/>
        <v>-7.8041696564131197E-3</v>
      </c>
      <c r="Q34" s="4">
        <f t="shared" si="3"/>
        <v>-5.4606354521743797E-3</v>
      </c>
      <c r="R34" s="4">
        <f t="shared" si="3"/>
        <v>-6.6768198929737519E-3</v>
      </c>
      <c r="S34" s="4">
        <f t="shared" si="3"/>
        <v>-4.5608124900705432E-3</v>
      </c>
      <c r="T34" s="4">
        <f t="shared" si="3"/>
        <v>-6.7685499406750799E-3</v>
      </c>
      <c r="U34" s="4">
        <f t="shared" si="3"/>
        <v>-2.8322776122061116E-3</v>
      </c>
      <c r="V34" s="4">
        <f t="shared" si="3"/>
        <v>3.9676572347389083E-3</v>
      </c>
      <c r="W34" s="4">
        <f t="shared" si="3"/>
        <v>-4.8780584534338593E-3</v>
      </c>
      <c r="X34" s="4">
        <f t="shared" si="3"/>
        <v>4.1365175504179293E-3</v>
      </c>
      <c r="Y34" s="4">
        <f t="shared" si="3"/>
        <v>1.4144507386158175E-2</v>
      </c>
      <c r="Z34" s="4">
        <f t="shared" si="3"/>
        <v>1.8523576302887028E-2</v>
      </c>
      <c r="AA34" s="4">
        <f t="shared" si="3"/>
        <v>1.2764113382610201E-2</v>
      </c>
      <c r="AB34" s="4">
        <f t="shared" si="3"/>
        <v>1.2257893627273588E-2</v>
      </c>
      <c r="AC34" s="4">
        <f t="shared" si="3"/>
        <v>1.1767610239433866E-2</v>
      </c>
      <c r="AD34" s="4">
        <f t="shared" si="3"/>
        <v>1.4172542053025023E-2</v>
      </c>
      <c r="AE34" s="4">
        <f t="shared" si="3"/>
        <v>9.2252868417120899E-3</v>
      </c>
      <c r="AF34" s="4">
        <f t="shared" si="3"/>
        <v>2.1999947991661477E-2</v>
      </c>
      <c r="AG34" s="4">
        <f t="shared" si="3"/>
        <v>1.7809717207185924E-2</v>
      </c>
      <c r="AH34" s="4">
        <f t="shared" si="3"/>
        <v>1.5678417295123679E-2</v>
      </c>
      <c r="AI34" s="4">
        <f t="shared" si="3"/>
        <v>6.6877100313701074E-3</v>
      </c>
      <c r="AJ34" s="4">
        <f t="shared" si="3"/>
        <v>0</v>
      </c>
      <c r="AK34" s="4">
        <f t="shared" si="3"/>
        <v>-2.6243748319977364E-3</v>
      </c>
      <c r="AL34" s="4">
        <f t="shared" si="3"/>
        <v>2.8846695380290777E-3</v>
      </c>
      <c r="AM34" s="4">
        <f t="shared" si="3"/>
        <v>1.3823970237426807E-2</v>
      </c>
      <c r="AN34" s="4">
        <f t="shared" si="3"/>
        <v>-1.8499236150425979E-3</v>
      </c>
      <c r="AO34" s="4">
        <f t="shared" si="3"/>
        <v>1.1204311998008736E-3</v>
      </c>
      <c r="AP34" s="4">
        <f t="shared" si="3"/>
        <v>-6.46928341727561E-3</v>
      </c>
      <c r="AQ34" s="4">
        <f t="shared" si="3"/>
        <v>1.0658205984016435E-2</v>
      </c>
      <c r="AR34" s="4">
        <f t="shared" si="3"/>
        <v>-2.1965233654509125E-2</v>
      </c>
      <c r="AS34" s="4">
        <f t="shared" si="3"/>
        <v>-1.7522789332654266E-2</v>
      </c>
      <c r="AT34" s="4">
        <f t="shared" si="3"/>
        <v>-1.4197230694310701E-2</v>
      </c>
      <c r="AU34" s="4">
        <f t="shared" si="3"/>
        <v>-5.476184740977272E-3</v>
      </c>
      <c r="AV34" s="4">
        <f t="shared" si="3"/>
        <v>-7.1734871956602312E-3</v>
      </c>
      <c r="AW34" s="4">
        <f t="shared" si="3"/>
        <v>8.6029033302262928E-3</v>
      </c>
      <c r="AX34" s="4">
        <f t="shared" si="3"/>
        <v>-5.5330977061202671E-3</v>
      </c>
      <c r="AY34" s="4">
        <f t="shared" si="3"/>
        <v>-1.0574644444893467E-2</v>
      </c>
    </row>
    <row r="35" spans="1:52" x14ac:dyDescent="0.25">
      <c r="A35" s="11">
        <v>-11</v>
      </c>
      <c r="B35" s="4">
        <f t="shared" ref="B35:AY35" si="4">LN(B7/B6)</f>
        <v>-2.4109226927935334E-2</v>
      </c>
      <c r="C35" s="4">
        <f t="shared" si="4"/>
        <v>3.0946324344795852E-2</v>
      </c>
      <c r="D35" s="4">
        <f t="shared" si="4"/>
        <v>8.7857153550103852E-3</v>
      </c>
      <c r="E35" s="4">
        <f t="shared" si="4"/>
        <v>1.2140146519254061E-2</v>
      </c>
      <c r="F35" s="4">
        <f t="shared" si="4"/>
        <v>1.038826707670791E-2</v>
      </c>
      <c r="G35" s="4">
        <f t="shared" si="4"/>
        <v>9.5724011840987479E-3</v>
      </c>
      <c r="H35" s="4">
        <f t="shared" si="4"/>
        <v>3.5321067645744473E-3</v>
      </c>
      <c r="I35" s="4">
        <f t="shared" si="4"/>
        <v>7.5853640729040654E-3</v>
      </c>
      <c r="J35" s="4">
        <f t="shared" si="4"/>
        <v>7.1054497579308836E-3</v>
      </c>
      <c r="K35" s="4">
        <f t="shared" si="4"/>
        <v>5.8057785509174889E-3</v>
      </c>
      <c r="L35" s="4">
        <f t="shared" si="4"/>
        <v>-5.4538518595857082E-3</v>
      </c>
      <c r="M35" s="4">
        <f t="shared" si="4"/>
        <v>-1.6230790470631775E-2</v>
      </c>
      <c r="N35" s="4">
        <f t="shared" si="4"/>
        <v>-9.8642581176763451E-3</v>
      </c>
      <c r="O35" s="4">
        <f t="shared" si="4"/>
        <v>4.0840897608899569E-3</v>
      </c>
      <c r="P35" s="4">
        <f t="shared" si="4"/>
        <v>-7.8655540889666017E-3</v>
      </c>
      <c r="Q35" s="4">
        <f t="shared" si="4"/>
        <v>-5.4906177892390358E-3</v>
      </c>
      <c r="R35" s="4">
        <f t="shared" si="4"/>
        <v>-6.7216996386842082E-3</v>
      </c>
      <c r="S35" s="4">
        <f t="shared" si="4"/>
        <v>-4.581708841368084E-3</v>
      </c>
      <c r="T35" s="4">
        <f t="shared" si="4"/>
        <v>-6.814675590032588E-3</v>
      </c>
      <c r="U35" s="4">
        <f t="shared" si="4"/>
        <v>-2.8403221985732743E-3</v>
      </c>
      <c r="V35" s="4">
        <f t="shared" si="4"/>
        <v>3.9519771236242217E-3</v>
      </c>
      <c r="W35" s="4">
        <f t="shared" si="4"/>
        <v>-4.9019706002062218E-3</v>
      </c>
      <c r="X35" s="4">
        <f t="shared" si="4"/>
        <v>4.1194772363338369E-3</v>
      </c>
      <c r="Y35" s="4">
        <f t="shared" si="4"/>
        <v>1.3947227480853617E-2</v>
      </c>
      <c r="Z35" s="4">
        <f t="shared" si="4"/>
        <v>1.8186684408953695E-2</v>
      </c>
      <c r="AA35" s="4">
        <f t="shared" si="4"/>
        <v>1.260324201594447E-2</v>
      </c>
      <c r="AB35" s="4">
        <f t="shared" si="4"/>
        <v>1.2109455375275774E-2</v>
      </c>
      <c r="AC35" s="4">
        <f t="shared" si="4"/>
        <v>1.1630742632308282E-2</v>
      </c>
      <c r="AD35" s="4">
        <f t="shared" si="4"/>
        <v>1.3974484810574898E-2</v>
      </c>
      <c r="AE35" s="4">
        <f t="shared" si="4"/>
        <v>9.1409582869052906E-3</v>
      </c>
      <c r="AF35" s="4">
        <f t="shared" si="4"/>
        <v>2.1526350705672406E-2</v>
      </c>
      <c r="AG35" s="4">
        <f t="shared" si="4"/>
        <v>1.7498073375543415E-2</v>
      </c>
      <c r="AH35" s="4">
        <f t="shared" si="4"/>
        <v>1.5436394184467829E-2</v>
      </c>
      <c r="AI35" s="4">
        <f t="shared" si="4"/>
        <v>6.6432815263758344E-3</v>
      </c>
      <c r="AJ35" s="4">
        <f t="shared" si="4"/>
        <v>0</v>
      </c>
      <c r="AK35" s="4">
        <f t="shared" si="4"/>
        <v>-2.631280301771414E-3</v>
      </c>
      <c r="AL35" s="4">
        <f t="shared" si="4"/>
        <v>2.8763721491824111E-3</v>
      </c>
      <c r="AM35" s="4">
        <f t="shared" si="4"/>
        <v>1.3635470932164053E-2</v>
      </c>
      <c r="AN35" s="4">
        <f t="shared" si="4"/>
        <v>-1.8533521759795356E-3</v>
      </c>
      <c r="AO35" s="4">
        <f t="shared" si="4"/>
        <v>1.1191772385770102E-3</v>
      </c>
      <c r="AP35" s="4">
        <f t="shared" si="4"/>
        <v>-6.5114077070485485E-3</v>
      </c>
      <c r="AQ35" s="4">
        <f t="shared" si="4"/>
        <v>1.0545805563250526E-2</v>
      </c>
      <c r="AR35" s="4">
        <f t="shared" si="4"/>
        <v>-2.2458561484757979E-2</v>
      </c>
      <c r="AS35" s="4">
        <f t="shared" si="4"/>
        <v>-1.7835322063234762E-2</v>
      </c>
      <c r="AT35" s="4">
        <f t="shared" si="4"/>
        <v>-1.4401698412889486E-2</v>
      </c>
      <c r="AU35" s="4">
        <f t="shared" si="4"/>
        <v>-5.506338543860732E-3</v>
      </c>
      <c r="AV35" s="4">
        <f t="shared" si="4"/>
        <v>-7.2253181467395932E-3</v>
      </c>
      <c r="AW35" s="4">
        <f t="shared" si="4"/>
        <v>8.5295242092973053E-3</v>
      </c>
      <c r="AX35" s="4">
        <f t="shared" si="4"/>
        <v>-5.5638832949958484E-3</v>
      </c>
      <c r="AY35" s="4">
        <f t="shared" si="4"/>
        <v>-1.0687663753463889E-2</v>
      </c>
    </row>
    <row r="36" spans="1:52" x14ac:dyDescent="0.25">
      <c r="A36" s="11">
        <v>-10</v>
      </c>
      <c r="B36" s="4">
        <f t="shared" ref="B36:AY36" si="5">LN(B8/B7)</f>
        <v>-2.4704871853399354E-2</v>
      </c>
      <c r="C36" s="4">
        <f t="shared" si="5"/>
        <v>3.0017326511756984E-2</v>
      </c>
      <c r="D36" s="4">
        <f t="shared" si="5"/>
        <v>8.7091983296161118E-3</v>
      </c>
      <c r="E36" s="4">
        <f t="shared" si="5"/>
        <v>1.1994529407819587E-2</v>
      </c>
      <c r="F36" s="4">
        <f t="shared" si="5"/>
        <v>1.0281459578033074E-2</v>
      </c>
      <c r="G36" s="4">
        <f t="shared" si="5"/>
        <v>9.481638450496075E-3</v>
      </c>
      <c r="H36" s="4">
        <f t="shared" si="5"/>
        <v>3.5196748842276707E-3</v>
      </c>
      <c r="I36" s="4">
        <f t="shared" si="5"/>
        <v>7.5282592141857905E-3</v>
      </c>
      <c r="J36" s="4">
        <f t="shared" si="5"/>
        <v>7.0553183385217806E-3</v>
      </c>
      <c r="K36" s="4">
        <f t="shared" si="5"/>
        <v>5.7722659594291337E-3</v>
      </c>
      <c r="L36" s="4">
        <f t="shared" si="5"/>
        <v>-5.4837595463157474E-3</v>
      </c>
      <c r="M36" s="4">
        <f t="shared" si="5"/>
        <v>-1.6498581465244848E-2</v>
      </c>
      <c r="N36" s="4">
        <f t="shared" si="5"/>
        <v>-9.9625319087305476E-3</v>
      </c>
      <c r="O36" s="4">
        <f t="shared" si="5"/>
        <v>4.0674777934846355E-3</v>
      </c>
      <c r="P36" s="4">
        <f t="shared" si="5"/>
        <v>-7.9279118323317584E-3</v>
      </c>
      <c r="Q36" s="4">
        <f t="shared" si="5"/>
        <v>-5.5209311888123769E-3</v>
      </c>
      <c r="R36" s="4">
        <f t="shared" si="5"/>
        <v>-6.7671868082290918E-3</v>
      </c>
      <c r="S36" s="4">
        <f t="shared" si="5"/>
        <v>-4.6027975566880841E-3</v>
      </c>
      <c r="T36" s="4">
        <f t="shared" si="5"/>
        <v>-6.8614342205212129E-3</v>
      </c>
      <c r="U36" s="4">
        <f t="shared" si="5"/>
        <v>-2.848412613602721E-3</v>
      </c>
      <c r="V36" s="4">
        <f t="shared" si="5"/>
        <v>3.9364204598505955E-3</v>
      </c>
      <c r="W36" s="4">
        <f t="shared" si="5"/>
        <v>-4.9261183360553313E-3</v>
      </c>
      <c r="X36" s="4">
        <f t="shared" si="5"/>
        <v>4.1025767410434281E-3</v>
      </c>
      <c r="Y36" s="4">
        <f t="shared" si="5"/>
        <v>1.3755375068488703E-2</v>
      </c>
      <c r="Z36" s="4">
        <f t="shared" si="5"/>
        <v>1.7861828182907973E-2</v>
      </c>
      <c r="AA36" s="4">
        <f t="shared" si="5"/>
        <v>1.2446375285446088E-2</v>
      </c>
      <c r="AB36" s="4">
        <f t="shared" si="5"/>
        <v>1.1964569209064472E-2</v>
      </c>
      <c r="AC36" s="4">
        <f t="shared" si="5"/>
        <v>1.14970222355808E-2</v>
      </c>
      <c r="AD36" s="4">
        <f t="shared" si="5"/>
        <v>1.3781886949656978E-2</v>
      </c>
      <c r="AE36" s="4">
        <f t="shared" si="5"/>
        <v>9.0581574759364923E-3</v>
      </c>
      <c r="AF36" s="4">
        <f t="shared" si="5"/>
        <v>1.8349121007562343E-2</v>
      </c>
      <c r="AG36" s="4">
        <f t="shared" si="5"/>
        <v>8.7391532151357611E-3</v>
      </c>
      <c r="AH36" s="4">
        <f t="shared" si="5"/>
        <v>2.251806513877784E-2</v>
      </c>
      <c r="AI36" s="4">
        <f t="shared" si="5"/>
        <v>9.0396095777250697E-3</v>
      </c>
      <c r="AJ36" s="4">
        <f t="shared" si="5"/>
        <v>1.669487690854994E-3</v>
      </c>
      <c r="AK36" s="4">
        <f t="shared" si="5"/>
        <v>2.3669744085904703E-2</v>
      </c>
      <c r="AL36" s="4">
        <f t="shared" si="5"/>
        <v>-1.9693716263901682E-2</v>
      </c>
      <c r="AM36" s="4">
        <f t="shared" si="5"/>
        <v>1.9383861687812372E-2</v>
      </c>
      <c r="AN36" s="4">
        <f t="shared" si="5"/>
        <v>2.4056168760497355E-2</v>
      </c>
      <c r="AO36" s="4">
        <f t="shared" si="5"/>
        <v>1.8617604721871475E-2</v>
      </c>
      <c r="AP36" s="4">
        <f t="shared" si="5"/>
        <v>-6.5540841730178266E-3</v>
      </c>
      <c r="AQ36" s="4">
        <f t="shared" si="5"/>
        <v>1.0435751151385252E-2</v>
      </c>
      <c r="AR36" s="4">
        <f t="shared" si="5"/>
        <v>-2.2974559221908192E-2</v>
      </c>
      <c r="AS36" s="4">
        <f t="shared" si="5"/>
        <v>-1.8159206093688644E-2</v>
      </c>
      <c r="AT36" s="4">
        <f t="shared" si="5"/>
        <v>-1.4612141762144379E-2</v>
      </c>
      <c r="AU36" s="4">
        <f t="shared" si="5"/>
        <v>-5.5368262611698539E-3</v>
      </c>
      <c r="AV36" s="4">
        <f t="shared" si="5"/>
        <v>-7.2779035457311535E-3</v>
      </c>
      <c r="AW36" s="4">
        <f t="shared" si="5"/>
        <v>8.4573862945000657E-3</v>
      </c>
      <c r="AX36" s="4">
        <f t="shared" si="5"/>
        <v>-5.5950133772129911E-3</v>
      </c>
      <c r="AY36" s="4">
        <f t="shared" si="5"/>
        <v>-1.0803125032220034E-2</v>
      </c>
    </row>
    <row r="37" spans="1:52" x14ac:dyDescent="0.25">
      <c r="A37" s="11">
        <v>-9</v>
      </c>
      <c r="B37" s="4">
        <f t="shared" ref="B37:AY37" si="6">LN(B9/B8)</f>
        <v>6.7644114019802743E-3</v>
      </c>
      <c r="C37" s="4">
        <f t="shared" si="6"/>
        <v>-1.0819471240778009E-2</v>
      </c>
      <c r="D37" s="4">
        <f t="shared" si="6"/>
        <v>2.2237632632571166E-2</v>
      </c>
      <c r="E37" s="4">
        <f t="shared" si="6"/>
        <v>-6.8728792877620643E-3</v>
      </c>
      <c r="F37" s="4">
        <f t="shared" si="6"/>
        <v>1.187580877749092E-2</v>
      </c>
      <c r="G37" s="4">
        <f t="shared" si="6"/>
        <v>-5.9537755941801726E-3</v>
      </c>
      <c r="H37" s="4">
        <f t="shared" si="6"/>
        <v>-3.259550659449973E-2</v>
      </c>
      <c r="I37" s="4">
        <f t="shared" si="6"/>
        <v>-7.5282592141857931E-3</v>
      </c>
      <c r="J37" s="4">
        <f t="shared" si="6"/>
        <v>-1.3190672313522225E-3</v>
      </c>
      <c r="K37" s="4">
        <f t="shared" si="6"/>
        <v>-4.9347292945292262E-4</v>
      </c>
      <c r="L37" s="4">
        <f t="shared" si="6"/>
        <v>-2.6668174191408017E-2</v>
      </c>
      <c r="M37" s="4">
        <f t="shared" si="6"/>
        <v>4.6850451813834783E-4</v>
      </c>
      <c r="N37" s="4">
        <f t="shared" si="6"/>
        <v>1.057239496110012E-2</v>
      </c>
      <c r="O37" s="4">
        <f t="shared" si="6"/>
        <v>-7.1891035724692262E-3</v>
      </c>
      <c r="P37" s="4">
        <f t="shared" si="6"/>
        <v>1.8973896807323663E-2</v>
      </c>
      <c r="Q37" s="4">
        <f t="shared" si="6"/>
        <v>2.1501869931208069E-2</v>
      </c>
      <c r="R37" s="4">
        <f t="shared" si="6"/>
        <v>1.2095862474610324E-2</v>
      </c>
      <c r="S37" s="4">
        <f t="shared" si="6"/>
        <v>-1.1741174012539784E-2</v>
      </c>
      <c r="T37" s="4">
        <f t="shared" si="6"/>
        <v>2.5634991576070645E-2</v>
      </c>
      <c r="U37" s="4">
        <f t="shared" si="6"/>
        <v>1.6970030231125477E-2</v>
      </c>
      <c r="V37" s="4">
        <f t="shared" si="6"/>
        <v>1.7079114837822009E-2</v>
      </c>
      <c r="W37" s="4">
        <f t="shared" si="6"/>
        <v>-1.6430518415992228E-2</v>
      </c>
      <c r="X37" s="4">
        <f t="shared" si="6"/>
        <v>-6.8469968221980728E-3</v>
      </c>
      <c r="Y37" s="4">
        <f t="shared" si="6"/>
        <v>-1.0664182498812484E-2</v>
      </c>
      <c r="Z37" s="4">
        <f t="shared" si="6"/>
        <v>-2.7632003237734185E-2</v>
      </c>
      <c r="AA37" s="4">
        <f t="shared" si="6"/>
        <v>-1.1516461737117982E-2</v>
      </c>
      <c r="AB37" s="4">
        <f t="shared" si="6"/>
        <v>-2.5886705650788933E-2</v>
      </c>
      <c r="AC37" s="4">
        <f t="shared" si="6"/>
        <v>1.3624188656307908E-2</v>
      </c>
      <c r="AD37" s="4">
        <f t="shared" si="6"/>
        <v>-1.5870886742157034E-2</v>
      </c>
      <c r="AE37" s="4">
        <f t="shared" si="6"/>
        <v>-1.593172291425372E-2</v>
      </c>
      <c r="AF37" s="4">
        <f t="shared" si="6"/>
        <v>-1.9275497063730346E-2</v>
      </c>
      <c r="AG37" s="4">
        <f t="shared" si="6"/>
        <v>1.4805931822672255E-2</v>
      </c>
      <c r="AH37" s="4">
        <f t="shared" si="6"/>
        <v>-9.9900930750862985E-3</v>
      </c>
      <c r="AI37" s="4">
        <f t="shared" si="6"/>
        <v>3.3732808530471177E-2</v>
      </c>
      <c r="AJ37" s="4">
        <f t="shared" si="6"/>
        <v>-1.936905227036299E-2</v>
      </c>
      <c r="AK37" s="4">
        <f t="shared" si="6"/>
        <v>-1.7223489071968016E-2</v>
      </c>
      <c r="AL37" s="4">
        <f t="shared" si="6"/>
        <v>-5.1008971081628555E-3</v>
      </c>
      <c r="AM37" s="4">
        <f t="shared" si="6"/>
        <v>7.822738650194512E-3</v>
      </c>
      <c r="AN37" s="4">
        <f t="shared" si="6"/>
        <v>-2.5100215732106714E-2</v>
      </c>
      <c r="AO37" s="4">
        <f t="shared" si="6"/>
        <v>2.3030013064238388E-3</v>
      </c>
      <c r="AP37" s="4">
        <f t="shared" si="6"/>
        <v>6.0514018425438659E-3</v>
      </c>
      <c r="AQ37" s="4">
        <f t="shared" si="6"/>
        <v>-7.3559679237381576E-2</v>
      </c>
      <c r="AR37" s="4">
        <f t="shared" si="6"/>
        <v>-2.6106700856784945E-2</v>
      </c>
      <c r="AS37" s="4">
        <f t="shared" si="6"/>
        <v>-6.7658648473814809E-2</v>
      </c>
      <c r="AT37" s="4">
        <f t="shared" si="6"/>
        <v>-1.9508268634430753E-2</v>
      </c>
      <c r="AU37" s="4">
        <f t="shared" si="6"/>
        <v>-8.821377828175327E-3</v>
      </c>
      <c r="AV37" s="4">
        <f t="shared" si="6"/>
        <v>-3.8686436405326693E-2</v>
      </c>
      <c r="AW37" s="4">
        <f t="shared" si="6"/>
        <v>-4.7590064096543393E-2</v>
      </c>
      <c r="AX37" s="4">
        <f t="shared" si="6"/>
        <v>-1.3032297006563994E-2</v>
      </c>
      <c r="AY37" s="4">
        <f t="shared" si="6"/>
        <v>1.294977451081062E-2</v>
      </c>
    </row>
    <row r="38" spans="1:52" x14ac:dyDescent="0.25">
      <c r="A38" s="11">
        <v>-8</v>
      </c>
      <c r="B38" s="4">
        <f t="shared" ref="B38:AY38" si="7">LN(B10/B9)</f>
        <v>7.0908536019717106E-3</v>
      </c>
      <c r="C38" s="4">
        <f t="shared" si="7"/>
        <v>-8.5265559273262365E-3</v>
      </c>
      <c r="D38" s="4">
        <f t="shared" si="7"/>
        <v>-1.2944458893551286E-3</v>
      </c>
      <c r="E38" s="4">
        <f t="shared" si="7"/>
        <v>4.4951387862266268E-2</v>
      </c>
      <c r="F38" s="4">
        <f t="shared" si="7"/>
        <v>1.4706133467441748E-2</v>
      </c>
      <c r="G38" s="4">
        <f t="shared" si="7"/>
        <v>7.778565799683921E-3</v>
      </c>
      <c r="H38" s="4">
        <f t="shared" si="7"/>
        <v>-1.8552642000419972E-3</v>
      </c>
      <c r="I38" s="4">
        <f t="shared" si="7"/>
        <v>9.4416013639318449E-4</v>
      </c>
      <c r="J38" s="4">
        <f t="shared" si="7"/>
        <v>4.7406014350515925E-3</v>
      </c>
      <c r="K38" s="4">
        <f t="shared" si="7"/>
        <v>2.1726703194959167E-2</v>
      </c>
      <c r="L38" s="4">
        <f t="shared" si="7"/>
        <v>-4.4471715759227155E-3</v>
      </c>
      <c r="M38" s="4">
        <f t="shared" si="7"/>
        <v>2.8853703388432211E-2</v>
      </c>
      <c r="N38" s="4">
        <f t="shared" si="7"/>
        <v>-7.3428087305561027E-3</v>
      </c>
      <c r="O38" s="4">
        <f t="shared" si="7"/>
        <v>-5.4869210245814239E-2</v>
      </c>
      <c r="P38" s="4">
        <f t="shared" si="7"/>
        <v>-1.7662765133991377E-2</v>
      </c>
      <c r="Q38" s="4">
        <f t="shared" si="7"/>
        <v>-1.8635377607845113E-2</v>
      </c>
      <c r="R38" s="4">
        <f t="shared" si="7"/>
        <v>-7.0819838049171217E-3</v>
      </c>
      <c r="S38" s="4">
        <f t="shared" si="7"/>
        <v>-1.6844323141594598E-2</v>
      </c>
      <c r="T38" s="4">
        <f t="shared" si="7"/>
        <v>-2.2100409518298222E-2</v>
      </c>
      <c r="U38" s="4">
        <f t="shared" si="7"/>
        <v>-1.8193346634641207E-2</v>
      </c>
      <c r="V38" s="4">
        <f t="shared" si="7"/>
        <v>8.9080409386915868E-4</v>
      </c>
      <c r="W38" s="4">
        <f t="shared" si="7"/>
        <v>-2.5935925123457309E-2</v>
      </c>
      <c r="X38" s="4">
        <f t="shared" si="7"/>
        <v>-2.6454748550840252E-2</v>
      </c>
      <c r="Y38" s="4">
        <f t="shared" si="7"/>
        <v>1.0664182498812567E-2</v>
      </c>
      <c r="Z38" s="4">
        <f t="shared" si="7"/>
        <v>0</v>
      </c>
      <c r="AA38" s="4">
        <f t="shared" si="7"/>
        <v>-9.2663159853521165E-3</v>
      </c>
      <c r="AB38" s="4">
        <f t="shared" si="7"/>
        <v>5.9201377726600338E-3</v>
      </c>
      <c r="AC38" s="4">
        <f t="shared" si="7"/>
        <v>-2.3549845159419752E-2</v>
      </c>
      <c r="AD38" s="4">
        <f t="shared" si="7"/>
        <v>-1.1039332262753767E-2</v>
      </c>
      <c r="AE38" s="4">
        <f t="shared" si="7"/>
        <v>-4.3330115363179348E-3</v>
      </c>
      <c r="AF38" s="4">
        <f t="shared" si="7"/>
        <v>-1.6822855467165509E-2</v>
      </c>
      <c r="AG38" s="4">
        <f t="shared" si="7"/>
        <v>-1.5427643304190468E-2</v>
      </c>
      <c r="AH38" s="4">
        <f t="shared" si="7"/>
        <v>-4.6022899374737761E-2</v>
      </c>
      <c r="AI38" s="4">
        <f t="shared" si="7"/>
        <v>-2.1990990653787956E-2</v>
      </c>
      <c r="AJ38" s="4">
        <f t="shared" si="7"/>
        <v>-4.6115133569923167E-2</v>
      </c>
      <c r="AK38" s="4">
        <f t="shared" si="7"/>
        <v>-3.0199178251686064E-2</v>
      </c>
      <c r="AL38" s="4">
        <f t="shared" si="7"/>
        <v>-9.3415328711993519E-3</v>
      </c>
      <c r="AM38" s="4">
        <f t="shared" si="7"/>
        <v>-1.1319325768873321E-2</v>
      </c>
      <c r="AN38" s="4">
        <f t="shared" si="7"/>
        <v>-2.5389210096546294E-2</v>
      </c>
      <c r="AO38" s="4">
        <f t="shared" si="7"/>
        <v>-1.4898496532174933E-2</v>
      </c>
      <c r="AP38" s="4">
        <f t="shared" si="7"/>
        <v>-2.4944015773634871E-2</v>
      </c>
      <c r="AQ38" s="4">
        <f t="shared" si="7"/>
        <v>-4.038453692285858E-2</v>
      </c>
      <c r="AR38" s="4">
        <f t="shared" si="7"/>
        <v>-5.7735796598845639E-2</v>
      </c>
      <c r="AS38" s="4">
        <f t="shared" si="7"/>
        <v>-1.177163173014863E-3</v>
      </c>
      <c r="AT38" s="4">
        <f t="shared" si="7"/>
        <v>1.7666675562832197E-2</v>
      </c>
      <c r="AU38" s="4">
        <f t="shared" si="7"/>
        <v>-3.9798329604722052E-3</v>
      </c>
      <c r="AV38" s="4">
        <f t="shared" si="7"/>
        <v>-3.8964533621451305E-3</v>
      </c>
      <c r="AW38" s="4">
        <f t="shared" si="7"/>
        <v>-2.6203724265114864E-3</v>
      </c>
      <c r="AX38" s="4">
        <f t="shared" si="7"/>
        <v>2.8025097762655195E-2</v>
      </c>
      <c r="AY38" s="4">
        <f t="shared" si="7"/>
        <v>6.4125729942917081E-3</v>
      </c>
    </row>
    <row r="39" spans="1:52" x14ac:dyDescent="0.25">
      <c r="A39" s="11">
        <v>-7</v>
      </c>
      <c r="B39" s="4">
        <f t="shared" ref="B39:AY39" si="8">LN(B11/B10)</f>
        <v>8.5170464346941178E-3</v>
      </c>
      <c r="C39" s="4">
        <f t="shared" si="8"/>
        <v>-3.1532916421510827E-2</v>
      </c>
      <c r="D39" s="4">
        <f t="shared" si="8"/>
        <v>-1.4789347997724763E-2</v>
      </c>
      <c r="E39" s="4">
        <f t="shared" si="8"/>
        <v>1.6709433447689645E-2</v>
      </c>
      <c r="F39" s="4">
        <f t="shared" si="8"/>
        <v>-2.1674802783535018E-2</v>
      </c>
      <c r="G39" s="4">
        <f t="shared" si="8"/>
        <v>-1.6544453056376401E-2</v>
      </c>
      <c r="H39" s="4">
        <f t="shared" si="8"/>
        <v>-1.5203206247805408E-2</v>
      </c>
      <c r="I39" s="4">
        <f t="shared" si="8"/>
        <v>-8.3709339714980839E-3</v>
      </c>
      <c r="J39" s="4">
        <f t="shared" si="8"/>
        <v>-1.8831027224962927E-2</v>
      </c>
      <c r="K39" s="4">
        <f t="shared" si="8"/>
        <v>-1.9337210457469514E-3</v>
      </c>
      <c r="L39" s="4">
        <f t="shared" si="8"/>
        <v>-4.644287528708916E-2</v>
      </c>
      <c r="M39" s="4">
        <f t="shared" si="8"/>
        <v>9.9615636057451273E-3</v>
      </c>
      <c r="N39" s="4">
        <f t="shared" si="8"/>
        <v>2.5916416752335168E-2</v>
      </c>
      <c r="O39" s="4">
        <f t="shared" si="8"/>
        <v>-2.6256334566554206E-2</v>
      </c>
      <c r="P39" s="4">
        <f t="shared" si="8"/>
        <v>2.6171173902162482E-3</v>
      </c>
      <c r="Q39" s="4">
        <f t="shared" si="8"/>
        <v>2.4504593345784265E-3</v>
      </c>
      <c r="R39" s="4">
        <f t="shared" si="8"/>
        <v>-3.1010219446980757E-2</v>
      </c>
      <c r="S39" s="4">
        <f t="shared" si="8"/>
        <v>-1.3735925351966072E-3</v>
      </c>
      <c r="T39" s="4">
        <f t="shared" si="8"/>
        <v>-1.4712151827944416E-3</v>
      </c>
      <c r="U39" s="4">
        <f t="shared" si="8"/>
        <v>-3.6786727588031011E-3</v>
      </c>
      <c r="V39" s="4">
        <f t="shared" si="8"/>
        <v>-2.52492891439802E-2</v>
      </c>
      <c r="W39" s="4">
        <f t="shared" si="8"/>
        <v>3.9993205011513211E-2</v>
      </c>
      <c r="X39" s="4">
        <f t="shared" si="8"/>
        <v>3.5687099023187868E-2</v>
      </c>
      <c r="Y39" s="4">
        <f t="shared" si="8"/>
        <v>1.3410162647423696E-2</v>
      </c>
      <c r="Z39" s="4">
        <f t="shared" si="8"/>
        <v>-7.1858316875765636E-4</v>
      </c>
      <c r="AA39" s="4">
        <f t="shared" si="8"/>
        <v>2.5014708752076904E-2</v>
      </c>
      <c r="AB39" s="4">
        <f t="shared" si="8"/>
        <v>-1.0383236944537093E-2</v>
      </c>
      <c r="AC39" s="4">
        <f t="shared" si="8"/>
        <v>-4.7216304245913804E-3</v>
      </c>
      <c r="AD39" s="4">
        <f t="shared" si="8"/>
        <v>-2.2226268056832477E-3</v>
      </c>
      <c r="AE39" s="4">
        <f t="shared" si="8"/>
        <v>-1.6575910021678575E-2</v>
      </c>
      <c r="AF39" s="4">
        <f t="shared" si="8"/>
        <v>2.2368194877491077E-2</v>
      </c>
      <c r="AG39" s="4">
        <f t="shared" si="8"/>
        <v>-0.10480790366211544</v>
      </c>
      <c r="AH39" s="4">
        <f t="shared" si="8"/>
        <v>-4.0331546031039743E-2</v>
      </c>
      <c r="AI39" s="4">
        <f t="shared" si="8"/>
        <v>1.708501188493346E-2</v>
      </c>
      <c r="AJ39" s="4">
        <f t="shared" si="8"/>
        <v>4.0144992611433832E-2</v>
      </c>
      <c r="AK39" s="4">
        <f t="shared" si="8"/>
        <v>-7.8798656933178387E-3</v>
      </c>
      <c r="AL39" s="4">
        <f t="shared" si="8"/>
        <v>2.0897011457051601E-2</v>
      </c>
      <c r="AM39" s="4">
        <f t="shared" si="8"/>
        <v>-7.3238942369993412E-3</v>
      </c>
      <c r="AN39" s="4">
        <f t="shared" si="8"/>
        <v>-1.8018505502678365E-2</v>
      </c>
      <c r="AO39" s="4">
        <f t="shared" si="8"/>
        <v>0</v>
      </c>
      <c r="AP39" s="4">
        <f t="shared" si="8"/>
        <v>-3.0884431485174023E-2</v>
      </c>
      <c r="AQ39" s="4">
        <f t="shared" si="8"/>
        <v>-7.1459020424883835E-2</v>
      </c>
      <c r="AR39" s="4">
        <f t="shared" si="8"/>
        <v>-4.9570114785883503E-2</v>
      </c>
      <c r="AS39" s="4">
        <f t="shared" si="8"/>
        <v>-3.2927248834024557E-2</v>
      </c>
      <c r="AT39" s="4">
        <f t="shared" si="8"/>
        <v>-5.2021184750878476E-2</v>
      </c>
      <c r="AU39" s="4">
        <f t="shared" si="8"/>
        <v>-5.8747510901841944E-2</v>
      </c>
      <c r="AV39" s="4">
        <f t="shared" si="8"/>
        <v>-1.800833441439538E-2</v>
      </c>
      <c r="AW39" s="4">
        <f t="shared" si="8"/>
        <v>-6.3992022329470946E-2</v>
      </c>
      <c r="AX39" s="4">
        <f t="shared" si="8"/>
        <v>-6.2726118153587501E-2</v>
      </c>
      <c r="AY39" s="4">
        <f t="shared" si="8"/>
        <v>-3.836878390920935E-2</v>
      </c>
    </row>
    <row r="40" spans="1:52" x14ac:dyDescent="0.25">
      <c r="A40" s="11">
        <v>-6</v>
      </c>
      <c r="B40" s="4">
        <f t="shared" ref="B40:AY40" si="9">LN(B12/B11)</f>
        <v>1.7181899742363206E-2</v>
      </c>
      <c r="C40" s="4">
        <f t="shared" si="9"/>
        <v>2.2123021016934887E-2</v>
      </c>
      <c r="D40" s="4">
        <f t="shared" si="9"/>
        <v>3.2761576990605418E-2</v>
      </c>
      <c r="E40" s="4">
        <f t="shared" si="9"/>
        <v>1.6434810786064097E-2</v>
      </c>
      <c r="F40" s="4">
        <f t="shared" si="9"/>
        <v>-2.3337233462202116E-3</v>
      </c>
      <c r="G40" s="4">
        <f t="shared" si="9"/>
        <v>1.1059992447283333E-2</v>
      </c>
      <c r="H40" s="4">
        <f t="shared" si="9"/>
        <v>-3.3049932734993573E-3</v>
      </c>
      <c r="I40" s="4">
        <f t="shared" si="9"/>
        <v>8.0563129643483646E-3</v>
      </c>
      <c r="J40" s="4">
        <f t="shared" si="9"/>
        <v>1.3562291177147521E-2</v>
      </c>
      <c r="K40" s="4">
        <f t="shared" si="9"/>
        <v>2.1779006307514042E-2</v>
      </c>
      <c r="L40" s="4">
        <f t="shared" si="9"/>
        <v>2.5561861756543413E-2</v>
      </c>
      <c r="M40" s="4">
        <f t="shared" si="9"/>
        <v>-8.3701185988824273E-3</v>
      </c>
      <c r="N40" s="4">
        <f t="shared" si="9"/>
        <v>4.9249745942819842E-3</v>
      </c>
      <c r="O40" s="4">
        <f t="shared" si="9"/>
        <v>1.7067908512148018E-2</v>
      </c>
      <c r="P40" s="4">
        <f t="shared" si="9"/>
        <v>3.2654866463330767E-2</v>
      </c>
      <c r="Q40" s="4">
        <f t="shared" si="9"/>
        <v>2.904580320243403E-2</v>
      </c>
      <c r="R40" s="4">
        <f t="shared" si="9"/>
        <v>1.7761495801364012E-2</v>
      </c>
      <c r="S40" s="4">
        <f t="shared" si="9"/>
        <v>8.5543719849981853E-3</v>
      </c>
      <c r="T40" s="4">
        <f t="shared" si="9"/>
        <v>2.2132590466494968E-2</v>
      </c>
      <c r="U40" s="4">
        <f t="shared" si="9"/>
        <v>1.6327843460735129E-2</v>
      </c>
      <c r="V40" s="4">
        <f t="shared" si="9"/>
        <v>-2.9659235724098846E-2</v>
      </c>
      <c r="W40" s="4">
        <f t="shared" si="9"/>
        <v>-2.3134474639979672E-2</v>
      </c>
      <c r="X40" s="4">
        <f t="shared" si="9"/>
        <v>-9.2323504723476942E-3</v>
      </c>
      <c r="Y40" s="4">
        <f t="shared" si="9"/>
        <v>-2.504947930444253E-2</v>
      </c>
      <c r="Z40" s="4">
        <f t="shared" si="9"/>
        <v>-6.4912535566285165E-3</v>
      </c>
      <c r="AA40" s="4">
        <f t="shared" si="9"/>
        <v>-4.2926933329692607E-2</v>
      </c>
      <c r="AB40" s="4">
        <f t="shared" si="9"/>
        <v>4.9452564627269234E-2</v>
      </c>
      <c r="AC40" s="4">
        <f t="shared" si="9"/>
        <v>1.6018068130358724E-2</v>
      </c>
      <c r="AD40" s="4">
        <f t="shared" si="9"/>
        <v>-1.8284381357198648E-2</v>
      </c>
      <c r="AE40" s="4">
        <f t="shared" si="9"/>
        <v>-2.3936040528145373E-2</v>
      </c>
      <c r="AF40" s="4">
        <f t="shared" si="9"/>
        <v>4.5976974216092219E-3</v>
      </c>
      <c r="AG40" s="4">
        <f t="shared" si="9"/>
        <v>5.624137512696639E-3</v>
      </c>
      <c r="AH40" s="4">
        <f t="shared" si="9"/>
        <v>7.415528298721866E-3</v>
      </c>
      <c r="AI40" s="4">
        <f t="shared" si="9"/>
        <v>8.343962793928586E-3</v>
      </c>
      <c r="AJ40" s="4">
        <f t="shared" si="9"/>
        <v>-1.2336989105746944E-2</v>
      </c>
      <c r="AK40" s="4">
        <f t="shared" si="9"/>
        <v>-1.1187208251862172E-2</v>
      </c>
      <c r="AL40" s="4">
        <f t="shared" si="9"/>
        <v>-1.0626118767529317E-2</v>
      </c>
      <c r="AM40" s="4">
        <f t="shared" si="9"/>
        <v>1.565647466250825E-2</v>
      </c>
      <c r="AN40" s="4">
        <f t="shared" si="9"/>
        <v>-7.2993071393624518E-3</v>
      </c>
      <c r="AO40" s="4">
        <f t="shared" si="9"/>
        <v>4.4465225203933713E-4</v>
      </c>
      <c r="AP40" s="4">
        <f t="shared" si="9"/>
        <v>3.6025850648984746E-2</v>
      </c>
      <c r="AQ40" s="4">
        <f t="shared" si="9"/>
        <v>-2.6778077355566858E-2</v>
      </c>
      <c r="AR40" s="4">
        <f t="shared" si="9"/>
        <v>3.9576876504270747E-2</v>
      </c>
      <c r="AS40" s="4">
        <f t="shared" si="9"/>
        <v>1.9886163004760343E-2</v>
      </c>
      <c r="AT40" s="4">
        <f t="shared" si="9"/>
        <v>4.5548698554699389E-2</v>
      </c>
      <c r="AU40" s="4">
        <f t="shared" si="9"/>
        <v>1.6454645517694329E-2</v>
      </c>
      <c r="AV40" s="4">
        <f t="shared" si="9"/>
        <v>2.3570078776305316E-2</v>
      </c>
      <c r="AW40" s="4">
        <f t="shared" si="9"/>
        <v>4.0430319149224285E-2</v>
      </c>
      <c r="AX40" s="4">
        <f t="shared" si="9"/>
        <v>5.7183530161957395E-2</v>
      </c>
      <c r="AY40" s="4">
        <f t="shared" si="9"/>
        <v>1.7194472004551615E-2</v>
      </c>
    </row>
    <row r="41" spans="1:52" x14ac:dyDescent="0.25">
      <c r="A41" s="11">
        <v>-5</v>
      </c>
      <c r="B41" s="4">
        <f t="shared" ref="B41:AY41" si="10">LN(B13/B12)</f>
        <v>-6.0425691068961753E-4</v>
      </c>
      <c r="C41" s="4">
        <f t="shared" si="10"/>
        <v>1.6194362756923675E-3</v>
      </c>
      <c r="D41" s="4">
        <f t="shared" si="10"/>
        <v>-3.9660151440045338E-3</v>
      </c>
      <c r="E41" s="4">
        <f t="shared" si="10"/>
        <v>-1.0210227604744973E-2</v>
      </c>
      <c r="F41" s="4">
        <f t="shared" si="10"/>
        <v>-7.5832066110750867E-3</v>
      </c>
      <c r="G41" s="4">
        <f t="shared" si="10"/>
        <v>-6.7443449047968123E-3</v>
      </c>
      <c r="H41" s="4">
        <f t="shared" si="10"/>
        <v>-9.8218666917645157E-3</v>
      </c>
      <c r="I41" s="4">
        <f t="shared" si="10"/>
        <v>-5.4163757621697537E-3</v>
      </c>
      <c r="J41" s="4">
        <f t="shared" si="10"/>
        <v>-3.0863062873922862E-3</v>
      </c>
      <c r="K41" s="4">
        <f t="shared" si="10"/>
        <v>-5.221942562669655E-3</v>
      </c>
      <c r="L41" s="4">
        <f t="shared" si="10"/>
        <v>-1.2070917867255058E-2</v>
      </c>
      <c r="M41" s="4">
        <f t="shared" si="10"/>
        <v>-9.0518901109273818E-3</v>
      </c>
      <c r="N41" s="4">
        <f t="shared" si="10"/>
        <v>-9.4234306011384602E-3</v>
      </c>
      <c r="O41" s="4">
        <f t="shared" si="10"/>
        <v>-1.2903404835910541E-2</v>
      </c>
      <c r="P41" s="4">
        <f t="shared" si="10"/>
        <v>-8.6382497907980995E-3</v>
      </c>
      <c r="Q41" s="4">
        <f t="shared" si="10"/>
        <v>-6.6590534113179708E-3</v>
      </c>
      <c r="R41" s="4">
        <f t="shared" si="10"/>
        <v>-3.4736203831012245E-3</v>
      </c>
      <c r="S41" s="4">
        <f t="shared" si="10"/>
        <v>-5.4663561094366805E-3</v>
      </c>
      <c r="T41" s="4">
        <f t="shared" si="10"/>
        <v>-9.259353178472849E-3</v>
      </c>
      <c r="U41" s="4">
        <f t="shared" si="10"/>
        <v>-1.0448376906324316E-2</v>
      </c>
      <c r="V41" s="4">
        <f t="shared" si="10"/>
        <v>-6.6069152085149315E-3</v>
      </c>
      <c r="W41" s="4">
        <f t="shared" si="10"/>
        <v>9.5790691524526017E-3</v>
      </c>
      <c r="X41" s="4">
        <f t="shared" si="10"/>
        <v>4.6838561708088741E-3</v>
      </c>
      <c r="Y41" s="4">
        <f t="shared" si="10"/>
        <v>2.5982476455257675E-3</v>
      </c>
      <c r="Z41" s="4">
        <f t="shared" si="10"/>
        <v>4.0919469587548107E-3</v>
      </c>
      <c r="AA41" s="4">
        <f t="shared" si="10"/>
        <v>1.1178217693215668E-2</v>
      </c>
      <c r="AB41" s="4">
        <f t="shared" si="10"/>
        <v>-2.2099360694286738E-3</v>
      </c>
      <c r="AC41" s="4">
        <f t="shared" si="10"/>
        <v>2.2805026987244171E-3</v>
      </c>
      <c r="AD41" s="4">
        <f t="shared" si="10"/>
        <v>1.5419541516478456E-2</v>
      </c>
      <c r="AE41" s="4">
        <f t="shared" si="10"/>
        <v>1.2199182073179524E-2</v>
      </c>
      <c r="AF41" s="4">
        <f t="shared" si="10"/>
        <v>4.5766553084050842E-3</v>
      </c>
      <c r="AG41" s="4">
        <f t="shared" si="10"/>
        <v>5.5926834096891595E-3</v>
      </c>
      <c r="AH41" s="4">
        <f t="shared" si="10"/>
        <v>7.360942771010362E-3</v>
      </c>
      <c r="AI41" s="4">
        <f t="shared" si="10"/>
        <v>8.2749167987623499E-3</v>
      </c>
      <c r="AJ41" s="4">
        <f t="shared" si="10"/>
        <v>-1.2491093570013941E-2</v>
      </c>
      <c r="AK41" s="4">
        <f t="shared" si="10"/>
        <v>-1.1313779190778113E-2</v>
      </c>
      <c r="AL41" s="4">
        <f t="shared" si="10"/>
        <v>-1.074024699309164E-2</v>
      </c>
      <c r="AM41" s="4">
        <f t="shared" si="10"/>
        <v>1.5415123320769194E-2</v>
      </c>
      <c r="AN41" s="4">
        <f t="shared" si="10"/>
        <v>-7.352979031762661E-3</v>
      </c>
      <c r="AO41" s="4">
        <f t="shared" si="10"/>
        <v>4.444546242866514E-4</v>
      </c>
      <c r="AP41" s="4">
        <f t="shared" si="10"/>
        <v>-3.4246739678083296E-3</v>
      </c>
      <c r="AQ41" s="4">
        <f t="shared" si="10"/>
        <v>-4.883171055030412E-3</v>
      </c>
      <c r="AR41" s="4">
        <f t="shared" si="10"/>
        <v>3.9486758011031626E-3</v>
      </c>
      <c r="AS41" s="4">
        <f t="shared" si="10"/>
        <v>-1.9908427837707636E-3</v>
      </c>
      <c r="AT41" s="4">
        <f t="shared" si="10"/>
        <v>2.1621535272504317E-3</v>
      </c>
      <c r="AU41" s="4">
        <f t="shared" si="10"/>
        <v>-3.2005853748903409E-4</v>
      </c>
      <c r="AV41" s="4">
        <f t="shared" si="10"/>
        <v>-6.6778237267501117E-3</v>
      </c>
      <c r="AW41" s="4">
        <f t="shared" si="10"/>
        <v>3.357258026070438E-4</v>
      </c>
      <c r="AX41" s="4">
        <f t="shared" si="10"/>
        <v>-7.8689761284322611E-3</v>
      </c>
      <c r="AY41" s="4">
        <f t="shared" si="10"/>
        <v>-2.418435083199212E-4</v>
      </c>
    </row>
    <row r="42" spans="1:52" x14ac:dyDescent="0.25">
      <c r="A42" s="11">
        <v>-4</v>
      </c>
      <c r="B42" s="4">
        <f t="shared" ref="B42:AY42" si="11">LN(B14/B13)</f>
        <v>-6.0462225787862262E-4</v>
      </c>
      <c r="C42" s="4">
        <f t="shared" si="11"/>
        <v>1.6168179414981884E-3</v>
      </c>
      <c r="D42" s="4">
        <f t="shared" si="11"/>
        <v>-3.981807071934359E-3</v>
      </c>
      <c r="E42" s="4">
        <f t="shared" si="11"/>
        <v>-1.0315552669799822E-2</v>
      </c>
      <c r="F42" s="4">
        <f t="shared" si="11"/>
        <v>-7.6411513200787297E-3</v>
      </c>
      <c r="G42" s="4">
        <f t="shared" si="11"/>
        <v>-6.7901401265092164E-3</v>
      </c>
      <c r="H42" s="4">
        <f t="shared" si="11"/>
        <v>-9.9192934607995366E-3</v>
      </c>
      <c r="I42" s="4">
        <f t="shared" si="11"/>
        <v>-5.4458727277215983E-3</v>
      </c>
      <c r="J42" s="4">
        <f t="shared" si="11"/>
        <v>-3.0958610704870443E-3</v>
      </c>
      <c r="K42" s="4">
        <f t="shared" si="11"/>
        <v>-5.2493544527303961E-3</v>
      </c>
      <c r="L42" s="4">
        <f t="shared" si="11"/>
        <v>-1.2218407068154845E-2</v>
      </c>
      <c r="M42" s="4">
        <f t="shared" si="11"/>
        <v>-9.134575857537847E-3</v>
      </c>
      <c r="N42" s="4">
        <f t="shared" si="11"/>
        <v>-9.5130770926237611E-3</v>
      </c>
      <c r="O42" s="4">
        <f t="shared" si="11"/>
        <v>-1.3072081567355362E-2</v>
      </c>
      <c r="P42" s="4">
        <f t="shared" si="11"/>
        <v>-8.7135198237167696E-3</v>
      </c>
      <c r="Q42" s="4">
        <f t="shared" si="11"/>
        <v>-6.7036938326515191E-3</v>
      </c>
      <c r="R42" s="4">
        <f t="shared" si="11"/>
        <v>-3.4857284928598463E-3</v>
      </c>
      <c r="S42" s="4">
        <f t="shared" si="11"/>
        <v>-5.4964014724320836E-3</v>
      </c>
      <c r="T42" s="4">
        <f t="shared" si="11"/>
        <v>-9.3458907053356674E-3</v>
      </c>
      <c r="U42" s="4">
        <f t="shared" si="11"/>
        <v>-1.0558699189328056E-2</v>
      </c>
      <c r="V42" s="4">
        <f t="shared" si="11"/>
        <v>-6.650857017796546E-3</v>
      </c>
      <c r="W42" s="4">
        <f t="shared" si="11"/>
        <v>9.4881805266702323E-3</v>
      </c>
      <c r="X42" s="4">
        <f t="shared" si="11"/>
        <v>4.6620199004086026E-3</v>
      </c>
      <c r="Y42" s="4">
        <f t="shared" si="11"/>
        <v>2.5915142459689792E-3</v>
      </c>
      <c r="Z42" s="4">
        <f t="shared" si="11"/>
        <v>4.075271142224798E-3</v>
      </c>
      <c r="AA42" s="4">
        <f t="shared" si="11"/>
        <v>1.1054645190265264E-2</v>
      </c>
      <c r="AB42" s="4">
        <f t="shared" si="11"/>
        <v>-2.214830705689474E-3</v>
      </c>
      <c r="AC42" s="4">
        <f t="shared" si="11"/>
        <v>2.2753138371360486E-3</v>
      </c>
      <c r="AD42" s="4">
        <f t="shared" si="11"/>
        <v>1.5185385268930537E-2</v>
      </c>
      <c r="AE42" s="4">
        <f t="shared" si="11"/>
        <v>1.2052153852555262E-2</v>
      </c>
      <c r="AF42" s="4">
        <f t="shared" si="11"/>
        <v>4.5558049233905568E-3</v>
      </c>
      <c r="AG42" s="4">
        <f t="shared" si="11"/>
        <v>5.5615791774709976E-3</v>
      </c>
      <c r="AH42" s="4">
        <f t="shared" si="11"/>
        <v>7.3071549802895671E-3</v>
      </c>
      <c r="AI42" s="4">
        <f t="shared" si="11"/>
        <v>8.207004138012515E-3</v>
      </c>
      <c r="AJ42" s="4">
        <f t="shared" si="11"/>
        <v>-1.2649096700848092E-2</v>
      </c>
      <c r="AK42" s="4">
        <f t="shared" si="11"/>
        <v>-1.1443246956874719E-2</v>
      </c>
      <c r="AL42" s="4">
        <f t="shared" si="11"/>
        <v>-1.0856853413389714E-2</v>
      </c>
      <c r="AM42" s="4">
        <f t="shared" si="11"/>
        <v>1.5181100224899101E-2</v>
      </c>
      <c r="AN42" s="4">
        <f t="shared" si="11"/>
        <v>-7.4074460746406902E-3</v>
      </c>
      <c r="AO42" s="4">
        <f t="shared" si="11"/>
        <v>4.4425717212875449E-4</v>
      </c>
      <c r="AP42" s="4">
        <f t="shared" si="11"/>
        <v>-3.436442675116618E-3</v>
      </c>
      <c r="AQ42" s="4">
        <f t="shared" si="11"/>
        <v>-4.907133475028449E-3</v>
      </c>
      <c r="AR42" s="4">
        <f t="shared" si="11"/>
        <v>3.9331450662575106E-3</v>
      </c>
      <c r="AS42" s="4">
        <f t="shared" si="11"/>
        <v>-1.9948141464335182E-3</v>
      </c>
      <c r="AT42" s="4">
        <f t="shared" si="11"/>
        <v>2.1574887036310982E-3</v>
      </c>
      <c r="AU42" s="4">
        <f t="shared" si="11"/>
        <v>-3.2016100775380336E-4</v>
      </c>
      <c r="AV42" s="4">
        <f t="shared" si="11"/>
        <v>-6.7227170138833134E-3</v>
      </c>
      <c r="AW42" s="4">
        <f t="shared" si="11"/>
        <v>3.3561312861895106E-4</v>
      </c>
      <c r="AX42" s="4">
        <f t="shared" si="11"/>
        <v>-7.9313883586882069E-3</v>
      </c>
      <c r="AY42" s="4">
        <f t="shared" si="11"/>
        <v>-2.419020107511271E-4</v>
      </c>
    </row>
    <row r="43" spans="1:52" x14ac:dyDescent="0.25">
      <c r="A43" s="11">
        <v>-3</v>
      </c>
      <c r="B43" s="4">
        <f t="shared" ref="B43:AY43" si="12">LN(B15/B14)</f>
        <v>-6.0498804712142925E-4</v>
      </c>
      <c r="C43" s="4">
        <f t="shared" si="12"/>
        <v>1.6142080603772867E-3</v>
      </c>
      <c r="D43" s="4">
        <f t="shared" si="12"/>
        <v>-3.9977252637684165E-3</v>
      </c>
      <c r="E43" s="4">
        <f t="shared" si="12"/>
        <v>-1.0423073395773362E-2</v>
      </c>
      <c r="F43" s="4">
        <f t="shared" si="12"/>
        <v>-7.6999883849721111E-3</v>
      </c>
      <c r="G43" s="4">
        <f t="shared" si="12"/>
        <v>-6.8365615167787237E-3</v>
      </c>
      <c r="H43" s="4">
        <f t="shared" si="12"/>
        <v>-1.0018672435781625E-2</v>
      </c>
      <c r="I43" s="4">
        <f t="shared" si="12"/>
        <v>-5.4756927275126151E-3</v>
      </c>
      <c r="J43" s="4">
        <f t="shared" si="12"/>
        <v>-3.1054751979600992E-3</v>
      </c>
      <c r="K43" s="4">
        <f t="shared" si="12"/>
        <v>-5.2770556522618696E-3</v>
      </c>
      <c r="L43" s="4">
        <f t="shared" si="12"/>
        <v>-1.2369545109065672E-2</v>
      </c>
      <c r="M43" s="4">
        <f t="shared" si="12"/>
        <v>-9.2187861498795477E-3</v>
      </c>
      <c r="N43" s="4">
        <f t="shared" si="12"/>
        <v>-9.6044456199133287E-3</v>
      </c>
      <c r="O43" s="4">
        <f t="shared" si="12"/>
        <v>-1.3245226750015392E-2</v>
      </c>
      <c r="P43" s="4">
        <f t="shared" si="12"/>
        <v>-8.7901131376673623E-3</v>
      </c>
      <c r="Q43" s="4">
        <f t="shared" si="12"/>
        <v>-6.7489368092994492E-3</v>
      </c>
      <c r="R43" s="4">
        <f t="shared" si="12"/>
        <v>-3.4979213092219143E-3</v>
      </c>
      <c r="S43" s="4">
        <f t="shared" si="12"/>
        <v>-5.5267789452636308E-3</v>
      </c>
      <c r="T43" s="4">
        <f t="shared" si="12"/>
        <v>-9.4340610567028738E-3</v>
      </c>
      <c r="U43" s="4">
        <f t="shared" si="12"/>
        <v>-1.0671376097468523E-2</v>
      </c>
      <c r="V43" s="4">
        <f t="shared" si="12"/>
        <v>-6.6953872462947135E-3</v>
      </c>
      <c r="W43" s="4">
        <f t="shared" si="12"/>
        <v>9.3990004508724429E-3</v>
      </c>
      <c r="X43" s="4">
        <f t="shared" si="12"/>
        <v>4.6403862881796544E-3</v>
      </c>
      <c r="Y43" s="4">
        <f t="shared" si="12"/>
        <v>2.5848156556353028E-3</v>
      </c>
      <c r="Z43" s="4">
        <f t="shared" si="12"/>
        <v>4.0587306913654544E-3</v>
      </c>
      <c r="AA43" s="4">
        <f t="shared" si="12"/>
        <v>1.093377496993544E-2</v>
      </c>
      <c r="AB43" s="4">
        <f t="shared" si="12"/>
        <v>-2.2197470716672795E-3</v>
      </c>
      <c r="AC43" s="4">
        <f t="shared" si="12"/>
        <v>2.2701485345395208E-3</v>
      </c>
      <c r="AD43" s="4">
        <f t="shared" si="12"/>
        <v>1.4958234416707763E-2</v>
      </c>
      <c r="AE43" s="4">
        <f t="shared" si="12"/>
        <v>1.1908627524835529E-2</v>
      </c>
      <c r="AF43" s="4">
        <f t="shared" si="12"/>
        <v>-4.4617021975152639E-2</v>
      </c>
      <c r="AG43" s="4">
        <f t="shared" si="12"/>
        <v>-0.14440772659511461</v>
      </c>
      <c r="AH43" s="4">
        <f t="shared" si="12"/>
        <v>-0.12530590831937091</v>
      </c>
      <c r="AI43" s="4">
        <f t="shared" si="12"/>
        <v>1.165884960370321E-2</v>
      </c>
      <c r="AJ43" s="4">
        <f t="shared" si="12"/>
        <v>-4.6350854586549139E-2</v>
      </c>
      <c r="AK43" s="4">
        <f t="shared" si="12"/>
        <v>-1.5983814064922677E-2</v>
      </c>
      <c r="AL43" s="4">
        <f t="shared" si="12"/>
        <v>-3.3277756087732855E-3</v>
      </c>
      <c r="AM43" s="4">
        <f t="shared" si="12"/>
        <v>-2.3289883018243224E-2</v>
      </c>
      <c r="AN43" s="4">
        <f t="shared" si="12"/>
        <v>-2.7512552969386341E-2</v>
      </c>
      <c r="AO43" s="4">
        <f t="shared" si="12"/>
        <v>-3.3189619970919723E-2</v>
      </c>
      <c r="AP43" s="4">
        <f t="shared" si="12"/>
        <v>-3.4482925464810812E-3</v>
      </c>
      <c r="AQ43" s="4">
        <f t="shared" si="12"/>
        <v>-4.9313322292854345E-3</v>
      </c>
      <c r="AR43" s="4">
        <f t="shared" si="12"/>
        <v>3.917736022365035E-3</v>
      </c>
      <c r="AS43" s="4">
        <f t="shared" si="12"/>
        <v>-1.9988013850359963E-3</v>
      </c>
      <c r="AT43" s="4">
        <f t="shared" si="12"/>
        <v>2.1528439652975769E-3</v>
      </c>
      <c r="AU43" s="4">
        <f t="shared" si="12"/>
        <v>-3.2026354365360921E-4</v>
      </c>
      <c r="AV43" s="4">
        <f t="shared" si="12"/>
        <v>-6.7682180007176086E-3</v>
      </c>
      <c r="AW43" s="4">
        <f t="shared" si="12"/>
        <v>3.3550053023539235E-4</v>
      </c>
      <c r="AX43" s="4">
        <f t="shared" si="12"/>
        <v>-7.9947985458774865E-3</v>
      </c>
      <c r="AY43" s="4">
        <f t="shared" si="12"/>
        <v>-2.4196054148919031E-4</v>
      </c>
    </row>
    <row r="44" spans="1:52" x14ac:dyDescent="0.25">
      <c r="A44" s="11">
        <v>-2</v>
      </c>
      <c r="B44" s="4">
        <f t="shared" ref="B44:AY44" si="13">LN(B16/B15)</f>
        <v>-2.1285274458677998E-2</v>
      </c>
      <c r="C44" s="4">
        <f t="shared" si="13"/>
        <v>-1.954462913044084E-2</v>
      </c>
      <c r="D44" s="4">
        <f t="shared" si="13"/>
        <v>-1.513542406510069E-2</v>
      </c>
      <c r="E44" s="4">
        <f t="shared" si="13"/>
        <v>2.3122417420854212E-2</v>
      </c>
      <c r="F44" s="4">
        <f t="shared" si="13"/>
        <v>1.0700375858528552E-2</v>
      </c>
      <c r="G44" s="4">
        <f t="shared" si="13"/>
        <v>-1.6505915644732097E-2</v>
      </c>
      <c r="H44" s="4">
        <f t="shared" si="13"/>
        <v>-3.9756810174935799E-2</v>
      </c>
      <c r="I44" s="4">
        <f t="shared" si="13"/>
        <v>-1.1904868167682395E-2</v>
      </c>
      <c r="J44" s="4">
        <f t="shared" si="13"/>
        <v>-9.1055842990811556E-3</v>
      </c>
      <c r="K44" s="4">
        <f t="shared" si="13"/>
        <v>-4.8216283370226863E-3</v>
      </c>
      <c r="L44" s="4">
        <f t="shared" si="13"/>
        <v>-1.9939936358929336E-2</v>
      </c>
      <c r="M44" s="4">
        <f t="shared" si="13"/>
        <v>-1.0090436153340876E-2</v>
      </c>
      <c r="N44" s="4">
        <f t="shared" si="13"/>
        <v>-1.4348804662952623E-2</v>
      </c>
      <c r="O44" s="4">
        <f t="shared" si="13"/>
        <v>-6.4205678029226948E-3</v>
      </c>
      <c r="P44" s="4">
        <f t="shared" si="13"/>
        <v>-1.8079868169020269E-2</v>
      </c>
      <c r="Q44" s="4">
        <f t="shared" si="13"/>
        <v>-7.5074461917294041E-3</v>
      </c>
      <c r="R44" s="4">
        <f t="shared" si="13"/>
        <v>-5.7697626350256236E-2</v>
      </c>
      <c r="S44" s="4">
        <f t="shared" si="13"/>
        <v>1.7303771844283883E-3</v>
      </c>
      <c r="T44" s="4">
        <f t="shared" si="13"/>
        <v>3.5482813001391036E-3</v>
      </c>
      <c r="U44" s="4">
        <f t="shared" si="13"/>
        <v>4.9775350833158108E-3</v>
      </c>
      <c r="V44" s="4">
        <f t="shared" si="13"/>
        <v>-1.840250843074279E-2</v>
      </c>
      <c r="W44" s="4">
        <f t="shared" si="13"/>
        <v>3.6262132718866143E-2</v>
      </c>
      <c r="X44" s="4">
        <f t="shared" si="13"/>
        <v>1.4127317521658586E-2</v>
      </c>
      <c r="Y44" s="4">
        <f t="shared" si="13"/>
        <v>0</v>
      </c>
      <c r="Z44" s="4">
        <f t="shared" si="13"/>
        <v>-3.4912547899815918E-2</v>
      </c>
      <c r="AA44" s="4">
        <f t="shared" si="13"/>
        <v>-1.9158980300065964E-2</v>
      </c>
      <c r="AB44" s="4">
        <f t="shared" si="13"/>
        <v>-1.7291526681360008E-2</v>
      </c>
      <c r="AC44" s="4">
        <f t="shared" si="13"/>
        <v>7.3200938518122888E-3</v>
      </c>
      <c r="AD44" s="4">
        <f t="shared" si="13"/>
        <v>-2.6643239365944812E-2</v>
      </c>
      <c r="AE44" s="4">
        <f t="shared" si="13"/>
        <v>-2.8758434858367193E-2</v>
      </c>
      <c r="AF44" s="4">
        <f t="shared" si="13"/>
        <v>2.7193419645354325E-2</v>
      </c>
      <c r="AG44" s="4">
        <f t="shared" si="13"/>
        <v>-6.023237906079832E-2</v>
      </c>
      <c r="AH44" s="4">
        <f t="shared" si="13"/>
        <v>-2.2086787402843398E-2</v>
      </c>
      <c r="AI44" s="4">
        <f t="shared" si="13"/>
        <v>3.2653847026473032E-2</v>
      </c>
      <c r="AJ44" s="4">
        <f t="shared" si="13"/>
        <v>1.9346513023943968E-2</v>
      </c>
      <c r="AK44" s="4">
        <f t="shared" si="13"/>
        <v>1.4448171094538624E-2</v>
      </c>
      <c r="AL44" s="4">
        <f t="shared" si="13"/>
        <v>-6.1065168784728022E-2</v>
      </c>
      <c r="AM44" s="4">
        <f t="shared" si="13"/>
        <v>-2.7087729562933212E-2</v>
      </c>
      <c r="AN44" s="4">
        <f t="shared" si="13"/>
        <v>7.6133127331302879E-3</v>
      </c>
      <c r="AO44" s="4">
        <f t="shared" si="13"/>
        <v>1.720256269462689E-3</v>
      </c>
      <c r="AP44" s="4">
        <f t="shared" si="13"/>
        <v>-4.9386111468264694E-2</v>
      </c>
      <c r="AQ44" s="4">
        <f t="shared" si="13"/>
        <v>-7.7300078640073724E-2</v>
      </c>
      <c r="AR44" s="4">
        <f t="shared" si="13"/>
        <v>-3.0461574368489168E-2</v>
      </c>
      <c r="AS44" s="4">
        <f t="shared" si="13"/>
        <v>-5.8076849737636098E-2</v>
      </c>
      <c r="AT44" s="4">
        <f t="shared" si="13"/>
        <v>-9.2593254127967123E-3</v>
      </c>
      <c r="AU44" s="4">
        <f t="shared" si="13"/>
        <v>-5.7821682834159832E-3</v>
      </c>
      <c r="AV44" s="4">
        <f t="shared" si="13"/>
        <v>-5.0787050252517472E-2</v>
      </c>
      <c r="AW44" s="4">
        <f t="shared" si="13"/>
        <v>-4.6344329281804389E-2</v>
      </c>
      <c r="AX44" s="4">
        <f t="shared" si="13"/>
        <v>-3.069491289084882E-3</v>
      </c>
      <c r="AY44" s="4">
        <f t="shared" si="13"/>
        <v>-2.9094264092860089E-2</v>
      </c>
    </row>
    <row r="45" spans="1:52" x14ac:dyDescent="0.25">
      <c r="A45" s="11">
        <v>-1</v>
      </c>
      <c r="B45" s="4">
        <f t="shared" ref="B45:AY45" si="14">LN(B17/B16)</f>
        <v>7.9129301467647656E-2</v>
      </c>
      <c r="C45" s="4">
        <f t="shared" si="14"/>
        <v>-1.3522983929812863E-2</v>
      </c>
      <c r="D45" s="4">
        <f t="shared" si="14"/>
        <v>-1.5368030228313949E-2</v>
      </c>
      <c r="E45" s="4">
        <f t="shared" si="14"/>
        <v>0</v>
      </c>
      <c r="F45" s="4">
        <f t="shared" si="14"/>
        <v>-3.4407310824141939E-2</v>
      </c>
      <c r="G45" s="4">
        <f t="shared" si="14"/>
        <v>-4.9218245582521136E-2</v>
      </c>
      <c r="H45" s="4">
        <f t="shared" si="14"/>
        <v>-4.5904610527339955E-2</v>
      </c>
      <c r="I45" s="4">
        <f t="shared" si="14"/>
        <v>-2.1098188852847487E-2</v>
      </c>
      <c r="J45" s="4">
        <f t="shared" si="14"/>
        <v>-5.0486463838273564E-2</v>
      </c>
      <c r="K45" s="4">
        <f t="shared" si="14"/>
        <v>-8.0224032851768531E-2</v>
      </c>
      <c r="L45" s="4">
        <f t="shared" si="14"/>
        <v>3.6117431434751691E-2</v>
      </c>
      <c r="M45" s="4">
        <f t="shared" si="14"/>
        <v>3.3626285794873458E-2</v>
      </c>
      <c r="N45" s="4">
        <f t="shared" si="14"/>
        <v>-4.6729056993923702E-3</v>
      </c>
      <c r="O45" s="4">
        <f t="shared" si="14"/>
        <v>-1.2150817782512691E-2</v>
      </c>
      <c r="P45" s="4">
        <f t="shared" si="14"/>
        <v>4.5233190739572722E-2</v>
      </c>
      <c r="Q45" s="4">
        <f t="shared" si="14"/>
        <v>2.8114332557802966E-2</v>
      </c>
      <c r="R45" s="4">
        <f t="shared" si="14"/>
        <v>-1.5539921026052379E-2</v>
      </c>
      <c r="S45" s="4">
        <f t="shared" si="14"/>
        <v>-1.0252938054261878E-2</v>
      </c>
      <c r="T45" s="4">
        <f t="shared" si="14"/>
        <v>2.0161343795493392E-2</v>
      </c>
      <c r="U45" s="4">
        <f t="shared" si="14"/>
        <v>6.9273555962673459E-3</v>
      </c>
      <c r="V45" s="4">
        <f t="shared" si="14"/>
        <v>-1.5763858791320865E-2</v>
      </c>
      <c r="W45" s="4">
        <f t="shared" si="14"/>
        <v>-3.1387326499890977E-3</v>
      </c>
      <c r="X45" s="4">
        <f t="shared" si="14"/>
        <v>-2.0243606693534671E-2</v>
      </c>
      <c r="Y45" s="4">
        <f t="shared" si="14"/>
        <v>-1.9379851026785769E-3</v>
      </c>
      <c r="Z45" s="4">
        <f t="shared" si="14"/>
        <v>-4.2334409004320735E-2</v>
      </c>
      <c r="AA45" s="4">
        <f t="shared" si="14"/>
        <v>-1.6656057540963363E-2</v>
      </c>
      <c r="AB45" s="4">
        <f t="shared" si="14"/>
        <v>-1.5625303350275982E-2</v>
      </c>
      <c r="AC45" s="4">
        <f t="shared" si="14"/>
        <v>-9.4993873607406906E-3</v>
      </c>
      <c r="AD45" s="4">
        <f t="shared" si="14"/>
        <v>-3.1953655514411157E-2</v>
      </c>
      <c r="AE45" s="4">
        <f t="shared" si="14"/>
        <v>-3.7234912150215897E-2</v>
      </c>
      <c r="AF45" s="4">
        <f t="shared" si="14"/>
        <v>0</v>
      </c>
      <c r="AG45" s="4">
        <f t="shared" si="14"/>
        <v>8.0042707673536356E-2</v>
      </c>
      <c r="AH45" s="4">
        <f t="shared" si="14"/>
        <v>0.10406938719078036</v>
      </c>
      <c r="AI45" s="4">
        <f t="shared" si="14"/>
        <v>2.2688142325534535E-2</v>
      </c>
      <c r="AJ45" s="4">
        <f t="shared" si="14"/>
        <v>5.2433169370186813E-2</v>
      </c>
      <c r="AK45" s="4">
        <f t="shared" si="14"/>
        <v>1.3231756472743049E-2</v>
      </c>
      <c r="AL45" s="4">
        <f t="shared" si="14"/>
        <v>4.2319155578005044E-2</v>
      </c>
      <c r="AM45" s="4">
        <f t="shared" si="14"/>
        <v>3.9935893964329915E-2</v>
      </c>
      <c r="AN45" s="4">
        <f t="shared" si="14"/>
        <v>1.1369635121529871E-3</v>
      </c>
      <c r="AO45" s="4">
        <f t="shared" si="14"/>
        <v>2.6794854425342667E-2</v>
      </c>
      <c r="AP45" s="4">
        <f t="shared" si="14"/>
        <v>-6.0060572106078267E-3</v>
      </c>
      <c r="AQ45" s="4">
        <f t="shared" si="14"/>
        <v>-2.393629440363489E-2</v>
      </c>
      <c r="AR45" s="4">
        <f t="shared" si="14"/>
        <v>-1.7595761890379601E-2</v>
      </c>
      <c r="AS45" s="4">
        <f t="shared" si="14"/>
        <v>7.8279557055155657E-2</v>
      </c>
      <c r="AT45" s="4">
        <f t="shared" si="14"/>
        <v>-1.4051753455650302E-2</v>
      </c>
      <c r="AU45" s="4">
        <f t="shared" si="14"/>
        <v>1.153115595539134E-2</v>
      </c>
      <c r="AV45" s="4">
        <f t="shared" si="14"/>
        <v>7.2618331409378942E-2</v>
      </c>
      <c r="AW45" s="4">
        <f t="shared" si="14"/>
        <v>2.01746609902273E-2</v>
      </c>
      <c r="AX45" s="4">
        <f t="shared" si="14"/>
        <v>-1.1484235092805174E-2</v>
      </c>
      <c r="AY45" s="4">
        <f t="shared" si="14"/>
        <v>1.4936152357596683E-3</v>
      </c>
    </row>
    <row r="46" spans="1:52" s="9" customFormat="1" x14ac:dyDescent="0.25">
      <c r="A46" s="7">
        <v>0</v>
      </c>
      <c r="B46" s="8">
        <f t="shared" ref="B46:AY46" si="15">LN(B18/B17)</f>
        <v>-4.7009712605919608E-2</v>
      </c>
      <c r="C46" s="8">
        <f t="shared" si="15"/>
        <v>-8.6508524630313621E-3</v>
      </c>
      <c r="D46" s="8">
        <f t="shared" si="15"/>
        <v>-3.3748984736641036E-2</v>
      </c>
      <c r="E46" s="8">
        <f t="shared" si="15"/>
        <v>-4.3802622658392888E-2</v>
      </c>
      <c r="F46" s="8">
        <f t="shared" si="15"/>
        <v>-1.7533493143390436E-2</v>
      </c>
      <c r="G46" s="8">
        <f t="shared" si="15"/>
        <v>-1.0847855045923166E-2</v>
      </c>
      <c r="H46" s="8">
        <f t="shared" si="15"/>
        <v>-1.0404201100285676E-2</v>
      </c>
      <c r="I46" s="8">
        <f t="shared" si="15"/>
        <v>-3.4300621014445309E-2</v>
      </c>
      <c r="J46" s="8">
        <f t="shared" si="15"/>
        <v>-2.2663418421102546E-3</v>
      </c>
      <c r="K46" s="8">
        <f t="shared" si="15"/>
        <v>2.6187030678318489E-4</v>
      </c>
      <c r="L46" s="8">
        <f t="shared" si="15"/>
        <v>-2.0478511345705257E-2</v>
      </c>
      <c r="M46" s="8">
        <f t="shared" si="15"/>
        <v>3.1876894957773576E-3</v>
      </c>
      <c r="N46" s="8">
        <f t="shared" si="15"/>
        <v>-1.6529301951210582E-2</v>
      </c>
      <c r="O46" s="8">
        <f t="shared" si="15"/>
        <v>-2.2250608934819806E-2</v>
      </c>
      <c r="P46" s="8">
        <f t="shared" si="15"/>
        <v>2.0196618343179839E-3</v>
      </c>
      <c r="Q46" s="8">
        <f t="shared" si="15"/>
        <v>1.5717401023294615E-2</v>
      </c>
      <c r="R46" s="8">
        <f t="shared" si="15"/>
        <v>-2.2881629119697516E-2</v>
      </c>
      <c r="S46" s="8">
        <f t="shared" si="15"/>
        <v>-2.0826737741532337E-2</v>
      </c>
      <c r="T46" s="8">
        <f t="shared" si="15"/>
        <v>6.3437703738989512E-3</v>
      </c>
      <c r="U46" s="8">
        <f t="shared" si="15"/>
        <v>9.8563588327309497E-4</v>
      </c>
      <c r="V46" s="8">
        <f t="shared" si="15"/>
        <v>-3.6404390193169822E-2</v>
      </c>
      <c r="W46" s="8">
        <f t="shared" si="15"/>
        <v>5.983749928972131E-3</v>
      </c>
      <c r="X46" s="8">
        <f t="shared" si="15"/>
        <v>-3.4091054237482164E-4</v>
      </c>
      <c r="Y46" s="8">
        <f t="shared" si="15"/>
        <v>-2.9140380018495347E-3</v>
      </c>
      <c r="Z46" s="8">
        <f t="shared" si="15"/>
        <v>-1.0869624590413915E-2</v>
      </c>
      <c r="AA46" s="8">
        <f t="shared" si="15"/>
        <v>-3.3939616523587533E-2</v>
      </c>
      <c r="AB46" s="8">
        <f t="shared" si="15"/>
        <v>1.0281656785006898E-2</v>
      </c>
      <c r="AC46" s="8">
        <f t="shared" si="15"/>
        <v>-1.6374883460559477E-3</v>
      </c>
      <c r="AD46" s="8">
        <f t="shared" si="15"/>
        <v>-2.524213188073764E-2</v>
      </c>
      <c r="AE46" s="8">
        <f t="shared" si="15"/>
        <v>5.3103295009236636E-3</v>
      </c>
      <c r="AF46" s="8">
        <f t="shared" si="15"/>
        <v>1.3780614531858464E-2</v>
      </c>
      <c r="AG46" s="8">
        <f t="shared" si="15"/>
        <v>3.0721961115887132E-3</v>
      </c>
      <c r="AH46" s="8">
        <f t="shared" si="15"/>
        <v>-1.3425960647869949E-3</v>
      </c>
      <c r="AI46" s="8">
        <f t="shared" si="15"/>
        <v>2.8503158079572578E-2</v>
      </c>
      <c r="AJ46" s="8">
        <f t="shared" si="15"/>
        <v>1.8868458376107171E-2</v>
      </c>
      <c r="AK46" s="8">
        <f t="shared" si="15"/>
        <v>3.1843455564058751E-2</v>
      </c>
      <c r="AL46" s="8">
        <f t="shared" si="15"/>
        <v>3.8740930531051239E-3</v>
      </c>
      <c r="AM46" s="8">
        <f t="shared" si="15"/>
        <v>3.9766126449935955E-2</v>
      </c>
      <c r="AN46" s="8">
        <f t="shared" si="15"/>
        <v>4.8068445033574436E-2</v>
      </c>
      <c r="AO46" s="8">
        <f t="shared" si="15"/>
        <v>1.5607197896703071E-2</v>
      </c>
      <c r="AP46" s="8">
        <f t="shared" si="15"/>
        <v>3.1800046429716518E-2</v>
      </c>
      <c r="AQ46" s="8">
        <f t="shared" si="15"/>
        <v>-9.6846440136363326E-3</v>
      </c>
      <c r="AR46" s="8">
        <f t="shared" si="15"/>
        <v>1.5267507699060604E-2</v>
      </c>
      <c r="AS46" s="8">
        <f t="shared" si="15"/>
        <v>5.8806235155422289E-4</v>
      </c>
      <c r="AT46" s="8">
        <f t="shared" si="15"/>
        <v>7.1881789737719776E-2</v>
      </c>
      <c r="AU46" s="8">
        <f t="shared" si="15"/>
        <v>2.5779534869840203E-2</v>
      </c>
      <c r="AV46" s="8">
        <f t="shared" si="15"/>
        <v>-5.2741423039471243E-3</v>
      </c>
      <c r="AW46" s="8">
        <f t="shared" si="15"/>
        <v>-4.6880895647731777E-2</v>
      </c>
      <c r="AX46" s="8">
        <f t="shared" si="15"/>
        <v>2.7170774873372026E-2</v>
      </c>
      <c r="AY46" s="8">
        <f t="shared" si="15"/>
        <v>-7.1147511223990691E-3</v>
      </c>
      <c r="AZ46" s="26"/>
    </row>
    <row r="47" spans="1:52" x14ac:dyDescent="0.25">
      <c r="A47" s="11">
        <v>1</v>
      </c>
      <c r="B47" s="4">
        <f t="shared" ref="B47:AY47" si="16">LN(B19/B18)</f>
        <v>-3.6953179353177483E-2</v>
      </c>
      <c r="C47" s="4">
        <f t="shared" si="16"/>
        <v>4.3330003861084078E-2</v>
      </c>
      <c r="D47" s="4">
        <f t="shared" si="16"/>
        <v>9.5651199515446594E-3</v>
      </c>
      <c r="E47" s="4">
        <f t="shared" si="16"/>
        <v>3.7243990909824939E-3</v>
      </c>
      <c r="F47" s="4">
        <f t="shared" si="16"/>
        <v>-6.7491361522751423E-3</v>
      </c>
      <c r="G47" s="4">
        <f t="shared" si="16"/>
        <v>9.2482143130726818E-3</v>
      </c>
      <c r="H47" s="4">
        <f t="shared" si="16"/>
        <v>1.4377217885900921E-2</v>
      </c>
      <c r="I47" s="4">
        <f t="shared" si="16"/>
        <v>2.9037851716681869E-3</v>
      </c>
      <c r="J47" s="4">
        <f t="shared" si="16"/>
        <v>-2.5557349442295561E-3</v>
      </c>
      <c r="K47" s="4">
        <f t="shared" si="16"/>
        <v>2.4564925827241738E-2</v>
      </c>
      <c r="L47" s="4">
        <f t="shared" si="16"/>
        <v>-1.4763626491382138E-2</v>
      </c>
      <c r="M47" s="4">
        <f t="shared" si="16"/>
        <v>-8.0686993996509707E-2</v>
      </c>
      <c r="N47" s="4">
        <f t="shared" si="16"/>
        <v>2.2599846124670878E-2</v>
      </c>
      <c r="O47" s="4">
        <f t="shared" si="16"/>
        <v>1.6529301951210506E-2</v>
      </c>
      <c r="P47" s="4">
        <f t="shared" si="16"/>
        <v>5.2805391449853613E-2</v>
      </c>
      <c r="Q47" s="4">
        <f t="shared" si="16"/>
        <v>3.1185065300835754E-2</v>
      </c>
      <c r="R47" s="4">
        <f t="shared" si="16"/>
        <v>-4.6152681987571879E-2</v>
      </c>
      <c r="S47" s="4">
        <f t="shared" si="16"/>
        <v>-2.6567049888459558E-2</v>
      </c>
      <c r="T47" s="4">
        <f t="shared" si="16"/>
        <v>4.248770477351959E-2</v>
      </c>
      <c r="U47" s="4">
        <f t="shared" si="16"/>
        <v>1.3455935179515103E-2</v>
      </c>
      <c r="V47" s="4">
        <f t="shared" si="16"/>
        <v>-1.3478702212967439E-2</v>
      </c>
      <c r="W47" s="4">
        <f t="shared" si="16"/>
        <v>-2.882043790173712E-2</v>
      </c>
      <c r="X47" s="4">
        <f t="shared" si="16"/>
        <v>-4.5692256895469935E-2</v>
      </c>
      <c r="Y47" s="4">
        <f t="shared" si="16"/>
        <v>-3.2627708856517647E-2</v>
      </c>
      <c r="Z47" s="4">
        <f t="shared" si="16"/>
        <v>-2.3697851273587436E-2</v>
      </c>
      <c r="AA47" s="4">
        <f t="shared" si="16"/>
        <v>-4.7282394230354061E-2</v>
      </c>
      <c r="AB47" s="4">
        <f t="shared" si="16"/>
        <v>4.8698459650911178E-4</v>
      </c>
      <c r="AC47" s="4">
        <f t="shared" si="16"/>
        <v>-3.4174724882420501E-2</v>
      </c>
      <c r="AD47" s="4">
        <f t="shared" si="16"/>
        <v>-2.5895833533334838E-2</v>
      </c>
      <c r="AE47" s="4">
        <f t="shared" si="16"/>
        <v>-2.7518505429634747E-2</v>
      </c>
      <c r="AF47" s="4">
        <f t="shared" si="16"/>
        <v>-5.79533659538991E-3</v>
      </c>
      <c r="AG47" s="4">
        <f t="shared" si="16"/>
        <v>-7.1831948894850823E-3</v>
      </c>
      <c r="AH47" s="4">
        <f t="shared" si="16"/>
        <v>-1.4737113239777147E-2</v>
      </c>
      <c r="AI47" s="4">
        <f t="shared" si="16"/>
        <v>-3.883500026397633E-3</v>
      </c>
      <c r="AJ47" s="4">
        <f t="shared" si="16"/>
        <v>-1.0533896774675262E-2</v>
      </c>
      <c r="AK47" s="4">
        <f t="shared" si="16"/>
        <v>-6.0581575442219772E-3</v>
      </c>
      <c r="AL47" s="4">
        <f t="shared" si="16"/>
        <v>-1.7979268700890519E-2</v>
      </c>
      <c r="AM47" s="4">
        <f t="shared" si="16"/>
        <v>-1.2620204657216047E-2</v>
      </c>
      <c r="AN47" s="4">
        <f t="shared" si="16"/>
        <v>-6.640545174982848E-3</v>
      </c>
      <c r="AO47" s="4">
        <f t="shared" si="16"/>
        <v>5.2579761559146676E-3</v>
      </c>
      <c r="AP47" s="4">
        <f t="shared" si="16"/>
        <v>2.099812660265428E-2</v>
      </c>
      <c r="AQ47" s="4">
        <f t="shared" si="16"/>
        <v>4.4245930259518472E-2</v>
      </c>
      <c r="AR47" s="4">
        <f t="shared" si="16"/>
        <v>7.9935107863270141E-2</v>
      </c>
      <c r="AS47" s="4">
        <f t="shared" si="16"/>
        <v>1.979109998509784E-2</v>
      </c>
      <c r="AT47" s="4">
        <f t="shared" si="16"/>
        <v>7.6050145137812344E-2</v>
      </c>
      <c r="AU47" s="4">
        <f t="shared" si="16"/>
        <v>6.2266377539041108E-2</v>
      </c>
      <c r="AV47" s="4">
        <f t="shared" si="16"/>
        <v>5.9690988590578045E-2</v>
      </c>
      <c r="AW47" s="4">
        <f t="shared" si="16"/>
        <v>3.3709091240668711E-2</v>
      </c>
      <c r="AX47" s="4">
        <f t="shared" si="16"/>
        <v>4.8934340745593836E-2</v>
      </c>
      <c r="AY47" s="4">
        <f t="shared" si="16"/>
        <v>4.1227735193280067E-2</v>
      </c>
    </row>
    <row r="48" spans="1:52" x14ac:dyDescent="0.25">
      <c r="A48" s="11">
        <v>2</v>
      </c>
      <c r="B48" s="4">
        <f t="shared" ref="B48:AY48" si="17">LN(B20/B19)</f>
        <v>-8.3588544647542652E-3</v>
      </c>
      <c r="C48" s="4">
        <f t="shared" si="17"/>
        <v>6.5094828704684478E-3</v>
      </c>
      <c r="D48" s="4">
        <f t="shared" si="17"/>
        <v>4.8236404460944319E-3</v>
      </c>
      <c r="E48" s="4">
        <f t="shared" si="17"/>
        <v>-2.4786218989698481E-4</v>
      </c>
      <c r="F48" s="4">
        <f t="shared" si="17"/>
        <v>8.3570117632813785E-4</v>
      </c>
      <c r="G48" s="4">
        <f t="shared" si="17"/>
        <v>-7.3404699760897321E-4</v>
      </c>
      <c r="H48" s="4">
        <f t="shared" si="17"/>
        <v>2.5520358701933759E-3</v>
      </c>
      <c r="I48" s="4">
        <f t="shared" si="17"/>
        <v>-8.531782435795669E-4</v>
      </c>
      <c r="J48" s="4">
        <f t="shared" si="17"/>
        <v>-2.8436211088319317E-4</v>
      </c>
      <c r="K48" s="4">
        <f t="shared" si="17"/>
        <v>-5.6352592876780369E-3</v>
      </c>
      <c r="L48" s="4">
        <f t="shared" si="17"/>
        <v>2.1848324902030269E-3</v>
      </c>
      <c r="M48" s="4">
        <f t="shared" si="17"/>
        <v>1.2894963288731931E-2</v>
      </c>
      <c r="N48" s="4">
        <f t="shared" si="17"/>
        <v>1.5506282930225286E-3</v>
      </c>
      <c r="O48" s="4">
        <f t="shared" si="17"/>
        <v>9.5174069868848923E-3</v>
      </c>
      <c r="P48" s="4">
        <f t="shared" si="17"/>
        <v>1.2993364495599447E-2</v>
      </c>
      <c r="Q48" s="4">
        <f t="shared" si="17"/>
        <v>8.9349243110228189E-3</v>
      </c>
      <c r="R48" s="4">
        <f t="shared" si="17"/>
        <v>4.8566533370906252E-3</v>
      </c>
      <c r="S48" s="4">
        <f t="shared" si="17"/>
        <v>2.1142437158462896E-2</v>
      </c>
      <c r="T48" s="4">
        <f t="shared" si="17"/>
        <v>3.6663792809604441E-3</v>
      </c>
      <c r="U48" s="4">
        <f t="shared" si="17"/>
        <v>2.0230635323116222E-3</v>
      </c>
      <c r="V48" s="4">
        <f t="shared" si="17"/>
        <v>-6.983261974927637E-3</v>
      </c>
      <c r="W48" s="4">
        <f t="shared" si="17"/>
        <v>-2.0381738824327627E-2</v>
      </c>
      <c r="X48" s="4">
        <f t="shared" si="17"/>
        <v>-7.8825271858738184E-3</v>
      </c>
      <c r="Y48" s="4">
        <f t="shared" si="17"/>
        <v>-7.735030998958687E-3</v>
      </c>
      <c r="Z48" s="4">
        <f t="shared" si="17"/>
        <v>-2.1819043508256083E-2</v>
      </c>
      <c r="AA48" s="4">
        <f t="shared" si="17"/>
        <v>-1.3594726593815018E-2</v>
      </c>
      <c r="AB48" s="4">
        <f t="shared" si="17"/>
        <v>-1.9493319151557527E-3</v>
      </c>
      <c r="AC48" s="4">
        <f t="shared" si="17"/>
        <v>-1.3198774897751218E-3</v>
      </c>
      <c r="AD48" s="4">
        <f t="shared" si="17"/>
        <v>-1.8347007445646005E-2</v>
      </c>
      <c r="AE48" s="4">
        <f t="shared" si="17"/>
        <v>-6.0292405686549156E-3</v>
      </c>
      <c r="AF48" s="4">
        <f t="shared" si="17"/>
        <v>-5.8291183936357901E-3</v>
      </c>
      <c r="AG48" s="4">
        <f t="shared" si="17"/>
        <v>-7.2351667272306224E-3</v>
      </c>
      <c r="AH48" s="4">
        <f t="shared" si="17"/>
        <v>-1.4957548373117106E-2</v>
      </c>
      <c r="AI48" s="4">
        <f t="shared" si="17"/>
        <v>-3.898640415657309E-3</v>
      </c>
      <c r="AJ48" s="4">
        <f t="shared" si="17"/>
        <v>-1.064604213157644E-2</v>
      </c>
      <c r="AK48" s="4">
        <f t="shared" si="17"/>
        <v>-6.095082628652459E-3</v>
      </c>
      <c r="AL48" s="4">
        <f t="shared" si="17"/>
        <v>-1.8308450277572424E-2</v>
      </c>
      <c r="AM48" s="4">
        <f t="shared" si="17"/>
        <v>-1.2781512124349097E-2</v>
      </c>
      <c r="AN48" s="4">
        <f t="shared" si="17"/>
        <v>-6.6849369651097255E-3</v>
      </c>
      <c r="AO48" s="4">
        <f t="shared" si="17"/>
        <v>5.2304743832943829E-3</v>
      </c>
      <c r="AP48" s="4">
        <f t="shared" si="17"/>
        <v>2.7667292008810192E-3</v>
      </c>
      <c r="AQ48" s="4">
        <f t="shared" si="17"/>
        <v>-8.7616472494575701E-3</v>
      </c>
      <c r="AR48" s="4">
        <f t="shared" si="17"/>
        <v>9.6370695961633529E-3</v>
      </c>
      <c r="AS48" s="4">
        <f t="shared" si="17"/>
        <v>-5.0077146251784801E-3</v>
      </c>
      <c r="AT48" s="4">
        <f t="shared" si="17"/>
        <v>1.3737585529894788E-2</v>
      </c>
      <c r="AU48" s="4">
        <f t="shared" si="17"/>
        <v>1.8205958188689843E-2</v>
      </c>
      <c r="AV48" s="4">
        <f t="shared" si="17"/>
        <v>-1.7545073065098758E-2</v>
      </c>
      <c r="AW48" s="4">
        <f t="shared" si="17"/>
        <v>6.1453110939457909E-3</v>
      </c>
      <c r="AX48" s="4">
        <f t="shared" si="17"/>
        <v>1.3900448979912007E-2</v>
      </c>
      <c r="AY48" s="4">
        <f t="shared" si="17"/>
        <v>1.0165732387112386E-2</v>
      </c>
    </row>
    <row r="49" spans="1:85" x14ac:dyDescent="0.25">
      <c r="A49" s="11">
        <v>3</v>
      </c>
      <c r="B49" s="4">
        <f t="shared" ref="B49:AY49" si="18">LN(B21/B20)</f>
        <v>-8.4293142898447578E-3</v>
      </c>
      <c r="C49" s="4">
        <f t="shared" si="18"/>
        <v>6.4673834013049634E-3</v>
      </c>
      <c r="D49" s="4">
        <f t="shared" si="18"/>
        <v>4.8004845897836011E-3</v>
      </c>
      <c r="E49" s="4">
        <f t="shared" si="18"/>
        <v>-2.4792364078656437E-4</v>
      </c>
      <c r="F49" s="4">
        <f t="shared" si="18"/>
        <v>8.3500336299499459E-4</v>
      </c>
      <c r="G49" s="4">
        <f t="shared" si="18"/>
        <v>-7.3458621844148936E-4</v>
      </c>
      <c r="H49" s="4">
        <f t="shared" si="18"/>
        <v>2.5455395584145497E-3</v>
      </c>
      <c r="I49" s="4">
        <f t="shared" si="18"/>
        <v>-8.5390677830926055E-4</v>
      </c>
      <c r="J49" s="4">
        <f t="shared" si="18"/>
        <v>-2.8444299569457197E-4</v>
      </c>
      <c r="K49" s="4">
        <f t="shared" si="18"/>
        <v>-5.6671954886839682E-3</v>
      </c>
      <c r="L49" s="4">
        <f t="shared" si="18"/>
        <v>2.1800694018523524E-3</v>
      </c>
      <c r="M49" s="4">
        <f t="shared" si="18"/>
        <v>1.2730797871731852E-2</v>
      </c>
      <c r="N49" s="4">
        <f t="shared" si="18"/>
        <v>1.5482275670820095E-3</v>
      </c>
      <c r="O49" s="4">
        <f t="shared" si="18"/>
        <v>9.427679255561686E-3</v>
      </c>
      <c r="P49" s="4">
        <f t="shared" si="18"/>
        <v>1.2826700190056592E-2</v>
      </c>
      <c r="Q49" s="4">
        <f t="shared" si="18"/>
        <v>8.8557979052912329E-3</v>
      </c>
      <c r="R49" s="4">
        <f t="shared" si="18"/>
        <v>4.8331802103792152E-3</v>
      </c>
      <c r="S49" s="4">
        <f t="shared" si="18"/>
        <v>2.0704673922385307E-2</v>
      </c>
      <c r="T49" s="4">
        <f t="shared" si="18"/>
        <v>3.6529860337043917E-3</v>
      </c>
      <c r="U49" s="4">
        <f t="shared" si="18"/>
        <v>2.0189790081175819E-3</v>
      </c>
      <c r="V49" s="4">
        <f t="shared" si="18"/>
        <v>-7.0323710653557121E-3</v>
      </c>
      <c r="W49" s="4">
        <f t="shared" si="18"/>
        <v>-2.0805812445304574E-2</v>
      </c>
      <c r="X49" s="4">
        <f t="shared" si="18"/>
        <v>-7.9451554162942254E-3</v>
      </c>
      <c r="Y49" s="4">
        <f t="shared" si="18"/>
        <v>-7.7953284088270658E-3</v>
      </c>
      <c r="Z49" s="4">
        <f t="shared" si="18"/>
        <v>-2.2305753452584693E-2</v>
      </c>
      <c r="AA49" s="4">
        <f t="shared" si="18"/>
        <v>-1.3782093309700413E-2</v>
      </c>
      <c r="AB49" s="4">
        <f t="shared" si="18"/>
        <v>-1.9531392329956254E-3</v>
      </c>
      <c r="AC49" s="4">
        <f t="shared" si="18"/>
        <v>-1.3216218689835353E-3</v>
      </c>
      <c r="AD49" s="4">
        <f t="shared" si="18"/>
        <v>-1.8689921370908354E-2</v>
      </c>
      <c r="AE49" s="4">
        <f t="shared" si="18"/>
        <v>-6.0658129254845721E-3</v>
      </c>
      <c r="AF49" s="4">
        <f t="shared" si="18"/>
        <v>-5.8632963395197132E-3</v>
      </c>
      <c r="AG49" s="4">
        <f t="shared" si="18"/>
        <v>-7.2878961023188828E-3</v>
      </c>
      <c r="AH49" s="4">
        <f t="shared" si="18"/>
        <v>-1.5184678231157378E-2</v>
      </c>
      <c r="AI49" s="4">
        <f t="shared" si="18"/>
        <v>-3.9138993211363287E-3</v>
      </c>
      <c r="AJ49" s="4">
        <f t="shared" si="18"/>
        <v>-1.0760601037208365E-2</v>
      </c>
      <c r="AK49" s="4">
        <f t="shared" si="18"/>
        <v>-6.1324605991469518E-3</v>
      </c>
      <c r="AL49" s="4">
        <f t="shared" si="18"/>
        <v>-1.8649910960923305E-2</v>
      </c>
      <c r="AM49" s="4">
        <f t="shared" si="18"/>
        <v>-1.2946996600413383E-2</v>
      </c>
      <c r="AN49" s="4">
        <f t="shared" si="18"/>
        <v>-6.7299262666473047E-3</v>
      </c>
      <c r="AO49" s="4">
        <f t="shared" si="18"/>
        <v>5.2032588096572428E-3</v>
      </c>
      <c r="AP49" s="4">
        <f t="shared" si="18"/>
        <v>2.7590955258654745E-3</v>
      </c>
      <c r="AQ49" s="4">
        <f t="shared" si="18"/>
        <v>-8.8390927620562026E-3</v>
      </c>
      <c r="AR49" s="4">
        <f t="shared" si="18"/>
        <v>9.5450822689052885E-3</v>
      </c>
      <c r="AS49" s="4">
        <f t="shared" si="18"/>
        <v>-5.0329180956668858E-3</v>
      </c>
      <c r="AT49" s="4">
        <f t="shared" si="18"/>
        <v>1.3551418866077273E-2</v>
      </c>
      <c r="AU49" s="4">
        <f t="shared" si="18"/>
        <v>1.7880419193537809E-2</v>
      </c>
      <c r="AV49" s="4">
        <f t="shared" si="18"/>
        <v>-1.7858408325231598E-2</v>
      </c>
      <c r="AW49" s="4">
        <f t="shared" si="18"/>
        <v>6.1077767880893287E-3</v>
      </c>
      <c r="AX49" s="4">
        <f t="shared" si="18"/>
        <v>1.3709872569205708E-2</v>
      </c>
      <c r="AY49" s="4">
        <f t="shared" si="18"/>
        <v>1.0063429384941657E-2</v>
      </c>
    </row>
    <row r="50" spans="1:85" x14ac:dyDescent="0.25">
      <c r="A50" s="11">
        <v>4</v>
      </c>
      <c r="B50" s="4">
        <f t="shared" ref="B50:AY50" si="19">LN(B22/B21)</f>
        <v>-8.5009720832025792E-3</v>
      </c>
      <c r="C50" s="4">
        <f t="shared" si="19"/>
        <v>6.4258249835420266E-3</v>
      </c>
      <c r="D50" s="4">
        <f t="shared" si="19"/>
        <v>4.7775499908427835E-3</v>
      </c>
      <c r="E50" s="4">
        <f t="shared" si="19"/>
        <v>-2.4798512216110176E-4</v>
      </c>
      <c r="F50" s="4">
        <f t="shared" si="19"/>
        <v>8.3430671404495537E-4</v>
      </c>
      <c r="G50" s="4">
        <f t="shared" si="19"/>
        <v>-7.351262320636695E-4</v>
      </c>
      <c r="H50" s="4">
        <f t="shared" si="19"/>
        <v>2.5390762359342261E-3</v>
      </c>
      <c r="I50" s="4">
        <f t="shared" si="19"/>
        <v>-8.5463655830366836E-4</v>
      </c>
      <c r="J50" s="4">
        <f t="shared" si="19"/>
        <v>-2.8452392653011794E-4</v>
      </c>
      <c r="K50" s="4">
        <f t="shared" si="19"/>
        <v>-5.6994957321240564E-3</v>
      </c>
      <c r="L50" s="4">
        <f t="shared" si="19"/>
        <v>2.1753270360764083E-3</v>
      </c>
      <c r="M50" s="4">
        <f t="shared" si="19"/>
        <v>1.2570759933623259E-2</v>
      </c>
      <c r="N50" s="4">
        <f t="shared" si="19"/>
        <v>1.5458342633839139E-3</v>
      </c>
      <c r="O50" s="4">
        <f t="shared" si="19"/>
        <v>9.3396275961354826E-3</v>
      </c>
      <c r="P50" s="4">
        <f t="shared" si="19"/>
        <v>1.2664257358861862E-2</v>
      </c>
      <c r="Q50" s="4">
        <f t="shared" si="19"/>
        <v>8.7780606704090242E-3</v>
      </c>
      <c r="R50" s="4">
        <f t="shared" si="19"/>
        <v>4.8099328928717724E-3</v>
      </c>
      <c r="S50" s="4">
        <f t="shared" si="19"/>
        <v>2.0284671709682189E-2</v>
      </c>
      <c r="T50" s="4">
        <f t="shared" si="19"/>
        <v>3.6396902812114882E-3</v>
      </c>
      <c r="U50" s="4">
        <f t="shared" si="19"/>
        <v>2.0149109438420834E-3</v>
      </c>
      <c r="V50" s="4">
        <f t="shared" si="19"/>
        <v>-7.0821757599521928E-3</v>
      </c>
      <c r="W50" s="4">
        <f t="shared" si="19"/>
        <v>-2.1247908735783624E-2</v>
      </c>
      <c r="X50" s="4">
        <f t="shared" si="19"/>
        <v>-8.0087868095949939E-3</v>
      </c>
      <c r="Y50" s="4">
        <f t="shared" si="19"/>
        <v>-7.8565732903679835E-3</v>
      </c>
      <c r="Z50" s="4">
        <f t="shared" si="19"/>
        <v>-2.2814673516994295E-2</v>
      </c>
      <c r="AA50" s="4">
        <f t="shared" si="19"/>
        <v>-1.3974696978704066E-2</v>
      </c>
      <c r="AB50" s="4">
        <f t="shared" si="19"/>
        <v>-1.95696145240324E-3</v>
      </c>
      <c r="AC50" s="4">
        <f t="shared" si="19"/>
        <v>-1.3233708651133522E-3</v>
      </c>
      <c r="AD50" s="4">
        <f t="shared" si="19"/>
        <v>-1.9045898271502788E-2</v>
      </c>
      <c r="AE50" s="4">
        <f t="shared" si="19"/>
        <v>-6.1028316749388804E-3</v>
      </c>
      <c r="AF50" s="4">
        <f t="shared" si="19"/>
        <v>-2.4437327005499297E-2</v>
      </c>
      <c r="AG50" s="4">
        <f t="shared" si="19"/>
        <v>2.5533295724545432E-2</v>
      </c>
      <c r="AH50" s="4">
        <f t="shared" si="19"/>
        <v>-2.8505492997926287E-2</v>
      </c>
      <c r="AI50" s="4">
        <f t="shared" si="19"/>
        <v>-2.5317807984289897E-2</v>
      </c>
      <c r="AJ50" s="4">
        <f t="shared" si="19"/>
        <v>-4.9448275413981259E-2</v>
      </c>
      <c r="AK50" s="4">
        <f t="shared" si="19"/>
        <v>-5.589766716116628E-2</v>
      </c>
      <c r="AL50" s="4">
        <f t="shared" si="19"/>
        <v>1.6609710386253446E-2</v>
      </c>
      <c r="AM50" s="4">
        <f t="shared" si="19"/>
        <v>-1.5415690216352172E-2</v>
      </c>
      <c r="AN50" s="4">
        <f t="shared" si="19"/>
        <v>-3.0668061718880462E-2</v>
      </c>
      <c r="AO50" s="4">
        <f t="shared" si="19"/>
        <v>-3.7677932659929428E-2</v>
      </c>
      <c r="AP50" s="4">
        <f t="shared" si="19"/>
        <v>2.7515038590756507E-3</v>
      </c>
      <c r="AQ50" s="4">
        <f t="shared" si="19"/>
        <v>-8.9179195984289226E-3</v>
      </c>
      <c r="AR50" s="4">
        <f t="shared" si="19"/>
        <v>9.4548344178355392E-3</v>
      </c>
      <c r="AS50" s="4">
        <f t="shared" si="19"/>
        <v>-5.0583765445233273E-3</v>
      </c>
      <c r="AT50" s="4">
        <f t="shared" si="19"/>
        <v>1.3370230536045758E-2</v>
      </c>
      <c r="AU50" s="4">
        <f t="shared" si="19"/>
        <v>1.7566317845480149E-2</v>
      </c>
      <c r="AV50" s="4">
        <f t="shared" si="19"/>
        <v>-1.8183139033854937E-2</v>
      </c>
      <c r="AW50" s="4">
        <f t="shared" si="19"/>
        <v>6.0706982039437614E-3</v>
      </c>
      <c r="AX50" s="4">
        <f t="shared" si="19"/>
        <v>1.3524451201643176E-2</v>
      </c>
      <c r="AY50" s="4">
        <f t="shared" si="19"/>
        <v>9.9631649403784262E-3</v>
      </c>
    </row>
    <row r="51" spans="1:85" x14ac:dyDescent="0.25">
      <c r="A51" s="11">
        <v>5</v>
      </c>
      <c r="B51" s="4">
        <f t="shared" ref="B51:AY51" si="20">LN(B23/B22)</f>
        <v>-3.1452775670820783E-2</v>
      </c>
      <c r="C51" s="4">
        <f t="shared" si="20"/>
        <v>5.2622746125932326E-4</v>
      </c>
      <c r="D51" s="4">
        <f t="shared" si="20"/>
        <v>6.2360732003013397E-3</v>
      </c>
      <c r="E51" s="4">
        <f t="shared" si="20"/>
        <v>-1.4237782662772275E-2</v>
      </c>
      <c r="F51" s="4">
        <f t="shared" si="20"/>
        <v>2.9977081661660397E-3</v>
      </c>
      <c r="G51" s="4">
        <f t="shared" si="20"/>
        <v>6.297789140112732E-3</v>
      </c>
      <c r="H51" s="4">
        <f t="shared" si="20"/>
        <v>1.3807689208170701E-2</v>
      </c>
      <c r="I51" s="4">
        <f t="shared" si="20"/>
        <v>1.2405623467480267E-2</v>
      </c>
      <c r="J51" s="4">
        <f t="shared" si="20"/>
        <v>3.4090639773375403E-3</v>
      </c>
      <c r="K51" s="4">
        <f t="shared" si="20"/>
        <v>2.7420030565120494E-2</v>
      </c>
      <c r="L51" s="4">
        <f t="shared" si="20"/>
        <v>5.7013553902839742E-2</v>
      </c>
      <c r="M51" s="4">
        <f t="shared" si="20"/>
        <v>4.1580740876594774E-2</v>
      </c>
      <c r="N51" s="4">
        <f t="shared" si="20"/>
        <v>1.9729949297428055E-2</v>
      </c>
      <c r="O51" s="4">
        <f t="shared" si="20"/>
        <v>2.050545033084988E-2</v>
      </c>
      <c r="P51" s="4">
        <f t="shared" si="20"/>
        <v>1.2808972343032516E-2</v>
      </c>
      <c r="Q51" s="4">
        <f t="shared" si="20"/>
        <v>2.0487855820784433E-2</v>
      </c>
      <c r="R51" s="4">
        <f t="shared" si="20"/>
        <v>5.3083412211202059E-2</v>
      </c>
      <c r="S51" s="4">
        <f t="shared" si="20"/>
        <v>4.344852191470739E-2</v>
      </c>
      <c r="T51" s="4">
        <f t="shared" si="20"/>
        <v>4.5280723481046101E-2</v>
      </c>
      <c r="U51" s="4">
        <f t="shared" si="20"/>
        <v>1.1049813910388414E-2</v>
      </c>
      <c r="V51" s="4">
        <f t="shared" si="20"/>
        <v>-2.6688644251212802E-3</v>
      </c>
      <c r="W51" s="4">
        <f t="shared" si="20"/>
        <v>4.7113992063849114E-2</v>
      </c>
      <c r="X51" s="4">
        <f t="shared" si="20"/>
        <v>5.4674820604967613E-3</v>
      </c>
      <c r="Y51" s="4">
        <f t="shared" si="20"/>
        <v>-7.7459721146553411E-3</v>
      </c>
      <c r="Z51" s="4">
        <f t="shared" si="20"/>
        <v>-2.5674216557002587E-3</v>
      </c>
      <c r="AA51" s="4">
        <f t="shared" si="20"/>
        <v>4.1830799351709073E-2</v>
      </c>
      <c r="AB51" s="4">
        <f t="shared" si="20"/>
        <v>1.3618920655549788E-2</v>
      </c>
      <c r="AC51" s="4">
        <f t="shared" si="20"/>
        <v>4.8124131170681865E-3</v>
      </c>
      <c r="AD51" s="4">
        <f t="shared" si="20"/>
        <v>2.7724564879989297E-2</v>
      </c>
      <c r="AE51" s="4">
        <f t="shared" si="20"/>
        <v>7.2501295783958036E-3</v>
      </c>
      <c r="AF51" s="4">
        <f t="shared" si="20"/>
        <v>0</v>
      </c>
      <c r="AG51" s="4">
        <f t="shared" si="20"/>
        <v>-5.4555389160168007E-2</v>
      </c>
      <c r="AH51" s="4">
        <f t="shared" si="20"/>
        <v>-1.9465334788103351E-2</v>
      </c>
      <c r="AI51" s="4">
        <f t="shared" si="20"/>
        <v>-1.0614201241773428E-2</v>
      </c>
      <c r="AJ51" s="4">
        <f t="shared" si="20"/>
        <v>-4.235927383914162E-2</v>
      </c>
      <c r="AK51" s="4">
        <f t="shared" si="20"/>
        <v>-3.169546657554023E-3</v>
      </c>
      <c r="AL51" s="4">
        <f t="shared" si="20"/>
        <v>-1.1922948838978906E-2</v>
      </c>
      <c r="AM51" s="4">
        <f t="shared" si="20"/>
        <v>1.5698996722821414E-2</v>
      </c>
      <c r="AN51" s="4">
        <f t="shared" si="20"/>
        <v>-1.1400604359987888E-3</v>
      </c>
      <c r="AO51" s="4">
        <f t="shared" si="20"/>
        <v>7.0481608749912049E-3</v>
      </c>
      <c r="AP51" s="4">
        <f t="shared" si="20"/>
        <v>-5.3981383892706576E-2</v>
      </c>
      <c r="AQ51" s="4">
        <f t="shared" si="20"/>
        <v>-3.416887453054597E-2</v>
      </c>
      <c r="AR51" s="4">
        <f t="shared" si="20"/>
        <v>-3.8150624338997692E-2</v>
      </c>
      <c r="AS51" s="4">
        <f t="shared" si="20"/>
        <v>-3.9993393103217305E-2</v>
      </c>
      <c r="AT51" s="4">
        <f t="shared" si="20"/>
        <v>-7.0560977295511676E-3</v>
      </c>
      <c r="AU51" s="4">
        <f t="shared" si="20"/>
        <v>-3.3158426912664941E-2</v>
      </c>
      <c r="AV51" s="4">
        <f t="shared" si="20"/>
        <v>-4.2090643842710058E-2</v>
      </c>
      <c r="AW51" s="4">
        <f t="shared" si="20"/>
        <v>-3.4149710602028732E-2</v>
      </c>
      <c r="AX51" s="4">
        <f t="shared" si="20"/>
        <v>-3.2118346578048768E-2</v>
      </c>
      <c r="AY51" s="4">
        <f t="shared" si="20"/>
        <v>-1.1613712239782279E-2</v>
      </c>
    </row>
    <row r="52" spans="1:85" x14ac:dyDescent="0.25">
      <c r="A52" s="11">
        <v>6</v>
      </c>
      <c r="B52" s="4">
        <f t="shared" ref="B52:AY52" si="21">LN(B24/B23)</f>
        <v>3.2980694801572605E-2</v>
      </c>
      <c r="C52" s="4">
        <f t="shared" si="21"/>
        <v>3.3375260619398182E-2</v>
      </c>
      <c r="D52" s="4">
        <f t="shared" si="21"/>
        <v>-1.1163322154338708E-2</v>
      </c>
      <c r="E52" s="4">
        <f t="shared" si="21"/>
        <v>-1.6743161295477416E-2</v>
      </c>
      <c r="F52" s="4">
        <f t="shared" si="21"/>
        <v>1.5346866077674316E-2</v>
      </c>
      <c r="G52" s="4">
        <f t="shared" si="21"/>
        <v>0</v>
      </c>
      <c r="H52" s="4">
        <f t="shared" si="21"/>
        <v>1.2853635192119711E-2</v>
      </c>
      <c r="I52" s="4">
        <f t="shared" si="21"/>
        <v>-1.6903059193391942E-3</v>
      </c>
      <c r="J52" s="4">
        <f t="shared" si="21"/>
        <v>1.9833838310940339E-3</v>
      </c>
      <c r="K52" s="4">
        <f t="shared" si="21"/>
        <v>2.4717220277996173E-2</v>
      </c>
      <c r="L52" s="4">
        <f t="shared" si="21"/>
        <v>2.1121766242560038E-2</v>
      </c>
      <c r="M52" s="4">
        <f t="shared" si="21"/>
        <v>-7.7661456400916441E-3</v>
      </c>
      <c r="N52" s="4">
        <f t="shared" si="21"/>
        <v>6.7919661530053393E-3</v>
      </c>
      <c r="O52" s="4">
        <f t="shared" si="21"/>
        <v>-1.4151179546243151E-2</v>
      </c>
      <c r="P52" s="4">
        <f t="shared" si="21"/>
        <v>1.6454756236014518E-2</v>
      </c>
      <c r="Q52" s="4">
        <f t="shared" si="21"/>
        <v>1.0757652699008635E-2</v>
      </c>
      <c r="R52" s="4">
        <f t="shared" si="21"/>
        <v>3.7686698113552821E-3</v>
      </c>
      <c r="S52" s="4">
        <f t="shared" si="21"/>
        <v>-4.9449896077438031E-4</v>
      </c>
      <c r="T52" s="4">
        <f t="shared" si="21"/>
        <v>2.2912557542047383E-2</v>
      </c>
      <c r="U52" s="4">
        <f t="shared" si="21"/>
        <v>2.337487783537516E-2</v>
      </c>
      <c r="V52" s="4">
        <f t="shared" si="21"/>
        <v>-2.8735985817804954E-2</v>
      </c>
      <c r="W52" s="4">
        <f t="shared" si="21"/>
        <v>1.2393141107123105E-2</v>
      </c>
      <c r="X52" s="4">
        <f t="shared" si="21"/>
        <v>1.4077091704308481E-2</v>
      </c>
      <c r="Y52" s="4">
        <f t="shared" si="21"/>
        <v>-5.0502360089318951E-2</v>
      </c>
      <c r="Z52" s="4">
        <f t="shared" si="21"/>
        <v>2.7885229639990124E-2</v>
      </c>
      <c r="AA52" s="4">
        <f t="shared" si="21"/>
        <v>1.0723251724608272E-2</v>
      </c>
      <c r="AB52" s="4">
        <f t="shared" si="21"/>
        <v>1.913932143284993E-2</v>
      </c>
      <c r="AC52" s="4">
        <f t="shared" si="21"/>
        <v>-1.1302887955871579E-3</v>
      </c>
      <c r="AD52" s="4">
        <f t="shared" si="21"/>
        <v>2.7322213786060288E-2</v>
      </c>
      <c r="AE52" s="4">
        <f t="shared" si="21"/>
        <v>-5.5191533225981719E-3</v>
      </c>
      <c r="AF52" s="4">
        <f t="shared" si="21"/>
        <v>-2.5049501081968541E-2</v>
      </c>
      <c r="AG52" s="4">
        <f t="shared" si="21"/>
        <v>5.6315267983586019E-3</v>
      </c>
      <c r="AH52" s="4">
        <f t="shared" si="21"/>
        <v>-3.6531473305708308E-2</v>
      </c>
      <c r="AI52" s="4">
        <f t="shared" si="21"/>
        <v>-2.2611446386546916E-2</v>
      </c>
      <c r="AJ52" s="4">
        <f t="shared" si="21"/>
        <v>-8.004270767353637E-2</v>
      </c>
      <c r="AK52" s="4">
        <f t="shared" si="21"/>
        <v>-2.8442956969982683E-2</v>
      </c>
      <c r="AL52" s="4">
        <f t="shared" si="21"/>
        <v>2.1320184865923575E-2</v>
      </c>
      <c r="AM52" s="4">
        <f t="shared" si="21"/>
        <v>-4.9342588935870325E-2</v>
      </c>
      <c r="AN52" s="4">
        <f t="shared" si="21"/>
        <v>-3.4819751168617345E-2</v>
      </c>
      <c r="AO52" s="4">
        <f t="shared" si="21"/>
        <v>-8.3963550604795011E-3</v>
      </c>
      <c r="AP52" s="4">
        <f t="shared" si="21"/>
        <v>5.1402107947942047E-2</v>
      </c>
      <c r="AQ52" s="4">
        <f t="shared" si="21"/>
        <v>2.1426492279008221E-2</v>
      </c>
      <c r="AR52" s="4">
        <f t="shared" si="21"/>
        <v>-2.7085208918379244E-2</v>
      </c>
      <c r="AS52" s="4">
        <f t="shared" si="21"/>
        <v>1.7507238583020179E-2</v>
      </c>
      <c r="AT52" s="4">
        <f t="shared" si="21"/>
        <v>3.5552419387126423E-2</v>
      </c>
      <c r="AU52" s="4">
        <f t="shared" si="21"/>
        <v>3.9920039003968726E-3</v>
      </c>
      <c r="AV52" s="4">
        <f t="shared" si="21"/>
        <v>-3.7577761127888958E-3</v>
      </c>
      <c r="AW52" s="4">
        <f t="shared" si="21"/>
        <v>1.12796967329947E-2</v>
      </c>
      <c r="AX52" s="4">
        <f t="shared" si="21"/>
        <v>-4.9080196751612546E-3</v>
      </c>
      <c r="AY52" s="4">
        <f t="shared" si="21"/>
        <v>-5.6798110441937666E-3</v>
      </c>
    </row>
    <row r="53" spans="1:85" x14ac:dyDescent="0.25">
      <c r="A53" s="11">
        <v>7</v>
      </c>
      <c r="B53" s="4">
        <f t="shared" ref="B53:AY53" si="22">LN(B25/B24)</f>
        <v>0</v>
      </c>
      <c r="C53" s="4">
        <f t="shared" si="22"/>
        <v>6.9298162444915282E-2</v>
      </c>
      <c r="D53" s="4">
        <f t="shared" si="22"/>
        <v>4.3494705765077475E-2</v>
      </c>
      <c r="E53" s="4">
        <f t="shared" si="22"/>
        <v>-7.6775435633059193E-4</v>
      </c>
      <c r="F53" s="4">
        <f t="shared" si="22"/>
        <v>-6.1599306826492038E-3</v>
      </c>
      <c r="G53" s="4">
        <f t="shared" si="22"/>
        <v>1.7778276164475668E-2</v>
      </c>
      <c r="H53" s="4">
        <f t="shared" si="22"/>
        <v>-7.9497530643003189E-3</v>
      </c>
      <c r="I53" s="4">
        <f t="shared" si="22"/>
        <v>1.1939922938266505E-2</v>
      </c>
      <c r="J53" s="4">
        <f t="shared" si="22"/>
        <v>5.0817864893134713E-3</v>
      </c>
      <c r="K53" s="4">
        <f t="shared" si="22"/>
        <v>2.219332317881063E-2</v>
      </c>
      <c r="L53" s="4">
        <f t="shared" si="22"/>
        <v>-1.2131133105748967E-2</v>
      </c>
      <c r="M53" s="4">
        <f t="shared" si="22"/>
        <v>2.0616237097593648E-3</v>
      </c>
      <c r="N53" s="4">
        <f t="shared" si="22"/>
        <v>-9.977462394057E-3</v>
      </c>
      <c r="O53" s="4">
        <f t="shared" si="22"/>
        <v>-1.5847863855715191E-3</v>
      </c>
      <c r="P53" s="4">
        <f t="shared" si="22"/>
        <v>-3.807780837951481E-3</v>
      </c>
      <c r="Q53" s="4">
        <f t="shared" si="22"/>
        <v>5.3357038108817019E-3</v>
      </c>
      <c r="R53" s="4">
        <f t="shared" si="22"/>
        <v>-4.6403888617068748E-3</v>
      </c>
      <c r="S53" s="4">
        <f t="shared" si="22"/>
        <v>-1.8153418325638868E-3</v>
      </c>
      <c r="T53" s="4">
        <f t="shared" si="22"/>
        <v>-1.0747339487195006E-2</v>
      </c>
      <c r="U53" s="4">
        <f t="shared" si="22"/>
        <v>-7.4959288706361229E-3</v>
      </c>
      <c r="V53" s="4">
        <f t="shared" si="22"/>
        <v>-5.5021892870121434E-4</v>
      </c>
      <c r="W53" s="4">
        <f t="shared" si="22"/>
        <v>-1.6409516253060724E-2</v>
      </c>
      <c r="X53" s="4">
        <f t="shared" si="22"/>
        <v>-3.1679317248708538E-2</v>
      </c>
      <c r="Y53" s="4">
        <f t="shared" si="22"/>
        <v>-6.8390363677916953E-3</v>
      </c>
      <c r="Z53" s="4">
        <f t="shared" si="22"/>
        <v>-2.9209156748138602E-3</v>
      </c>
      <c r="AA53" s="4">
        <f t="shared" si="22"/>
        <v>-1.7212935885446957E-2</v>
      </c>
      <c r="AB53" s="4">
        <f t="shared" si="22"/>
        <v>1.5052010020256249E-2</v>
      </c>
      <c r="AC53" s="4">
        <f t="shared" si="22"/>
        <v>-2.2443937438306399E-2</v>
      </c>
      <c r="AD53" s="4">
        <f t="shared" si="22"/>
        <v>-1.4794463008725219E-2</v>
      </c>
      <c r="AE53" s="4">
        <f t="shared" si="22"/>
        <v>1.4593792927989161E-2</v>
      </c>
      <c r="AF53" s="4">
        <f t="shared" si="22"/>
        <v>-2.6193773100495019E-2</v>
      </c>
      <c r="AG53" s="4">
        <f t="shared" si="22"/>
        <v>2.8039150914287571E-3</v>
      </c>
      <c r="AH53" s="4">
        <f t="shared" si="22"/>
        <v>-3.0627427721575239E-3</v>
      </c>
      <c r="AI53" s="4">
        <f t="shared" si="22"/>
        <v>-4.1666726948459453E-3</v>
      </c>
      <c r="AJ53" s="4">
        <f t="shared" si="22"/>
        <v>9.3313431758241961E-3</v>
      </c>
      <c r="AK53" s="4">
        <f t="shared" si="22"/>
        <v>7.0517871722487703E-3</v>
      </c>
      <c r="AL53" s="4">
        <f t="shared" si="22"/>
        <v>-1.0804406674285472E-2</v>
      </c>
      <c r="AM53" s="4">
        <f t="shared" si="22"/>
        <v>2.1778314350010972E-2</v>
      </c>
      <c r="AN53" s="4">
        <f t="shared" si="22"/>
        <v>1.0184194234968035E-2</v>
      </c>
      <c r="AO53" s="4">
        <f t="shared" si="22"/>
        <v>-7.7873948114158785E-3</v>
      </c>
      <c r="AP53" s="4">
        <f t="shared" si="22"/>
        <v>6.6923884010627885E-3</v>
      </c>
      <c r="AQ53" s="4">
        <f t="shared" si="22"/>
        <v>-1.3437122807310457E-2</v>
      </c>
      <c r="AR53" s="4">
        <f t="shared" si="22"/>
        <v>1.5943677483353746E-2</v>
      </c>
      <c r="AS53" s="4">
        <f t="shared" si="22"/>
        <v>1.012214656050877E-2</v>
      </c>
      <c r="AT53" s="4">
        <f t="shared" si="22"/>
        <v>-1.6073754563992192E-2</v>
      </c>
      <c r="AU53" s="4">
        <f t="shared" si="22"/>
        <v>1.0192631091559656E-2</v>
      </c>
      <c r="AV53" s="4">
        <f t="shared" si="22"/>
        <v>-1.2824468636728138E-2</v>
      </c>
      <c r="AW53" s="4">
        <f t="shared" si="22"/>
        <v>-4.2149987977244275E-3</v>
      </c>
      <c r="AX53" s="4">
        <f t="shared" si="22"/>
        <v>8.5732712420528365E-3</v>
      </c>
      <c r="AY53" s="4">
        <f t="shared" si="22"/>
        <v>9.2133970812262097E-3</v>
      </c>
    </row>
    <row r="54" spans="1:85" x14ac:dyDescent="0.25">
      <c r="A54" s="11">
        <v>8</v>
      </c>
      <c r="B54" s="4">
        <f t="shared" ref="B54:AY54" si="23">LN(B26/B25)</f>
        <v>3.1927537200823801E-2</v>
      </c>
      <c r="C54" s="4">
        <f t="shared" si="23"/>
        <v>2.6474571470976666E-2</v>
      </c>
      <c r="D54" s="4">
        <f t="shared" si="23"/>
        <v>4.2900107571775328E-3</v>
      </c>
      <c r="E54" s="4">
        <f t="shared" si="23"/>
        <v>-1.5372793188864781E-3</v>
      </c>
      <c r="F54" s="4">
        <f t="shared" si="23"/>
        <v>7.8778883875332776E-3</v>
      </c>
      <c r="G54" s="4">
        <f t="shared" si="23"/>
        <v>-4.4150631541914707E-3</v>
      </c>
      <c r="H54" s="4">
        <f t="shared" si="23"/>
        <v>8.4605021703219267E-3</v>
      </c>
      <c r="I54" s="4">
        <f t="shared" si="23"/>
        <v>9.3178938683427682E-3</v>
      </c>
      <c r="J54" s="4">
        <f t="shared" si="23"/>
        <v>8.4454879942518792E-4</v>
      </c>
      <c r="K54" s="4">
        <f t="shared" si="23"/>
        <v>-4.825201134849517E-4</v>
      </c>
      <c r="L54" s="4">
        <f t="shared" si="23"/>
        <v>2.7289024949399106E-2</v>
      </c>
      <c r="M54" s="4">
        <f t="shared" si="23"/>
        <v>8.6580868238975463E-3</v>
      </c>
      <c r="N54" s="4">
        <f t="shared" si="23"/>
        <v>-5.0262424864638954E-3</v>
      </c>
      <c r="O54" s="4">
        <f t="shared" si="23"/>
        <v>-4.2938957470159259E-2</v>
      </c>
      <c r="P54" s="4">
        <f t="shared" si="23"/>
        <v>1.2932148551762552E-2</v>
      </c>
      <c r="Q54" s="4">
        <f t="shared" si="23"/>
        <v>-8.4613903652150293E-3</v>
      </c>
      <c r="R54" s="4">
        <f t="shared" si="23"/>
        <v>3.4569946806912652E-2</v>
      </c>
      <c r="S54" s="4">
        <f t="shared" si="23"/>
        <v>2.6407384888375116E-2</v>
      </c>
      <c r="T54" s="4">
        <f t="shared" si="23"/>
        <v>-5.6759028721299473E-3</v>
      </c>
      <c r="U54" s="4">
        <f t="shared" si="23"/>
        <v>-2.1183991760062204E-3</v>
      </c>
      <c r="V54" s="4">
        <f t="shared" si="23"/>
        <v>-5.5052183624383134E-4</v>
      </c>
      <c r="W54" s="4">
        <f t="shared" si="23"/>
        <v>-1.6683287170689554E-2</v>
      </c>
      <c r="X54" s="4">
        <f t="shared" si="23"/>
        <v>-3.2715821658138342E-2</v>
      </c>
      <c r="Y54" s="4">
        <f t="shared" si="23"/>
        <v>-6.8861310533233364E-3</v>
      </c>
      <c r="Z54" s="4">
        <f t="shared" si="23"/>
        <v>-2.9294724228297896E-3</v>
      </c>
      <c r="AA54" s="4">
        <f t="shared" si="23"/>
        <v>-1.7514418013772803E-2</v>
      </c>
      <c r="AB54" s="4">
        <f t="shared" si="23"/>
        <v>1.4828802583507635E-2</v>
      </c>
      <c r="AC54" s="4">
        <f t="shared" si="23"/>
        <v>-2.2959255663943735E-2</v>
      </c>
      <c r="AD54" s="4">
        <f t="shared" si="23"/>
        <v>-1.5016630100316144E-2</v>
      </c>
      <c r="AE54" s="4">
        <f t="shared" si="23"/>
        <v>1.4383873977599933E-2</v>
      </c>
      <c r="AF54" s="4">
        <f t="shared" si="23"/>
        <v>-3.338656268218443E-4</v>
      </c>
      <c r="AG54" s="4">
        <f t="shared" si="23"/>
        <v>1.652930195120985E-2</v>
      </c>
      <c r="AH54" s="4">
        <f t="shared" si="23"/>
        <v>1.8070231870490696E-2</v>
      </c>
      <c r="AI54" s="4">
        <f t="shared" si="23"/>
        <v>1.2448293526567863E-2</v>
      </c>
      <c r="AJ54" s="4">
        <f t="shared" si="23"/>
        <v>1.0947755304926938E-2</v>
      </c>
      <c r="AK54" s="4">
        <f t="shared" si="23"/>
        <v>1.0752798576078491E-2</v>
      </c>
      <c r="AL54" s="4">
        <f t="shared" si="23"/>
        <v>1.0439508287512075E-2</v>
      </c>
      <c r="AM54" s="4">
        <f t="shared" si="23"/>
        <v>1.9507683024930899E-2</v>
      </c>
      <c r="AN54" s="4">
        <f t="shared" si="23"/>
        <v>5.9578079556528666E-3</v>
      </c>
      <c r="AO54" s="4">
        <f t="shared" si="23"/>
        <v>1.1714472904226872E-2</v>
      </c>
      <c r="AP54" s="4">
        <f t="shared" si="23"/>
        <v>-3.7641626789451814E-2</v>
      </c>
      <c r="AQ54" s="4">
        <f t="shared" si="23"/>
        <v>-2.8792508740787683E-2</v>
      </c>
      <c r="AR54" s="4">
        <f t="shared" si="23"/>
        <v>-2.3561911930502485E-2</v>
      </c>
      <c r="AS54" s="4">
        <f t="shared" si="23"/>
        <v>-2.5804011956430128E-2</v>
      </c>
      <c r="AT54" s="4">
        <f t="shared" si="23"/>
        <v>-2.9759462488056786E-2</v>
      </c>
      <c r="AU54" s="4">
        <f t="shared" si="23"/>
        <v>-4.0235356939083269E-2</v>
      </c>
      <c r="AV54" s="4">
        <f t="shared" si="23"/>
        <v>-2.344668857534727E-2</v>
      </c>
      <c r="AW54" s="4">
        <f t="shared" si="23"/>
        <v>-4.2327728194756142E-3</v>
      </c>
      <c r="AX54" s="4">
        <f t="shared" si="23"/>
        <v>-3.8960606344167495E-2</v>
      </c>
      <c r="AY54" s="4">
        <f t="shared" si="23"/>
        <v>-2.789882966290291E-2</v>
      </c>
    </row>
    <row r="55" spans="1:85" x14ac:dyDescent="0.25">
      <c r="A55" s="11">
        <v>9</v>
      </c>
      <c r="B55" s="4">
        <f t="shared" ref="B55:AY55" si="24">LN(B27/B26)</f>
        <v>-7.1729214276055825E-3</v>
      </c>
      <c r="C55" s="4">
        <f t="shared" si="24"/>
        <v>7.7040431166962926E-4</v>
      </c>
      <c r="D55" s="4">
        <f t="shared" si="24"/>
        <v>-1.2347616913880035E-2</v>
      </c>
      <c r="E55" s="4">
        <f t="shared" si="24"/>
        <v>-1.0261673553171185E-3</v>
      </c>
      <c r="F55" s="4">
        <f t="shared" si="24"/>
        <v>-8.3723561529406125E-3</v>
      </c>
      <c r="G55" s="4">
        <f t="shared" si="24"/>
        <v>-9.5505219750089635E-3</v>
      </c>
      <c r="H55" s="4">
        <f t="shared" si="24"/>
        <v>-6.5742085675028934E-3</v>
      </c>
      <c r="I55" s="4">
        <f t="shared" si="24"/>
        <v>-3.7056648994590454E-3</v>
      </c>
      <c r="J55" s="4">
        <f t="shared" si="24"/>
        <v>-8.0042074872143949E-3</v>
      </c>
      <c r="K55" s="4">
        <f t="shared" si="24"/>
        <v>-6.2938866797821796E-3</v>
      </c>
      <c r="L55" s="4">
        <f t="shared" si="24"/>
        <v>-6.3542646476521282E-3</v>
      </c>
      <c r="M55" s="4">
        <f t="shared" si="24"/>
        <v>4.3010794232719628E-3</v>
      </c>
      <c r="N55" s="4">
        <f t="shared" si="24"/>
        <v>1.0178586731205809E-2</v>
      </c>
      <c r="O55" s="4">
        <f t="shared" si="24"/>
        <v>7.4227144927669257E-3</v>
      </c>
      <c r="P55" s="4">
        <f t="shared" si="24"/>
        <v>2.810524015935225E-2</v>
      </c>
      <c r="Q55" s="4">
        <f t="shared" si="24"/>
        <v>4.3323330314131721E-2</v>
      </c>
      <c r="R55" s="4">
        <f t="shared" si="24"/>
        <v>-6.5740441573287943E-3</v>
      </c>
      <c r="S55" s="4">
        <f t="shared" si="24"/>
        <v>2.8024883087670985E-2</v>
      </c>
      <c r="T55" s="4">
        <f t="shared" si="24"/>
        <v>3.6829545167585923E-2</v>
      </c>
      <c r="U55" s="4">
        <f t="shared" si="24"/>
        <v>1.9907356032091119E-2</v>
      </c>
      <c r="V55" s="4">
        <f t="shared" si="24"/>
        <v>2.5730719898065666E-2</v>
      </c>
      <c r="W55" s="4">
        <f t="shared" si="24"/>
        <v>-1.5066979364101099E-2</v>
      </c>
      <c r="X55" s="4">
        <f t="shared" si="24"/>
        <v>-1.6573911766128564E-2</v>
      </c>
      <c r="Y55" s="4">
        <f t="shared" si="24"/>
        <v>-1.2906796297132593E-3</v>
      </c>
      <c r="Z55" s="4">
        <f t="shared" si="24"/>
        <v>1.3046671800876307E-2</v>
      </c>
      <c r="AA55" s="4">
        <f t="shared" si="24"/>
        <v>2.0429016297994445E-3</v>
      </c>
      <c r="AB55" s="4">
        <f t="shared" si="24"/>
        <v>-1.3809001602303182E-3</v>
      </c>
      <c r="AC55" s="4">
        <f t="shared" si="24"/>
        <v>-4.7449629556791488E-3</v>
      </c>
      <c r="AD55" s="4">
        <f t="shared" si="24"/>
        <v>4.7354133388887078E-3</v>
      </c>
      <c r="AE55" s="4">
        <f t="shared" si="24"/>
        <v>2.1258808792948883E-3</v>
      </c>
      <c r="AF55" s="4">
        <f t="shared" si="24"/>
        <v>-3.3397713030658324E-4</v>
      </c>
      <c r="AG55" s="4">
        <f t="shared" si="24"/>
        <v>1.626052087177967E-2</v>
      </c>
      <c r="AH55" s="4">
        <f t="shared" si="24"/>
        <v>1.7749485970622998E-2</v>
      </c>
      <c r="AI55" s="4">
        <f t="shared" si="24"/>
        <v>1.2295236857037338E-2</v>
      </c>
      <c r="AJ55" s="4">
        <f t="shared" si="24"/>
        <v>1.0829198715949355E-2</v>
      </c>
      <c r="AK55" s="4">
        <f t="shared" si="24"/>
        <v>1.0638404860960952E-2</v>
      </c>
      <c r="AL55" s="4">
        <f t="shared" si="24"/>
        <v>1.0331649972564569E-2</v>
      </c>
      <c r="AM55" s="4">
        <f t="shared" si="24"/>
        <v>1.9134403535013347E-2</v>
      </c>
      <c r="AN55" s="4">
        <f t="shared" si="24"/>
        <v>5.9225225996370973E-3</v>
      </c>
      <c r="AO55" s="4">
        <f t="shared" si="24"/>
        <v>1.1578831463598357E-2</v>
      </c>
      <c r="AP55" s="4">
        <f t="shared" si="24"/>
        <v>-2.8642868032113418E-2</v>
      </c>
      <c r="AQ55" s="4">
        <f t="shared" si="24"/>
        <v>1.2389929229083989E-2</v>
      </c>
      <c r="AR55" s="4">
        <f t="shared" si="24"/>
        <v>3.2934344621743123E-3</v>
      </c>
      <c r="AS55" s="4">
        <f t="shared" si="24"/>
        <v>1.228491937788565E-2</v>
      </c>
      <c r="AT55" s="4">
        <f t="shared" si="24"/>
        <v>-3.4505754885273024E-3</v>
      </c>
      <c r="AU55" s="4">
        <f t="shared" si="24"/>
        <v>7.5957383300465954E-3</v>
      </c>
      <c r="AV55" s="4">
        <f t="shared" si="24"/>
        <v>1.9331474311289988E-2</v>
      </c>
      <c r="AW55" s="4">
        <f t="shared" si="24"/>
        <v>7.7465155773504893E-3</v>
      </c>
      <c r="AX55" s="4">
        <f t="shared" si="24"/>
        <v>9.1158281409701378E-3</v>
      </c>
      <c r="AY55" s="4">
        <f t="shared" si="24"/>
        <v>7.1080373791703568E-3</v>
      </c>
    </row>
    <row r="56" spans="1:85" s="14" customFormat="1" x14ac:dyDescent="0.25">
      <c r="AZ56" s="26"/>
    </row>
    <row r="57" spans="1:85" s="14" customFormat="1" x14ac:dyDescent="0.25">
      <c r="A57" s="15" t="s">
        <v>10</v>
      </c>
      <c r="AZ57" s="26"/>
      <c r="BC57" s="14" t="s">
        <v>4</v>
      </c>
    </row>
    <row r="58" spans="1:85" x14ac:dyDescent="0.25">
      <c r="A58" s="12">
        <v>-15</v>
      </c>
      <c r="B58" s="4">
        <f>B31-AVERAGE(B$31:B$45)</f>
        <v>-1.5296827627676382E-2</v>
      </c>
      <c r="C58" s="4">
        <f t="shared" ref="C58:AY58" si="25">C31-AVERAGE(C$31:C$45)</f>
        <v>-1.3620547841207881E-2</v>
      </c>
      <c r="D58" s="4">
        <f t="shared" si="25"/>
        <v>2.1003288543618867E-2</v>
      </c>
      <c r="E58" s="4">
        <f t="shared" si="25"/>
        <v>-2.3706663103480918E-2</v>
      </c>
      <c r="F58" s="4">
        <f t="shared" si="25"/>
        <v>-1.5308361238774822E-2</v>
      </c>
      <c r="G58" s="4">
        <f t="shared" si="25"/>
        <v>8.8259468925550016E-3</v>
      </c>
      <c r="H58" s="4">
        <f t="shared" si="25"/>
        <v>4.8749569419657343E-2</v>
      </c>
      <c r="I58" s="4">
        <f t="shared" si="25"/>
        <v>1.7363675954653259E-3</v>
      </c>
      <c r="J58" s="4">
        <f t="shared" si="25"/>
        <v>1.094472703203778E-2</v>
      </c>
      <c r="K58" s="4">
        <f t="shared" si="25"/>
        <v>1.2914112029857251E-2</v>
      </c>
      <c r="L58" s="4">
        <f t="shared" si="25"/>
        <v>2.5852490076555996E-2</v>
      </c>
      <c r="M58" s="4">
        <f t="shared" si="25"/>
        <v>2.9419045625277362E-2</v>
      </c>
      <c r="N58" s="4">
        <f t="shared" si="25"/>
        <v>3.4276695521169784E-2</v>
      </c>
      <c r="O58" s="4">
        <f t="shared" si="25"/>
        <v>3.0170632631769483E-2</v>
      </c>
      <c r="P58" s="4">
        <f t="shared" si="25"/>
        <v>1.5851815878747275E-2</v>
      </c>
      <c r="Q58" s="4">
        <f t="shared" si="25"/>
        <v>2.5058822551066288E-2</v>
      </c>
      <c r="R58" s="4">
        <f t="shared" si="25"/>
        <v>4.0707160016152613E-2</v>
      </c>
      <c r="S58" s="4">
        <f t="shared" si="25"/>
        <v>9.5836376591810369E-3</v>
      </c>
      <c r="T58" s="4">
        <f t="shared" si="25"/>
        <v>1.4938198891510081E-2</v>
      </c>
      <c r="U58" s="4">
        <f t="shared" si="25"/>
        <v>1.3547803897135344E-2</v>
      </c>
      <c r="V58" s="4">
        <f t="shared" si="25"/>
        <v>6.8574267475325478E-3</v>
      </c>
      <c r="W58" s="4">
        <f t="shared" si="25"/>
        <v>-2.6075267659026832E-2</v>
      </c>
      <c r="X58" s="4">
        <f t="shared" si="25"/>
        <v>8.1287358143988103E-3</v>
      </c>
      <c r="Y58" s="4">
        <f t="shared" si="25"/>
        <v>-2.7768956985064378E-2</v>
      </c>
      <c r="Z58" s="4">
        <f t="shared" si="25"/>
        <v>1.5446768172854902E-2</v>
      </c>
      <c r="AA58" s="4">
        <f t="shared" si="25"/>
        <v>-1.700354981592277E-2</v>
      </c>
      <c r="AB58" s="4">
        <f t="shared" si="25"/>
        <v>-4.1550730380619835E-2</v>
      </c>
      <c r="AC58" s="4">
        <f t="shared" si="25"/>
        <v>-6.8016336232748359E-3</v>
      </c>
      <c r="AD58" s="4">
        <f t="shared" si="25"/>
        <v>1.0881906619553555E-3</v>
      </c>
      <c r="AE58" s="4">
        <f t="shared" si="25"/>
        <v>-2.1271361901461089E-3</v>
      </c>
      <c r="AF58" s="4">
        <f t="shared" si="25"/>
        <v>-1.0382320548535263E-2</v>
      </c>
      <c r="AG58" s="4">
        <f t="shared" si="25"/>
        <v>-4.7730123897104362E-2</v>
      </c>
      <c r="AH58" s="4">
        <f t="shared" si="25"/>
        <v>-4.4723910323013059E-2</v>
      </c>
      <c r="AI58" s="4">
        <f t="shared" si="25"/>
        <v>-2.9544402881757966E-2</v>
      </c>
      <c r="AJ58" s="4">
        <f t="shared" si="25"/>
        <v>-1.2470640675809391E-2</v>
      </c>
      <c r="AK58" s="4">
        <f t="shared" si="25"/>
        <v>1.0186819054372183E-3</v>
      </c>
      <c r="AL58" s="4">
        <f t="shared" si="25"/>
        <v>1.2954138538077485E-3</v>
      </c>
      <c r="AM58" s="4">
        <f t="shared" si="25"/>
        <v>-2.9364408623260042E-2</v>
      </c>
      <c r="AN58" s="4">
        <f t="shared" si="25"/>
        <v>-1.2266213134006033E-2</v>
      </c>
      <c r="AO58" s="4">
        <f t="shared" si="25"/>
        <v>-2.1845152857930848E-2</v>
      </c>
      <c r="AP58" s="4">
        <f t="shared" si="25"/>
        <v>-2.5430485866038254E-2</v>
      </c>
      <c r="AQ58" s="4">
        <f t="shared" si="25"/>
        <v>-2.6336346989449994E-2</v>
      </c>
      <c r="AR58" s="4">
        <f t="shared" si="25"/>
        <v>-1.9203009741217542E-2</v>
      </c>
      <c r="AS58" s="4">
        <f t="shared" si="25"/>
        <v>-3.8153660646163927E-3</v>
      </c>
      <c r="AT58" s="4">
        <f t="shared" si="25"/>
        <v>-1.5396012685013925E-2</v>
      </c>
      <c r="AU58" s="4">
        <f t="shared" si="25"/>
        <v>-2.5408357824793927E-2</v>
      </c>
      <c r="AV58" s="4">
        <f t="shared" si="25"/>
        <v>-3.6092602726113372E-2</v>
      </c>
      <c r="AW58" s="4">
        <f t="shared" si="25"/>
        <v>-3.2966089067214002E-2</v>
      </c>
      <c r="AX58" s="4">
        <f t="shared" si="25"/>
        <v>-1.957430271524551E-2</v>
      </c>
      <c r="AY58" s="4">
        <f t="shared" si="25"/>
        <v>8.8155853367992525E-3</v>
      </c>
      <c r="BB58" s="24">
        <f t="shared" ref="BB58:BB82" si="26">AVERAGE(B58:AY58)</f>
        <v>-4.3115660866354412E-3</v>
      </c>
      <c r="CC58" s="1">
        <f t="shared" ref="CC58:CC72" si="27">COUNTIF(B58:AY58,"&gt;0")</f>
        <v>23</v>
      </c>
    </row>
    <row r="59" spans="1:85" x14ac:dyDescent="0.25">
      <c r="A59" s="12">
        <v>-14</v>
      </c>
      <c r="B59" s="4">
        <f t="shared" ref="B59:AY59" si="28">B32-AVERAGE(B$31:B$45)</f>
        <v>-1.0509433975790352E-2</v>
      </c>
      <c r="C59" s="4">
        <f t="shared" si="28"/>
        <v>-1.0840343569017263E-2</v>
      </c>
      <c r="D59" s="4">
        <f t="shared" si="28"/>
        <v>-2.3588640298998993E-2</v>
      </c>
      <c r="E59" s="4">
        <f t="shared" si="28"/>
        <v>3.1334613158168226E-2</v>
      </c>
      <c r="F59" s="4">
        <f t="shared" si="28"/>
        <v>8.7317258971258745E-3</v>
      </c>
      <c r="G59" s="4">
        <f t="shared" si="28"/>
        <v>1.7707614552052255E-2</v>
      </c>
      <c r="H59" s="4">
        <f t="shared" si="28"/>
        <v>-1.2917094259587739E-2</v>
      </c>
      <c r="I59" s="4">
        <f t="shared" si="28"/>
        <v>-3.7521520358679231E-3</v>
      </c>
      <c r="J59" s="4">
        <f t="shared" si="28"/>
        <v>1.2748005799398505E-2</v>
      </c>
      <c r="K59" s="4">
        <f t="shared" si="28"/>
        <v>-7.0488719872247594E-5</v>
      </c>
      <c r="L59" s="4">
        <f t="shared" si="28"/>
        <v>-9.6660716500104361E-3</v>
      </c>
      <c r="M59" s="4">
        <f t="shared" si="28"/>
        <v>-2.4335394268029595E-2</v>
      </c>
      <c r="N59" s="4">
        <f t="shared" si="28"/>
        <v>-2.7456868486065121E-2</v>
      </c>
      <c r="O59" s="4">
        <f t="shared" si="28"/>
        <v>-1.021598578019854E-2</v>
      </c>
      <c r="P59" s="4">
        <f t="shared" si="28"/>
        <v>-1.1045165977457165E-2</v>
      </c>
      <c r="Q59" s="4">
        <f t="shared" si="28"/>
        <v>-2.762929048513554E-2</v>
      </c>
      <c r="R59" s="4">
        <f t="shared" si="28"/>
        <v>1.5333576995756323E-2</v>
      </c>
      <c r="S59" s="4">
        <f t="shared" si="28"/>
        <v>7.3445509054551154E-3</v>
      </c>
      <c r="T59" s="4">
        <f t="shared" si="28"/>
        <v>-8.781558371956091E-3</v>
      </c>
      <c r="U59" s="4">
        <f t="shared" si="28"/>
        <v>-3.0640256879516195E-3</v>
      </c>
      <c r="V59" s="4">
        <f t="shared" si="28"/>
        <v>6.856516798507223E-3</v>
      </c>
      <c r="W59" s="4">
        <f t="shared" si="28"/>
        <v>-2.2721069698438696E-2</v>
      </c>
      <c r="X59" s="4">
        <f t="shared" si="28"/>
        <v>2.7911294907366897E-2</v>
      </c>
      <c r="Y59" s="4">
        <f t="shared" si="28"/>
        <v>1.7893746109188553E-2</v>
      </c>
      <c r="Z59" s="4">
        <f t="shared" si="28"/>
        <v>1.9662694678201025E-2</v>
      </c>
      <c r="AA59" s="4">
        <f t="shared" si="28"/>
        <v>1.6545181443795069E-2</v>
      </c>
      <c r="AB59" s="4">
        <f t="shared" si="28"/>
        <v>4.3830861499046699E-2</v>
      </c>
      <c r="AC59" s="4">
        <f t="shared" si="28"/>
        <v>2.1488275943804267E-3</v>
      </c>
      <c r="AD59" s="4">
        <f t="shared" si="28"/>
        <v>1.3289489766177165E-2</v>
      </c>
      <c r="AE59" s="4">
        <f t="shared" si="28"/>
        <v>1.8587940583585934E-2</v>
      </c>
      <c r="AF59" s="4">
        <f t="shared" si="28"/>
        <v>1.9210064127055188E-2</v>
      </c>
      <c r="AG59" s="4">
        <f t="shared" si="28"/>
        <v>8.0787886625257495E-3</v>
      </c>
      <c r="AH59" s="4">
        <f t="shared" si="28"/>
        <v>3.0682392733365212E-2</v>
      </c>
      <c r="AI59" s="4">
        <f t="shared" si="28"/>
        <v>-6.4912525567095744E-2</v>
      </c>
      <c r="AJ59" s="4">
        <f t="shared" si="28"/>
        <v>-3.5135858321978684E-3</v>
      </c>
      <c r="AK59" s="4">
        <f t="shared" si="28"/>
        <v>2.8481605476675411E-2</v>
      </c>
      <c r="AL59" s="4">
        <f t="shared" si="28"/>
        <v>2.2560971611505894E-2</v>
      </c>
      <c r="AM59" s="4">
        <f t="shared" si="28"/>
        <v>-1.1600035622089683E-3</v>
      </c>
      <c r="AN59" s="4">
        <f t="shared" si="28"/>
        <v>4.0717256508392377E-2</v>
      </c>
      <c r="AO59" s="4">
        <f t="shared" si="28"/>
        <v>1.43538256116042E-2</v>
      </c>
      <c r="AP59" s="4">
        <f t="shared" si="28"/>
        <v>1.8083307773876213E-2</v>
      </c>
      <c r="AQ59" s="4">
        <f t="shared" si="28"/>
        <v>2.052118216701045E-2</v>
      </c>
      <c r="AR59" s="4">
        <f t="shared" si="28"/>
        <v>2.5805131749545015E-2</v>
      </c>
      <c r="AS59" s="4">
        <f t="shared" si="28"/>
        <v>1.8688514236926905E-2</v>
      </c>
      <c r="AT59" s="4">
        <f t="shared" si="28"/>
        <v>2.36885546381151E-2</v>
      </c>
      <c r="AU59" s="4">
        <f t="shared" si="28"/>
        <v>3.8924583324168774E-2</v>
      </c>
      <c r="AV59" s="4">
        <f t="shared" si="28"/>
        <v>-1.3285705051033388E-4</v>
      </c>
      <c r="AW59" s="4">
        <f t="shared" si="28"/>
        <v>-6.5548755174543293E-3</v>
      </c>
      <c r="AX59" s="4">
        <f t="shared" si="28"/>
        <v>4.6119150130101844E-2</v>
      </c>
      <c r="AY59" s="4">
        <f t="shared" si="28"/>
        <v>-2.103002601487259E-2</v>
      </c>
      <c r="BB59" s="24">
        <f t="shared" si="26"/>
        <v>6.2388902526071275E-3</v>
      </c>
      <c r="CC59" s="1">
        <f t="shared" si="27"/>
        <v>29</v>
      </c>
    </row>
    <row r="60" spans="1:85" x14ac:dyDescent="0.25">
      <c r="A60" s="12">
        <v>-13</v>
      </c>
      <c r="B60" s="4">
        <f t="shared" ref="B60:AY60" si="29">B33-AVERAGE(B$31:B$45)</f>
        <v>1.3897907065886455E-2</v>
      </c>
      <c r="C60" s="4">
        <f t="shared" si="29"/>
        <v>1.0621632996017732E-2</v>
      </c>
      <c r="D60" s="4">
        <f t="shared" si="29"/>
        <v>3.4712186791683963E-3</v>
      </c>
      <c r="E60" s="4">
        <f t="shared" si="29"/>
        <v>-3.1999741759905102E-2</v>
      </c>
      <c r="F60" s="4">
        <f t="shared" si="29"/>
        <v>5.2975114404673045E-3</v>
      </c>
      <c r="G60" s="4">
        <f t="shared" si="29"/>
        <v>-2.967928370251094E-3</v>
      </c>
      <c r="H60" s="4">
        <f t="shared" si="29"/>
        <v>-3.9129223881038781E-3</v>
      </c>
      <c r="I60" s="4">
        <f t="shared" si="29"/>
        <v>-1.3358852125263601E-2</v>
      </c>
      <c r="J60" s="4">
        <f t="shared" si="29"/>
        <v>-4.7098681728240683E-3</v>
      </c>
      <c r="K60" s="4">
        <f t="shared" si="29"/>
        <v>1.2048640247631474E-2</v>
      </c>
      <c r="L60" s="4">
        <f t="shared" si="29"/>
        <v>9.6349101607875152E-4</v>
      </c>
      <c r="M60" s="4">
        <f t="shared" si="29"/>
        <v>7.6830051800983751E-3</v>
      </c>
      <c r="N60" s="4">
        <f t="shared" si="29"/>
        <v>7.2144597315253233E-4</v>
      </c>
      <c r="O60" s="4">
        <f t="shared" si="29"/>
        <v>5.5536394525510915E-2</v>
      </c>
      <c r="P60" s="4">
        <f t="shared" si="29"/>
        <v>-1.576520682453041E-2</v>
      </c>
      <c r="Q60" s="4">
        <f t="shared" si="29"/>
        <v>-1.8188044440333572E-2</v>
      </c>
      <c r="R60" s="4">
        <f t="shared" si="29"/>
        <v>-1.111456850027227E-2</v>
      </c>
      <c r="S60" s="4">
        <f t="shared" si="29"/>
        <v>2.1726513913722663E-2</v>
      </c>
      <c r="T60" s="4">
        <f t="shared" si="29"/>
        <v>-1.8661314492151988E-2</v>
      </c>
      <c r="U60" s="4">
        <f t="shared" si="29"/>
        <v>5.2024320577224526E-3</v>
      </c>
      <c r="V60" s="4">
        <f t="shared" si="29"/>
        <v>-5.9065018116737627E-3</v>
      </c>
      <c r="W60" s="4">
        <f t="shared" si="29"/>
        <v>1.0230215883787528E-2</v>
      </c>
      <c r="X60" s="4">
        <f t="shared" si="29"/>
        <v>1.6181970812970365E-2</v>
      </c>
      <c r="Y60" s="4">
        <f t="shared" si="29"/>
        <v>-1.9937400394790531E-2</v>
      </c>
      <c r="Z60" s="4">
        <f t="shared" si="29"/>
        <v>-3.2952672209727906E-3</v>
      </c>
      <c r="AA60" s="4">
        <f t="shared" si="29"/>
        <v>-2.6538071372686989E-2</v>
      </c>
      <c r="AB60" s="4">
        <f t="shared" si="29"/>
        <v>-2.5989013191382169E-2</v>
      </c>
      <c r="AC60" s="4">
        <f t="shared" si="29"/>
        <v>-1.8390864280531095E-2</v>
      </c>
      <c r="AD60" s="4">
        <f t="shared" si="29"/>
        <v>-3.1519692678457369E-2</v>
      </c>
      <c r="AE60" s="4">
        <f t="shared" si="29"/>
        <v>-1.3264801437341269E-2</v>
      </c>
      <c r="AF60" s="4">
        <f t="shared" si="29"/>
        <v>1.6666052868025225E-2</v>
      </c>
      <c r="AG60" s="4">
        <f t="shared" si="29"/>
        <v>3.2803458965404098E-2</v>
      </c>
      <c r="AH60" s="4">
        <f t="shared" si="29"/>
        <v>2.0702359242918991E-2</v>
      </c>
      <c r="AI60" s="4">
        <f t="shared" si="29"/>
        <v>2.4788935665964818E-3</v>
      </c>
      <c r="AJ60" s="4">
        <f t="shared" si="29"/>
        <v>3.9770987396178393E-3</v>
      </c>
      <c r="AK60" s="4">
        <f t="shared" si="29"/>
        <v>-1.3644527460248941E-4</v>
      </c>
      <c r="AL60" s="4">
        <f t="shared" si="29"/>
        <v>5.5872996041455457E-3</v>
      </c>
      <c r="AM60" s="4">
        <f t="shared" si="29"/>
        <v>9.7618202866165023E-3</v>
      </c>
      <c r="AN60" s="4">
        <f t="shared" si="29"/>
        <v>2.9513777974802748E-3</v>
      </c>
      <c r="AO60" s="4">
        <f t="shared" si="29"/>
        <v>1.2331546330083955E-3</v>
      </c>
      <c r="AP60" s="4">
        <f t="shared" si="29"/>
        <v>9.0958207551739018E-3</v>
      </c>
      <c r="AQ60" s="4">
        <f t="shared" si="29"/>
        <v>1.7007943926178985E-3</v>
      </c>
      <c r="AR60" s="4">
        <f t="shared" si="29"/>
        <v>2.3241294924327555E-2</v>
      </c>
      <c r="AS60" s="4">
        <f t="shared" si="29"/>
        <v>7.6962453555041756E-3</v>
      </c>
      <c r="AT60" s="4">
        <f t="shared" si="29"/>
        <v>-1.5490542258661436E-2</v>
      </c>
      <c r="AU60" s="4">
        <f t="shared" si="29"/>
        <v>-2.7788657359900111E-2</v>
      </c>
      <c r="AV60" s="4">
        <f t="shared" si="29"/>
        <v>-5.3997961006657304E-2</v>
      </c>
      <c r="AW60" s="4">
        <f t="shared" si="29"/>
        <v>-2.4961962759375754E-2</v>
      </c>
      <c r="AX60" s="4">
        <f t="shared" si="29"/>
        <v>-3.3894416179754583E-2</v>
      </c>
      <c r="AY60" s="4">
        <f t="shared" si="29"/>
        <v>-1.127199631022263E-2</v>
      </c>
      <c r="BB60" s="24">
        <f t="shared" si="26"/>
        <v>-2.6316797937398885E-3</v>
      </c>
      <c r="CC60" s="1">
        <f t="shared" si="27"/>
        <v>26</v>
      </c>
    </row>
    <row r="61" spans="1:85" x14ac:dyDescent="0.25">
      <c r="A61" s="12">
        <v>-12</v>
      </c>
      <c r="B61" s="4">
        <f t="shared" ref="B61:AY61" si="30">B34-AVERAGE(B$31:B$45)</f>
        <v>-2.4484986931198351E-2</v>
      </c>
      <c r="C61" s="4">
        <f t="shared" si="30"/>
        <v>3.0094167495876234E-2</v>
      </c>
      <c r="D61" s="4">
        <f t="shared" si="30"/>
        <v>6.8876902121499991E-3</v>
      </c>
      <c r="E61" s="4">
        <f t="shared" si="30"/>
        <v>6.0019641649272093E-3</v>
      </c>
      <c r="F61" s="4">
        <f t="shared" si="30"/>
        <v>1.1678145784666092E-2</v>
      </c>
      <c r="G61" s="4">
        <f t="shared" si="30"/>
        <v>1.2787442298167983E-2</v>
      </c>
      <c r="H61" s="4">
        <f t="shared" si="30"/>
        <v>1.4033315311843042E-2</v>
      </c>
      <c r="I61" s="4">
        <f t="shared" si="30"/>
        <v>1.1714791027069838E-2</v>
      </c>
      <c r="J61" s="4">
        <f t="shared" si="30"/>
        <v>9.6918787848904158E-3</v>
      </c>
      <c r="K61" s="4">
        <f t="shared" si="30"/>
        <v>7.2901415263036378E-3</v>
      </c>
      <c r="L61" s="4">
        <f t="shared" si="30"/>
        <v>5.4987344247041554E-4</v>
      </c>
      <c r="M61" s="4">
        <f t="shared" si="30"/>
        <v>-1.5230719018011577E-2</v>
      </c>
      <c r="N61" s="4">
        <f t="shared" si="30"/>
        <v>-6.8058119378562685E-3</v>
      </c>
      <c r="O61" s="4">
        <f t="shared" si="30"/>
        <v>7.5421206167504019E-3</v>
      </c>
      <c r="P61" s="4">
        <f t="shared" si="30"/>
        <v>-8.057366560104598E-3</v>
      </c>
      <c r="Q61" s="4">
        <f t="shared" si="30"/>
        <v>-5.2629071495536644E-3</v>
      </c>
      <c r="R61" s="4">
        <f t="shared" si="30"/>
        <v>-1.0793865291682915E-3</v>
      </c>
      <c r="S61" s="4">
        <f t="shared" si="30"/>
        <v>-2.7685265308149938E-3</v>
      </c>
      <c r="T61" s="4">
        <f t="shared" si="30"/>
        <v>-5.6782952550723433E-3</v>
      </c>
      <c r="U61" s="4">
        <f t="shared" si="30"/>
        <v>-2.7337351644896638E-3</v>
      </c>
      <c r="V61" s="4">
        <f t="shared" si="30"/>
        <v>9.917210241278741E-3</v>
      </c>
      <c r="W61" s="4">
        <f t="shared" si="30"/>
        <v>-3.4455308007324357E-3</v>
      </c>
      <c r="X61" s="4">
        <f t="shared" si="30"/>
        <v>-1.3304449019032527E-3</v>
      </c>
      <c r="Y61" s="4">
        <f t="shared" si="30"/>
        <v>1.362519284846927E-2</v>
      </c>
      <c r="Z61" s="4">
        <f t="shared" si="30"/>
        <v>1.9646623265393705E-2</v>
      </c>
      <c r="AA61" s="4">
        <f t="shared" si="30"/>
        <v>1.5307955994986258E-2</v>
      </c>
      <c r="AB61" s="4">
        <f t="shared" si="30"/>
        <v>1.2910855955203557E-2</v>
      </c>
      <c r="AC61" s="4">
        <f t="shared" si="30"/>
        <v>1.0278513775931822E-2</v>
      </c>
      <c r="AD61" s="4">
        <f t="shared" si="30"/>
        <v>1.7144546993283345E-2</v>
      </c>
      <c r="AE61" s="4">
        <f t="shared" si="30"/>
        <v>1.4224425424858418E-2</v>
      </c>
      <c r="AF61" s="4">
        <f t="shared" si="30"/>
        <v>1.6171146839857882E-2</v>
      </c>
      <c r="AG61" s="4">
        <f t="shared" si="30"/>
        <v>3.2480512665307826E-2</v>
      </c>
      <c r="AH61" s="4">
        <f t="shared" si="30"/>
        <v>2.0452625852676633E-2</v>
      </c>
      <c r="AI61" s="4">
        <f t="shared" si="30"/>
        <v>2.4338668062663833E-3</v>
      </c>
      <c r="AJ61" s="4">
        <f t="shared" si="30"/>
        <v>3.9770987396178393E-3</v>
      </c>
      <c r="AK61" s="4">
        <f t="shared" si="30"/>
        <v>-1.4331459412421669E-4</v>
      </c>
      <c r="AL61" s="4">
        <f t="shared" si="30"/>
        <v>5.5789542062831231E-3</v>
      </c>
      <c r="AM61" s="4">
        <f t="shared" si="30"/>
        <v>9.568036137909925E-3</v>
      </c>
      <c r="AN61" s="4">
        <f t="shared" si="30"/>
        <v>2.9479618982789341E-3</v>
      </c>
      <c r="AO61" s="4">
        <f t="shared" si="30"/>
        <v>1.2318978586741743E-3</v>
      </c>
      <c r="AP61" s="4">
        <f t="shared" si="30"/>
        <v>1.6339586885484687E-3</v>
      </c>
      <c r="AQ61" s="4">
        <f t="shared" si="30"/>
        <v>3.5709366940259196E-2</v>
      </c>
      <c r="AR61" s="4">
        <f t="shared" si="30"/>
        <v>-7.994529276600236E-3</v>
      </c>
      <c r="AS61" s="4">
        <f t="shared" si="30"/>
        <v>-9.3055749630227991E-3</v>
      </c>
      <c r="AT61" s="4">
        <f t="shared" si="30"/>
        <v>-7.9004187680648402E-3</v>
      </c>
      <c r="AU61" s="4">
        <f t="shared" si="30"/>
        <v>1.2819280087101757E-3</v>
      </c>
      <c r="AV61" s="4">
        <f t="shared" si="30"/>
        <v>5.0980755261283888E-3</v>
      </c>
      <c r="AW61" s="4">
        <f t="shared" si="30"/>
        <v>2.00885768338461E-2</v>
      </c>
      <c r="AX61" s="4">
        <f t="shared" si="30"/>
        <v>-1.1214110566490779E-3</v>
      </c>
      <c r="AY61" s="4">
        <f t="shared" si="30"/>
        <v>-3.4337953168860156E-3</v>
      </c>
      <c r="BB61" s="24">
        <f t="shared" si="26"/>
        <v>5.664082148252654E-3</v>
      </c>
      <c r="BK61" s="32">
        <f>_xlfn.STDEV.S(BB58:BB72)</f>
        <v>7.2125758367614437E-3</v>
      </c>
      <c r="CC61" s="1">
        <f t="shared" si="27"/>
        <v>33</v>
      </c>
    </row>
    <row r="62" spans="1:85" x14ac:dyDescent="0.25">
      <c r="A62" s="12">
        <v>-11</v>
      </c>
      <c r="B62" s="4">
        <f t="shared" ref="B62:AY62" si="31">B35-AVERAGE(B$31:B$45)</f>
        <v>-2.5052584266496786E-2</v>
      </c>
      <c r="C62" s="4">
        <f t="shared" si="31"/>
        <v>2.9105825564536249E-2</v>
      </c>
      <c r="D62" s="4">
        <f t="shared" si="31"/>
        <v>6.8098167383249773E-3</v>
      </c>
      <c r="E62" s="4">
        <f t="shared" si="31"/>
        <v>5.8527678878379646E-3</v>
      </c>
      <c r="F62" s="4">
        <f t="shared" si="31"/>
        <v>1.1569095861102132E-2</v>
      </c>
      <c r="G62" s="4">
        <f t="shared" si="31"/>
        <v>1.2694925108808599E-2</v>
      </c>
      <c r="H62" s="4">
        <f t="shared" si="31"/>
        <v>1.4020795298561452E-2</v>
      </c>
      <c r="I62" s="4">
        <f t="shared" si="31"/>
        <v>1.1656813216029764E-2</v>
      </c>
      <c r="J62" s="4">
        <f t="shared" si="31"/>
        <v>9.6410298485995107E-3</v>
      </c>
      <c r="K62" s="4">
        <f t="shared" si="31"/>
        <v>7.2562375268186777E-3</v>
      </c>
      <c r="L62" s="4">
        <f t="shared" si="31"/>
        <v>5.2029021199033031E-4</v>
      </c>
      <c r="M62" s="4">
        <f t="shared" si="31"/>
        <v>-1.548995556336623E-2</v>
      </c>
      <c r="N62" s="4">
        <f t="shared" si="31"/>
        <v>-6.9021658399613141E-3</v>
      </c>
      <c r="O62" s="4">
        <f t="shared" si="31"/>
        <v>7.5253724029989994E-3</v>
      </c>
      <c r="P62" s="4">
        <f t="shared" si="31"/>
        <v>-8.11875099265808E-3</v>
      </c>
      <c r="Q62" s="4">
        <f t="shared" si="31"/>
        <v>-5.2928894866183206E-3</v>
      </c>
      <c r="R62" s="4">
        <f t="shared" si="31"/>
        <v>-1.1242662748787479E-3</v>
      </c>
      <c r="S62" s="4">
        <f t="shared" si="31"/>
        <v>-2.7894228821125347E-3</v>
      </c>
      <c r="T62" s="4">
        <f t="shared" si="31"/>
        <v>-5.7244209044298514E-3</v>
      </c>
      <c r="U62" s="4">
        <f t="shared" si="31"/>
        <v>-2.7417797508568265E-3</v>
      </c>
      <c r="V62" s="4">
        <f t="shared" si="31"/>
        <v>9.9015301301640553E-3</v>
      </c>
      <c r="W62" s="4">
        <f t="shared" si="31"/>
        <v>-3.4694429475047982E-3</v>
      </c>
      <c r="X62" s="4">
        <f t="shared" si="31"/>
        <v>-1.347485215987345E-3</v>
      </c>
      <c r="Y62" s="4">
        <f t="shared" si="31"/>
        <v>1.3427912943164711E-2</v>
      </c>
      <c r="Z62" s="4">
        <f t="shared" si="31"/>
        <v>1.9309731371460373E-2</v>
      </c>
      <c r="AA62" s="4">
        <f t="shared" si="31"/>
        <v>1.5147084628320527E-2</v>
      </c>
      <c r="AB62" s="4">
        <f t="shared" si="31"/>
        <v>1.2762417703205743E-2</v>
      </c>
      <c r="AC62" s="4">
        <f t="shared" si="31"/>
        <v>1.0141646168806237E-2</v>
      </c>
      <c r="AD62" s="4">
        <f t="shared" si="31"/>
        <v>1.6946489750833221E-2</v>
      </c>
      <c r="AE62" s="4">
        <f t="shared" si="31"/>
        <v>1.4140096870051619E-2</v>
      </c>
      <c r="AF62" s="4">
        <f t="shared" si="31"/>
        <v>1.569754955386881E-2</v>
      </c>
      <c r="AG62" s="4">
        <f t="shared" si="31"/>
        <v>3.2168868833665321E-2</v>
      </c>
      <c r="AH62" s="4">
        <f t="shared" si="31"/>
        <v>2.0210602742020783E-2</v>
      </c>
      <c r="AI62" s="4">
        <f t="shared" si="31"/>
        <v>2.3894383012721104E-3</v>
      </c>
      <c r="AJ62" s="4">
        <f t="shared" si="31"/>
        <v>3.9770987396178393E-3</v>
      </c>
      <c r="AK62" s="4">
        <f t="shared" si="31"/>
        <v>-1.5022006389789431E-4</v>
      </c>
      <c r="AL62" s="4">
        <f t="shared" si="31"/>
        <v>5.5706568174364564E-3</v>
      </c>
      <c r="AM62" s="4">
        <f t="shared" si="31"/>
        <v>9.3795368326471708E-3</v>
      </c>
      <c r="AN62" s="4">
        <f t="shared" si="31"/>
        <v>2.9445333373419964E-3</v>
      </c>
      <c r="AO62" s="4">
        <f t="shared" si="31"/>
        <v>1.2306438974503109E-3</v>
      </c>
      <c r="AP62" s="4">
        <f t="shared" si="31"/>
        <v>1.5918343987755303E-3</v>
      </c>
      <c r="AQ62" s="4">
        <f t="shared" si="31"/>
        <v>3.5596966519493289E-2</v>
      </c>
      <c r="AR62" s="4">
        <f t="shared" si="31"/>
        <v>-8.48785710684909E-3</v>
      </c>
      <c r="AS62" s="4">
        <f t="shared" si="31"/>
        <v>-9.6181076936032953E-3</v>
      </c>
      <c r="AT62" s="4">
        <f t="shared" si="31"/>
        <v>-8.1048864866436234E-3</v>
      </c>
      <c r="AU62" s="4">
        <f t="shared" si="31"/>
        <v>1.2517742058267157E-3</v>
      </c>
      <c r="AV62" s="4">
        <f t="shared" si="31"/>
        <v>5.0462445750490267E-3</v>
      </c>
      <c r="AW62" s="4">
        <f t="shared" si="31"/>
        <v>2.0015197712917113E-2</v>
      </c>
      <c r="AX62" s="4">
        <f t="shared" si="31"/>
        <v>-1.1521966455246592E-3</v>
      </c>
      <c r="AY62" s="4">
        <f t="shared" si="31"/>
        <v>-3.5468146254564372E-3</v>
      </c>
      <c r="BB62" s="24">
        <f t="shared" si="26"/>
        <v>5.5277515790430366E-3</v>
      </c>
      <c r="CC62" s="1">
        <f t="shared" si="27"/>
        <v>33</v>
      </c>
      <c r="CG62" s="33">
        <f>SUM(CC58:CC72)/(50*15)</f>
        <v>0.5</v>
      </c>
    </row>
    <row r="63" spans="1:85" x14ac:dyDescent="0.25">
      <c r="A63" s="12">
        <v>-10</v>
      </c>
      <c r="B63" s="4">
        <f t="shared" ref="B63:AY63" si="32">B36-AVERAGE(B$31:B$45)</f>
        <v>-2.5648229191960806E-2</v>
      </c>
      <c r="C63" s="4">
        <f t="shared" si="32"/>
        <v>2.8176827731497382E-2</v>
      </c>
      <c r="D63" s="4">
        <f t="shared" si="32"/>
        <v>6.7332997129307039E-3</v>
      </c>
      <c r="E63" s="4">
        <f t="shared" si="32"/>
        <v>5.7071507764034912E-3</v>
      </c>
      <c r="F63" s="4">
        <f t="shared" si="32"/>
        <v>1.1462288362427296E-2</v>
      </c>
      <c r="G63" s="4">
        <f t="shared" si="32"/>
        <v>1.2604162375205926E-2</v>
      </c>
      <c r="H63" s="4">
        <f t="shared" si="32"/>
        <v>1.4008363418214676E-2</v>
      </c>
      <c r="I63" s="4">
        <f t="shared" si="32"/>
        <v>1.159970835731149E-2</v>
      </c>
      <c r="J63" s="4">
        <f t="shared" si="32"/>
        <v>9.5908984291904077E-3</v>
      </c>
      <c r="K63" s="4">
        <f t="shared" si="32"/>
        <v>7.2227249353303226E-3</v>
      </c>
      <c r="L63" s="4">
        <f t="shared" si="32"/>
        <v>4.9038252526029114E-4</v>
      </c>
      <c r="M63" s="4">
        <f t="shared" si="32"/>
        <v>-1.5757746557979301E-2</v>
      </c>
      <c r="N63" s="4">
        <f t="shared" si="32"/>
        <v>-7.0004396310155165E-3</v>
      </c>
      <c r="O63" s="4">
        <f t="shared" si="32"/>
        <v>7.5087604355936789E-3</v>
      </c>
      <c r="P63" s="4">
        <f t="shared" si="32"/>
        <v>-8.1811087360232366E-3</v>
      </c>
      <c r="Q63" s="4">
        <f t="shared" si="32"/>
        <v>-5.3232028861916617E-3</v>
      </c>
      <c r="R63" s="4">
        <f t="shared" si="32"/>
        <v>-1.1697534444236315E-3</v>
      </c>
      <c r="S63" s="4">
        <f t="shared" si="32"/>
        <v>-2.8105115974325348E-3</v>
      </c>
      <c r="T63" s="4">
        <f t="shared" si="32"/>
        <v>-5.7711795349184762E-3</v>
      </c>
      <c r="U63" s="4">
        <f t="shared" si="32"/>
        <v>-2.7498701658862732E-3</v>
      </c>
      <c r="V63" s="4">
        <f t="shared" si="32"/>
        <v>9.885973466390429E-3</v>
      </c>
      <c r="W63" s="4">
        <f t="shared" si="32"/>
        <v>-3.4935906833539077E-3</v>
      </c>
      <c r="X63" s="4">
        <f t="shared" si="32"/>
        <v>-1.3643857112777538E-3</v>
      </c>
      <c r="Y63" s="4">
        <f t="shared" si="32"/>
        <v>1.3236060530799797E-2</v>
      </c>
      <c r="Z63" s="4">
        <f t="shared" si="32"/>
        <v>1.8984875145414651E-2</v>
      </c>
      <c r="AA63" s="4">
        <f t="shared" si="32"/>
        <v>1.4990217897822145E-2</v>
      </c>
      <c r="AB63" s="4">
        <f t="shared" si="32"/>
        <v>1.2617531536994442E-2</v>
      </c>
      <c r="AC63" s="4">
        <f t="shared" si="32"/>
        <v>1.0007925772078756E-2</v>
      </c>
      <c r="AD63" s="4">
        <f t="shared" si="32"/>
        <v>1.6753891889915301E-2</v>
      </c>
      <c r="AE63" s="4">
        <f t="shared" si="32"/>
        <v>1.4057296059082821E-2</v>
      </c>
      <c r="AF63" s="4">
        <f t="shared" si="32"/>
        <v>1.2520319855758747E-2</v>
      </c>
      <c r="AG63" s="4">
        <f t="shared" si="32"/>
        <v>2.3409948673257665E-2</v>
      </c>
      <c r="AH63" s="4">
        <f t="shared" si="32"/>
        <v>2.7292273696330794E-2</v>
      </c>
      <c r="AI63" s="4">
        <f t="shared" si="32"/>
        <v>4.7857663526213456E-3</v>
      </c>
      <c r="AJ63" s="4">
        <f t="shared" si="32"/>
        <v>5.646586430472833E-3</v>
      </c>
      <c r="AK63" s="4">
        <f t="shared" si="32"/>
        <v>2.6150804323778223E-2</v>
      </c>
      <c r="AL63" s="4">
        <f t="shared" si="32"/>
        <v>-1.6999431595647638E-2</v>
      </c>
      <c r="AM63" s="4">
        <f t="shared" si="32"/>
        <v>1.5127927588295488E-2</v>
      </c>
      <c r="AN63" s="4">
        <f t="shared" si="32"/>
        <v>2.8854054273818888E-2</v>
      </c>
      <c r="AO63" s="4">
        <f t="shared" si="32"/>
        <v>1.8729071380744776E-2</v>
      </c>
      <c r="AP63" s="4">
        <f t="shared" si="32"/>
        <v>1.5491579328062522E-3</v>
      </c>
      <c r="AQ63" s="4">
        <f t="shared" si="32"/>
        <v>3.5486912107628013E-2</v>
      </c>
      <c r="AR63" s="4">
        <f t="shared" si="32"/>
        <v>-9.0038548439993031E-3</v>
      </c>
      <c r="AS63" s="4">
        <f t="shared" si="32"/>
        <v>-9.9419917240571778E-3</v>
      </c>
      <c r="AT63" s="4">
        <f t="shared" si="32"/>
        <v>-8.3153298358985168E-3</v>
      </c>
      <c r="AU63" s="4">
        <f t="shared" si="32"/>
        <v>1.2212864885175938E-3</v>
      </c>
      <c r="AV63" s="4">
        <f t="shared" si="32"/>
        <v>4.9936591760574665E-3</v>
      </c>
      <c r="AW63" s="4">
        <f t="shared" si="32"/>
        <v>1.9943059798119871E-2</v>
      </c>
      <c r="AX63" s="4">
        <f t="shared" si="32"/>
        <v>-1.1833267277418019E-3</v>
      </c>
      <c r="AY63" s="4">
        <f t="shared" si="32"/>
        <v>-3.6622759042125828E-3</v>
      </c>
      <c r="BB63" s="24">
        <f t="shared" si="26"/>
        <v>6.4594587732810368E-3</v>
      </c>
      <c r="CC63" s="1">
        <f t="shared" si="27"/>
        <v>33</v>
      </c>
    </row>
    <row r="64" spans="1:85" x14ac:dyDescent="0.25">
      <c r="A64" s="12">
        <v>-9</v>
      </c>
      <c r="B64" s="4">
        <f t="shared" ref="B64:AY64" si="33">B37-AVERAGE(B$31:B$45)</f>
        <v>5.8210540634188214E-3</v>
      </c>
      <c r="C64" s="4">
        <f t="shared" si="33"/>
        <v>-1.2659970021037612E-2</v>
      </c>
      <c r="D64" s="4">
        <f t="shared" si="33"/>
        <v>2.0261734015885758E-2</v>
      </c>
      <c r="E64" s="4">
        <f t="shared" si="33"/>
        <v>-1.3160257919178161E-2</v>
      </c>
      <c r="F64" s="4">
        <f t="shared" si="33"/>
        <v>1.3056637561885142E-2</v>
      </c>
      <c r="G64" s="4">
        <f t="shared" si="33"/>
        <v>-2.8312516694703224E-3</v>
      </c>
      <c r="H64" s="4">
        <f t="shared" si="33"/>
        <v>-2.2106818060512727E-2</v>
      </c>
      <c r="I64" s="4">
        <f t="shared" si="33"/>
        <v>-3.4568100710600947E-3</v>
      </c>
      <c r="J64" s="4">
        <f t="shared" si="33"/>
        <v>1.216512859316405E-3</v>
      </c>
      <c r="K64" s="4">
        <f t="shared" si="33"/>
        <v>9.5698604644826619E-4</v>
      </c>
      <c r="L64" s="4">
        <f t="shared" si="33"/>
        <v>-2.0694032119831979E-2</v>
      </c>
      <c r="M64" s="4">
        <f t="shared" si="33"/>
        <v>1.2093394254038929E-3</v>
      </c>
      <c r="N64" s="4">
        <f t="shared" si="33"/>
        <v>1.3534487238815151E-2</v>
      </c>
      <c r="O64" s="4">
        <f t="shared" si="33"/>
        <v>-3.7478209303601832E-3</v>
      </c>
      <c r="P64" s="4">
        <f t="shared" si="33"/>
        <v>1.8720699903632183E-2</v>
      </c>
      <c r="Q64" s="4">
        <f t="shared" si="33"/>
        <v>2.1699598233828783E-2</v>
      </c>
      <c r="R64" s="4">
        <f t="shared" si="33"/>
        <v>1.7693295838415786E-2</v>
      </c>
      <c r="S64" s="4">
        <f t="shared" si="33"/>
        <v>-9.9488880532842341E-3</v>
      </c>
      <c r="T64" s="4">
        <f t="shared" si="33"/>
        <v>2.6725246261673382E-2</v>
      </c>
      <c r="U64" s="4">
        <f t="shared" si="33"/>
        <v>1.7068572678841924E-2</v>
      </c>
      <c r="V64" s="4">
        <f t="shared" si="33"/>
        <v>2.302866784436184E-2</v>
      </c>
      <c r="W64" s="4">
        <f t="shared" si="33"/>
        <v>-1.4997990763290805E-2</v>
      </c>
      <c r="X64" s="4">
        <f t="shared" si="33"/>
        <v>-1.2313959274519254E-2</v>
      </c>
      <c r="Y64" s="4">
        <f t="shared" si="33"/>
        <v>-1.1183497036501389E-2</v>
      </c>
      <c r="Z64" s="4">
        <f t="shared" si="33"/>
        <v>-2.6508956275227508E-2</v>
      </c>
      <c r="AA64" s="4">
        <f t="shared" si="33"/>
        <v>-8.9726191247419245E-3</v>
      </c>
      <c r="AB64" s="4">
        <f t="shared" si="33"/>
        <v>-2.5233743322858961E-2</v>
      </c>
      <c r="AC64" s="4">
        <f t="shared" si="33"/>
        <v>1.2135092192805863E-2</v>
      </c>
      <c r="AD64" s="4">
        <f t="shared" si="33"/>
        <v>-1.2898881801898713E-2</v>
      </c>
      <c r="AE64" s="4">
        <f t="shared" si="33"/>
        <v>-1.0932584331107392E-2</v>
      </c>
      <c r="AF64" s="4">
        <f t="shared" si="33"/>
        <v>-2.5104298215533942E-2</v>
      </c>
      <c r="AG64" s="4">
        <f t="shared" si="33"/>
        <v>2.947672728079416E-2</v>
      </c>
      <c r="AH64" s="4">
        <f t="shared" si="33"/>
        <v>-5.2158845175333439E-3</v>
      </c>
      <c r="AI64" s="4">
        <f t="shared" si="33"/>
        <v>2.9478965305367453E-2</v>
      </c>
      <c r="AJ64" s="4">
        <f t="shared" si="33"/>
        <v>-1.5391953530745151E-2</v>
      </c>
      <c r="AK64" s="4">
        <f t="shared" si="33"/>
        <v>-1.4742428834094497E-2</v>
      </c>
      <c r="AL64" s="4">
        <f t="shared" si="33"/>
        <v>-2.4066124399088101E-3</v>
      </c>
      <c r="AM64" s="4">
        <f t="shared" si="33"/>
        <v>3.5668045506776292E-3</v>
      </c>
      <c r="AN64" s="4">
        <f t="shared" si="33"/>
        <v>-2.0302330218785181E-2</v>
      </c>
      <c r="AO64" s="4">
        <f t="shared" si="33"/>
        <v>2.4144679652971395E-3</v>
      </c>
      <c r="AP64" s="4">
        <f t="shared" si="33"/>
        <v>1.4154643948367945E-2</v>
      </c>
      <c r="AQ64" s="4">
        <f t="shared" si="33"/>
        <v>-4.8508518281138807E-2</v>
      </c>
      <c r="AR64" s="4">
        <f t="shared" si="33"/>
        <v>-1.2135996478876056E-2</v>
      </c>
      <c r="AS64" s="4">
        <f t="shared" si="33"/>
        <v>-5.9441434104183344E-2</v>
      </c>
      <c r="AT64" s="4">
        <f t="shared" si="33"/>
        <v>-1.3211456708184893E-2</v>
      </c>
      <c r="AU64" s="4">
        <f t="shared" si="33"/>
        <v>-2.0632650784878793E-3</v>
      </c>
      <c r="AV64" s="4">
        <f t="shared" si="33"/>
        <v>-2.6414873683538072E-2</v>
      </c>
      <c r="AW64" s="4">
        <f t="shared" si="33"/>
        <v>-3.6104390592923585E-2</v>
      </c>
      <c r="AX64" s="4">
        <f t="shared" si="33"/>
        <v>-8.620610357092804E-3</v>
      </c>
      <c r="AY64" s="4">
        <f t="shared" si="33"/>
        <v>2.009062363881807E-2</v>
      </c>
      <c r="BB64" s="24">
        <f t="shared" si="26"/>
        <v>-4.1800395392370404E-3</v>
      </c>
      <c r="CC64" s="1">
        <f t="shared" si="27"/>
        <v>20</v>
      </c>
    </row>
    <row r="65" spans="1:87" x14ac:dyDescent="0.25">
      <c r="A65" s="12">
        <v>-8</v>
      </c>
      <c r="B65" s="4">
        <f t="shared" ref="B65:AY65" si="34">B38-AVERAGE(B$31:B$45)</f>
        <v>6.1474962634102577E-3</v>
      </c>
      <c r="C65" s="4">
        <f t="shared" si="34"/>
        <v>-1.0367054707585838E-2</v>
      </c>
      <c r="D65" s="4">
        <f t="shared" si="34"/>
        <v>-3.2703445060405368E-3</v>
      </c>
      <c r="E65" s="4">
        <f t="shared" si="34"/>
        <v>3.8664009230850171E-2</v>
      </c>
      <c r="F65" s="4">
        <f t="shared" si="34"/>
        <v>1.588696225183597E-2</v>
      </c>
      <c r="G65" s="4">
        <f t="shared" si="34"/>
        <v>1.0901089724393772E-2</v>
      </c>
      <c r="H65" s="4">
        <f t="shared" si="34"/>
        <v>8.6334243339450077E-3</v>
      </c>
      <c r="I65" s="4">
        <f t="shared" si="34"/>
        <v>5.0156092795188827E-3</v>
      </c>
      <c r="J65" s="4">
        <f t="shared" si="34"/>
        <v>7.2761815257202204E-3</v>
      </c>
      <c r="K65" s="4">
        <f t="shared" si="34"/>
        <v>2.3177162170860355E-2</v>
      </c>
      <c r="L65" s="4">
        <f t="shared" si="34"/>
        <v>1.526970495653323E-3</v>
      </c>
      <c r="M65" s="4">
        <f t="shared" si="34"/>
        <v>2.9594538295697758E-2</v>
      </c>
      <c r="N65" s="4">
        <f t="shared" si="34"/>
        <v>-4.3807164528410717E-3</v>
      </c>
      <c r="O65" s="4">
        <f t="shared" si="34"/>
        <v>-5.1427927603705195E-2</v>
      </c>
      <c r="P65" s="4">
        <f t="shared" si="34"/>
        <v>-1.7915962037682857E-2</v>
      </c>
      <c r="Q65" s="4">
        <f t="shared" si="34"/>
        <v>-1.8437649305224398E-2</v>
      </c>
      <c r="R65" s="4">
        <f t="shared" si="34"/>
        <v>-1.4845504411116614E-3</v>
      </c>
      <c r="S65" s="4">
        <f t="shared" si="34"/>
        <v>-1.5052037182339049E-2</v>
      </c>
      <c r="T65" s="4">
        <f t="shared" si="34"/>
        <v>-2.1010154832695485E-2</v>
      </c>
      <c r="U65" s="4">
        <f t="shared" si="34"/>
        <v>-1.8094804186924759E-2</v>
      </c>
      <c r="V65" s="4">
        <f t="shared" si="34"/>
        <v>6.8403571004089911E-3</v>
      </c>
      <c r="W65" s="4">
        <f t="shared" si="34"/>
        <v>-2.4503397470755885E-2</v>
      </c>
      <c r="X65" s="4">
        <f t="shared" si="34"/>
        <v>-3.1921711003161435E-2</v>
      </c>
      <c r="Y65" s="4">
        <f t="shared" si="34"/>
        <v>1.0144867961123662E-2</v>
      </c>
      <c r="Z65" s="4">
        <f t="shared" si="34"/>
        <v>1.1230469625066761E-3</v>
      </c>
      <c r="AA65" s="4">
        <f t="shared" si="34"/>
        <v>-6.7224733729760594E-3</v>
      </c>
      <c r="AB65" s="4">
        <f t="shared" si="34"/>
        <v>6.5731001005900043E-3</v>
      </c>
      <c r="AC65" s="4">
        <f t="shared" si="34"/>
        <v>-2.5038941622921796E-2</v>
      </c>
      <c r="AD65" s="4">
        <f t="shared" si="34"/>
        <v>-8.0673273224954462E-3</v>
      </c>
      <c r="AE65" s="4">
        <f t="shared" si="34"/>
        <v>6.6612704682839346E-4</v>
      </c>
      <c r="AF65" s="4">
        <f t="shared" si="34"/>
        <v>-2.2651656618969104E-2</v>
      </c>
      <c r="AG65" s="4">
        <f t="shared" si="34"/>
        <v>-7.5684784606856216E-4</v>
      </c>
      <c r="AH65" s="4">
        <f t="shared" si="34"/>
        <v>-4.1248690817184804E-2</v>
      </c>
      <c r="AI65" s="4">
        <f t="shared" si="34"/>
        <v>-2.624483387889168E-2</v>
      </c>
      <c r="AJ65" s="4">
        <f t="shared" si="34"/>
        <v>-4.2138034830305329E-2</v>
      </c>
      <c r="AK65" s="4">
        <f t="shared" si="34"/>
        <v>-2.7718118013812545E-2</v>
      </c>
      <c r="AL65" s="4">
        <f t="shared" si="34"/>
        <v>-6.6472482029453061E-3</v>
      </c>
      <c r="AM65" s="4">
        <f t="shared" si="34"/>
        <v>-1.5575259868390205E-2</v>
      </c>
      <c r="AN65" s="4">
        <f t="shared" si="34"/>
        <v>-2.0591324583224761E-2</v>
      </c>
      <c r="AO65" s="4">
        <f t="shared" si="34"/>
        <v>-1.4787029873301633E-2</v>
      </c>
      <c r="AP65" s="4">
        <f t="shared" si="34"/>
        <v>-1.6840773667810793E-2</v>
      </c>
      <c r="AQ65" s="4">
        <f t="shared" si="34"/>
        <v>-1.5333375966615815E-2</v>
      </c>
      <c r="AR65" s="4">
        <f t="shared" si="34"/>
        <v>-4.3765092220936747E-2</v>
      </c>
      <c r="AS65" s="4">
        <f t="shared" si="34"/>
        <v>7.0400511966166035E-3</v>
      </c>
      <c r="AT65" s="4">
        <f t="shared" si="34"/>
        <v>2.3963487489078058E-2</v>
      </c>
      <c r="AU65" s="4">
        <f t="shared" si="34"/>
        <v>2.7782797892152425E-3</v>
      </c>
      <c r="AV65" s="4">
        <f t="shared" si="34"/>
        <v>8.375109359643489E-3</v>
      </c>
      <c r="AW65" s="4">
        <f t="shared" si="34"/>
        <v>8.8653010771083188E-3</v>
      </c>
      <c r="AX65" s="4">
        <f t="shared" si="34"/>
        <v>3.2436784412126385E-2</v>
      </c>
      <c r="AY65" s="4">
        <f t="shared" si="34"/>
        <v>1.3553422122299159E-2</v>
      </c>
      <c r="BB65" s="24">
        <f t="shared" si="26"/>
        <v>-5.6561992049497627E-3</v>
      </c>
      <c r="CC65" s="1">
        <f t="shared" si="27"/>
        <v>22</v>
      </c>
    </row>
    <row r="66" spans="1:87" x14ac:dyDescent="0.25">
      <c r="A66" s="12">
        <v>-7</v>
      </c>
      <c r="B66" s="4">
        <f t="shared" ref="B66:AY66" si="35">B39-AVERAGE(B$31:B$45)</f>
        <v>7.573689096132665E-3</v>
      </c>
      <c r="C66" s="4">
        <f t="shared" si="35"/>
        <v>-3.337341520177043E-2</v>
      </c>
      <c r="D66" s="4">
        <f t="shared" si="35"/>
        <v>-1.6765246614410173E-2</v>
      </c>
      <c r="E66" s="4">
        <f t="shared" si="35"/>
        <v>1.0422054816273549E-2</v>
      </c>
      <c r="F66" s="4">
        <f t="shared" si="35"/>
        <v>-2.0493973999140797E-2</v>
      </c>
      <c r="G66" s="4">
        <f t="shared" si="35"/>
        <v>-1.342192913166655E-2</v>
      </c>
      <c r="H66" s="4">
        <f t="shared" si="35"/>
        <v>-4.7145177138184034E-3</v>
      </c>
      <c r="I66" s="4">
        <f t="shared" si="35"/>
        <v>-4.2994848283723856E-3</v>
      </c>
      <c r="J66" s="4">
        <f t="shared" si="35"/>
        <v>-1.6295447134294299E-2</v>
      </c>
      <c r="K66" s="4">
        <f t="shared" si="35"/>
        <v>-4.8326206984576256E-4</v>
      </c>
      <c r="L66" s="4">
        <f t="shared" si="35"/>
        <v>-4.0468733215513121E-2</v>
      </c>
      <c r="M66" s="4">
        <f t="shared" si="35"/>
        <v>1.0702398513010672E-2</v>
      </c>
      <c r="N66" s="4">
        <f t="shared" si="35"/>
        <v>2.8878509030050199E-2</v>
      </c>
      <c r="O66" s="4">
        <f t="shared" si="35"/>
        <v>-2.2815051924445162E-2</v>
      </c>
      <c r="P66" s="4">
        <f t="shared" si="35"/>
        <v>2.3639204865247695E-3</v>
      </c>
      <c r="Q66" s="4">
        <f t="shared" si="35"/>
        <v>2.6481876371991417E-3</v>
      </c>
      <c r="R66" s="4">
        <f t="shared" si="35"/>
        <v>-2.5412786083175296E-2</v>
      </c>
      <c r="S66" s="4">
        <f t="shared" si="35"/>
        <v>4.186934240589424E-4</v>
      </c>
      <c r="T66" s="4">
        <f t="shared" si="35"/>
        <v>-3.8096049719170519E-4</v>
      </c>
      <c r="U66" s="4">
        <f t="shared" si="35"/>
        <v>-3.5801303110866533E-3</v>
      </c>
      <c r="V66" s="4">
        <f t="shared" si="35"/>
        <v>-1.9299736137440369E-2</v>
      </c>
      <c r="W66" s="4">
        <f t="shared" si="35"/>
        <v>4.1425732664214635E-2</v>
      </c>
      <c r="X66" s="4">
        <f t="shared" si="35"/>
        <v>3.0220136570866685E-2</v>
      </c>
      <c r="Y66" s="4">
        <f t="shared" si="35"/>
        <v>1.2890848109734791E-2</v>
      </c>
      <c r="Z66" s="4">
        <f t="shared" si="35"/>
        <v>4.0446379374901972E-4</v>
      </c>
      <c r="AA66" s="4">
        <f t="shared" si="35"/>
        <v>2.7558551364452961E-2</v>
      </c>
      <c r="AB66" s="4">
        <f t="shared" si="35"/>
        <v>-9.7302746166071236E-3</v>
      </c>
      <c r="AC66" s="4">
        <f t="shared" si="35"/>
        <v>-6.2107268880934249E-3</v>
      </c>
      <c r="AD66" s="4">
        <f t="shared" si="35"/>
        <v>7.4937813457507394E-4</v>
      </c>
      <c r="AE66" s="4">
        <f t="shared" si="35"/>
        <v>-1.1576771438532247E-2</v>
      </c>
      <c r="AF66" s="4">
        <f t="shared" si="35"/>
        <v>1.6539393725687482E-2</v>
      </c>
      <c r="AG66" s="4">
        <f t="shared" si="35"/>
        <v>-9.0137108203993538E-2</v>
      </c>
      <c r="AH66" s="4">
        <f t="shared" si="35"/>
        <v>-3.5557337473486786E-2</v>
      </c>
      <c r="AI66" s="4">
        <f t="shared" si="35"/>
        <v>1.2831168659829736E-2</v>
      </c>
      <c r="AJ66" s="4">
        <f t="shared" si="35"/>
        <v>4.4122091351051669E-2</v>
      </c>
      <c r="AK66" s="4">
        <f t="shared" si="35"/>
        <v>-5.398805455444319E-3</v>
      </c>
      <c r="AL66" s="4">
        <f t="shared" si="35"/>
        <v>2.3591296125305646E-2</v>
      </c>
      <c r="AM66" s="4">
        <f t="shared" si="35"/>
        <v>-1.1579828336516225E-2</v>
      </c>
      <c r="AN66" s="4">
        <f t="shared" si="35"/>
        <v>-1.3220619989356832E-2</v>
      </c>
      <c r="AO66" s="4">
        <f t="shared" si="35"/>
        <v>1.1146665887330071E-4</v>
      </c>
      <c r="AP66" s="4">
        <f t="shared" si="35"/>
        <v>-2.2781189379349944E-2</v>
      </c>
      <c r="AQ66" s="4">
        <f t="shared" si="35"/>
        <v>-4.6407859468641066E-2</v>
      </c>
      <c r="AR66" s="4">
        <f t="shared" si="35"/>
        <v>-3.559941040797461E-2</v>
      </c>
      <c r="AS66" s="4">
        <f t="shared" si="35"/>
        <v>-2.4710034464393092E-2</v>
      </c>
      <c r="AT66" s="4">
        <f t="shared" si="35"/>
        <v>-4.5724372824632611E-2</v>
      </c>
      <c r="AU66" s="4">
        <f t="shared" si="35"/>
        <v>-5.1989398152154497E-2</v>
      </c>
      <c r="AV66" s="4">
        <f t="shared" si="35"/>
        <v>-5.73677169260676E-3</v>
      </c>
      <c r="AW66" s="4">
        <f t="shared" si="35"/>
        <v>-5.2506348825851139E-2</v>
      </c>
      <c r="AX66" s="4">
        <f t="shared" si="35"/>
        <v>-5.8314431504116311E-2</v>
      </c>
      <c r="AY66" s="4">
        <f t="shared" si="35"/>
        <v>-3.1227934781201901E-2</v>
      </c>
      <c r="BB66" s="24">
        <f t="shared" si="26"/>
        <v>-1.0135238372070652E-2</v>
      </c>
      <c r="CC66" s="1">
        <f t="shared" si="27"/>
        <v>18</v>
      </c>
    </row>
    <row r="67" spans="1:87" x14ac:dyDescent="0.25">
      <c r="A67" s="12">
        <v>-6</v>
      </c>
      <c r="B67" s="4">
        <f t="shared" ref="B67:AY67" si="36">B40-AVERAGE(B$31:B$45)</f>
        <v>1.6238542403801754E-2</v>
      </c>
      <c r="C67" s="4">
        <f t="shared" si="36"/>
        <v>2.0282522236675284E-2</v>
      </c>
      <c r="D67" s="4">
        <f t="shared" si="36"/>
        <v>3.078567837392001E-2</v>
      </c>
      <c r="E67" s="4">
        <f t="shared" si="36"/>
        <v>1.0147432154648001E-2</v>
      </c>
      <c r="F67" s="4">
        <f t="shared" si="36"/>
        <v>-1.1528945618259894E-3</v>
      </c>
      <c r="G67" s="4">
        <f t="shared" si="36"/>
        <v>1.4182516371993184E-2</v>
      </c>
      <c r="H67" s="4">
        <f t="shared" si="36"/>
        <v>7.1836952604876474E-3</v>
      </c>
      <c r="I67" s="4">
        <f t="shared" si="36"/>
        <v>1.2127762107474063E-2</v>
      </c>
      <c r="J67" s="4">
        <f t="shared" si="36"/>
        <v>1.6097871267816147E-2</v>
      </c>
      <c r="K67" s="4">
        <f t="shared" si="36"/>
        <v>2.322946528341523E-2</v>
      </c>
      <c r="L67" s="4">
        <f t="shared" si="36"/>
        <v>3.1536003828119455E-2</v>
      </c>
      <c r="M67" s="4">
        <f t="shared" si="36"/>
        <v>-7.6292836916168824E-3</v>
      </c>
      <c r="N67" s="4">
        <f t="shared" si="36"/>
        <v>7.8870668719970144E-3</v>
      </c>
      <c r="O67" s="4">
        <f t="shared" si="36"/>
        <v>2.0509191154257062E-2</v>
      </c>
      <c r="P67" s="4">
        <f t="shared" si="36"/>
        <v>3.2401669559639287E-2</v>
      </c>
      <c r="Q67" s="4">
        <f t="shared" si="36"/>
        <v>2.9243531505054744E-2</v>
      </c>
      <c r="R67" s="4">
        <f t="shared" si="36"/>
        <v>2.3358929165169472E-2</v>
      </c>
      <c r="S67" s="4">
        <f t="shared" si="36"/>
        <v>1.0346657944253735E-2</v>
      </c>
      <c r="T67" s="4">
        <f t="shared" si="36"/>
        <v>2.3222845152097705E-2</v>
      </c>
      <c r="U67" s="4">
        <f t="shared" si="36"/>
        <v>1.6426385908451576E-2</v>
      </c>
      <c r="V67" s="4">
        <f t="shared" si="36"/>
        <v>-2.3709682717559015E-2</v>
      </c>
      <c r="W67" s="4">
        <f t="shared" si="36"/>
        <v>-2.1701946987278248E-2</v>
      </c>
      <c r="X67" s="4">
        <f t="shared" si="36"/>
        <v>-1.4699312924668875E-2</v>
      </c>
      <c r="Y67" s="4">
        <f t="shared" si="36"/>
        <v>-2.5568793842131433E-2</v>
      </c>
      <c r="Z67" s="4">
        <f t="shared" si="36"/>
        <v>-5.3682065941218406E-3</v>
      </c>
      <c r="AA67" s="4">
        <f t="shared" si="36"/>
        <v>-4.038309071731655E-2</v>
      </c>
      <c r="AB67" s="4">
        <f t="shared" si="36"/>
        <v>5.0105526955199202E-2</v>
      </c>
      <c r="AC67" s="4">
        <f t="shared" si="36"/>
        <v>1.4528971666856679E-2</v>
      </c>
      <c r="AD67" s="4">
        <f t="shared" si="36"/>
        <v>-1.5312376416940327E-2</v>
      </c>
      <c r="AE67" s="4">
        <f t="shared" si="36"/>
        <v>-1.8936901944999043E-2</v>
      </c>
      <c r="AF67" s="4">
        <f t="shared" si="36"/>
        <v>-1.2311037301943727E-3</v>
      </c>
      <c r="AG67" s="4">
        <f t="shared" si="36"/>
        <v>2.0294932970818545E-2</v>
      </c>
      <c r="AH67" s="4">
        <f t="shared" si="36"/>
        <v>1.2189736856274822E-2</v>
      </c>
      <c r="AI67" s="4">
        <f t="shared" si="36"/>
        <v>4.0901195688248619E-3</v>
      </c>
      <c r="AJ67" s="4">
        <f t="shared" si="36"/>
        <v>-8.3598903661291045E-3</v>
      </c>
      <c r="AK67" s="4">
        <f t="shared" si="36"/>
        <v>-8.7061480139886526E-3</v>
      </c>
      <c r="AL67" s="4">
        <f t="shared" si="36"/>
        <v>-7.9318340992752707E-3</v>
      </c>
      <c r="AM67" s="4">
        <f t="shared" si="36"/>
        <v>1.1400540562991366E-2</v>
      </c>
      <c r="AN67" s="4">
        <f t="shared" si="36"/>
        <v>-2.5014216260409198E-3</v>
      </c>
      <c r="AO67" s="4">
        <f t="shared" si="36"/>
        <v>5.5611891091263783E-4</v>
      </c>
      <c r="AP67" s="4">
        <f t="shared" si="36"/>
        <v>4.4129092754808821E-2</v>
      </c>
      <c r="AQ67" s="4">
        <f t="shared" si="36"/>
        <v>-1.7269163993240931E-3</v>
      </c>
      <c r="AR67" s="4">
        <f t="shared" si="36"/>
        <v>5.3547580882179632E-2</v>
      </c>
      <c r="AS67" s="4">
        <f t="shared" si="36"/>
        <v>2.8103377374391808E-2</v>
      </c>
      <c r="AT67" s="4">
        <f t="shared" si="36"/>
        <v>5.1845510480945253E-2</v>
      </c>
      <c r="AU67" s="4">
        <f t="shared" si="36"/>
        <v>2.3212758267381776E-2</v>
      </c>
      <c r="AV67" s="4">
        <f t="shared" si="36"/>
        <v>3.5841641498093935E-2</v>
      </c>
      <c r="AW67" s="4">
        <f t="shared" si="36"/>
        <v>5.1915992652844092E-2</v>
      </c>
      <c r="AX67" s="4">
        <f t="shared" si="36"/>
        <v>6.1595216811428585E-2</v>
      </c>
      <c r="AY67" s="4">
        <f t="shared" si="36"/>
        <v>2.4335321132559068E-2</v>
      </c>
      <c r="BB67" s="24">
        <f t="shared" si="26"/>
        <v>1.2559608025247436E-2</v>
      </c>
      <c r="CC67" s="1">
        <f t="shared" si="27"/>
        <v>34</v>
      </c>
    </row>
    <row r="68" spans="1:87" x14ac:dyDescent="0.25">
      <c r="A68" s="12">
        <v>-5</v>
      </c>
      <c r="B68" s="4">
        <f t="shared" ref="B68:AY68" si="37">B41-AVERAGE(B$31:B$45)</f>
        <v>-1.5476142492510708E-3</v>
      </c>
      <c r="C68" s="4">
        <f t="shared" si="37"/>
        <v>-2.2106250456723452E-4</v>
      </c>
      <c r="D68" s="4">
        <f t="shared" si="37"/>
        <v>-5.9419137606899416E-3</v>
      </c>
      <c r="E68" s="4">
        <f t="shared" si="37"/>
        <v>-1.6497606236161068E-2</v>
      </c>
      <c r="F68" s="4">
        <f t="shared" si="37"/>
        <v>-6.4023778266808643E-3</v>
      </c>
      <c r="G68" s="4">
        <f t="shared" si="37"/>
        <v>-3.6218209800869621E-3</v>
      </c>
      <c r="H68" s="4">
        <f t="shared" si="37"/>
        <v>6.668218422224894E-4</v>
      </c>
      <c r="I68" s="4">
        <f t="shared" si="37"/>
        <v>-1.3449266190440554E-3</v>
      </c>
      <c r="J68" s="4">
        <f t="shared" si="37"/>
        <v>-5.5072619672365871E-4</v>
      </c>
      <c r="K68" s="4">
        <f t="shared" si="37"/>
        <v>-3.7714835867684662E-3</v>
      </c>
      <c r="L68" s="4">
        <f t="shared" si="37"/>
        <v>-6.0967757956790197E-3</v>
      </c>
      <c r="M68" s="4">
        <f t="shared" si="37"/>
        <v>-8.3110552036618369E-3</v>
      </c>
      <c r="N68" s="4">
        <f t="shared" si="37"/>
        <v>-6.4613383234234292E-3</v>
      </c>
      <c r="O68" s="4">
        <f t="shared" si="37"/>
        <v>-9.4621221938014973E-3</v>
      </c>
      <c r="P68" s="4">
        <f t="shared" si="37"/>
        <v>-8.8914466944895777E-3</v>
      </c>
      <c r="Q68" s="4">
        <f t="shared" si="37"/>
        <v>-6.4613251086972556E-3</v>
      </c>
      <c r="R68" s="4">
        <f t="shared" si="37"/>
        <v>2.1238129807042358E-3</v>
      </c>
      <c r="S68" s="4">
        <f t="shared" si="37"/>
        <v>-3.6740701501811312E-3</v>
      </c>
      <c r="T68" s="4">
        <f t="shared" si="37"/>
        <v>-8.1690984928701124E-3</v>
      </c>
      <c r="U68" s="4">
        <f t="shared" si="37"/>
        <v>-1.0349834458607869E-2</v>
      </c>
      <c r="V68" s="4">
        <f t="shared" si="37"/>
        <v>-6.5736220197509885E-4</v>
      </c>
      <c r="W68" s="4">
        <f t="shared" si="37"/>
        <v>1.1011596805154025E-2</v>
      </c>
      <c r="X68" s="4">
        <f t="shared" si="37"/>
        <v>-7.8310628151230782E-4</v>
      </c>
      <c r="Y68" s="4">
        <f t="shared" si="37"/>
        <v>2.0789331078368625E-3</v>
      </c>
      <c r="Z68" s="4">
        <f t="shared" si="37"/>
        <v>5.2149939212614866E-3</v>
      </c>
      <c r="AA68" s="4">
        <f t="shared" si="37"/>
        <v>1.3722060305591725E-2</v>
      </c>
      <c r="AB68" s="4">
        <f t="shared" si="37"/>
        <v>-1.5569737414987037E-3</v>
      </c>
      <c r="AC68" s="4">
        <f t="shared" si="37"/>
        <v>7.9140623522237297E-4</v>
      </c>
      <c r="AD68" s="4">
        <f t="shared" si="37"/>
        <v>1.8391546456736779E-2</v>
      </c>
      <c r="AE68" s="4">
        <f t="shared" si="37"/>
        <v>1.7198320656325851E-2</v>
      </c>
      <c r="AF68" s="4">
        <f t="shared" si="37"/>
        <v>-1.2521458433985104E-3</v>
      </c>
      <c r="AG68" s="4">
        <f t="shared" si="37"/>
        <v>2.0263478867811064E-2</v>
      </c>
      <c r="AH68" s="4">
        <f t="shared" si="37"/>
        <v>1.2135151328563316E-2</v>
      </c>
      <c r="AI68" s="4">
        <f t="shared" si="37"/>
        <v>4.0210735736586258E-3</v>
      </c>
      <c r="AJ68" s="4">
        <f t="shared" si="37"/>
        <v>-8.5139948303961013E-3</v>
      </c>
      <c r="AK68" s="4">
        <f t="shared" si="37"/>
        <v>-8.8327189529045936E-3</v>
      </c>
      <c r="AL68" s="4">
        <f t="shared" si="37"/>
        <v>-8.0459623248375946E-3</v>
      </c>
      <c r="AM68" s="4">
        <f t="shared" si="37"/>
        <v>1.1159189221252312E-2</v>
      </c>
      <c r="AN68" s="4">
        <f t="shared" si="37"/>
        <v>-2.555093518441129E-3</v>
      </c>
      <c r="AO68" s="4">
        <f t="shared" si="37"/>
        <v>5.559212831599521E-4</v>
      </c>
      <c r="AP68" s="4">
        <f t="shared" si="37"/>
        <v>4.6785681380157491E-3</v>
      </c>
      <c r="AQ68" s="4">
        <f t="shared" si="37"/>
        <v>2.0167989901212352E-2</v>
      </c>
      <c r="AR68" s="4">
        <f t="shared" si="37"/>
        <v>1.791938017901205E-2</v>
      </c>
      <c r="AS68" s="4">
        <f t="shared" si="37"/>
        <v>6.2263715858607033E-3</v>
      </c>
      <c r="AT68" s="4">
        <f t="shared" si="37"/>
        <v>8.4589654534962932E-3</v>
      </c>
      <c r="AU68" s="4">
        <f t="shared" si="37"/>
        <v>6.4380542121984137E-3</v>
      </c>
      <c r="AV68" s="4">
        <f t="shared" si="37"/>
        <v>5.5937389950385082E-3</v>
      </c>
      <c r="AW68" s="4">
        <f t="shared" si="37"/>
        <v>1.1821399306226849E-2</v>
      </c>
      <c r="AX68" s="4">
        <f t="shared" si="37"/>
        <v>-3.4572894789610719E-3</v>
      </c>
      <c r="AY68" s="4">
        <f t="shared" si="37"/>
        <v>6.8990056196875302E-3</v>
      </c>
      <c r="BB68" s="24">
        <f t="shared" si="26"/>
        <v>1.2821306884187879E-3</v>
      </c>
      <c r="CC68" s="1">
        <f t="shared" si="27"/>
        <v>23</v>
      </c>
    </row>
    <row r="69" spans="1:87" x14ac:dyDescent="0.25">
      <c r="A69" s="12">
        <v>-4</v>
      </c>
      <c r="B69" s="4">
        <f t="shared" ref="B69:AY69" si="38">B42-AVERAGE(B$31:B$45)</f>
        <v>-1.5479795964400758E-3</v>
      </c>
      <c r="C69" s="4">
        <f t="shared" si="38"/>
        <v>-2.236808387614136E-4</v>
      </c>
      <c r="D69" s="4">
        <f t="shared" si="38"/>
        <v>-5.9577056886197678E-3</v>
      </c>
      <c r="E69" s="4">
        <f t="shared" si="38"/>
        <v>-1.6602931301215918E-2</v>
      </c>
      <c r="F69" s="4">
        <f t="shared" si="38"/>
        <v>-6.4603225356845073E-3</v>
      </c>
      <c r="G69" s="4">
        <f t="shared" si="38"/>
        <v>-3.6676162017993661E-3</v>
      </c>
      <c r="H69" s="4">
        <f t="shared" si="38"/>
        <v>5.6939507318746856E-4</v>
      </c>
      <c r="I69" s="4">
        <f t="shared" si="38"/>
        <v>-1.3744235845959E-3</v>
      </c>
      <c r="J69" s="4">
        <f t="shared" si="38"/>
        <v>-5.6028097981841675E-4</v>
      </c>
      <c r="K69" s="4">
        <f t="shared" si="38"/>
        <v>-3.7988954768292072E-3</v>
      </c>
      <c r="L69" s="4">
        <f t="shared" si="38"/>
        <v>-6.2442649965788067E-3</v>
      </c>
      <c r="M69" s="4">
        <f t="shared" si="38"/>
        <v>-8.393740950272302E-3</v>
      </c>
      <c r="N69" s="4">
        <f t="shared" si="38"/>
        <v>-6.5509848149087301E-3</v>
      </c>
      <c r="O69" s="4">
        <f t="shared" si="38"/>
        <v>-9.6307989252463182E-3</v>
      </c>
      <c r="P69" s="4">
        <f t="shared" si="38"/>
        <v>-8.9667167274082478E-3</v>
      </c>
      <c r="Q69" s="4">
        <f t="shared" si="38"/>
        <v>-6.5059655300308038E-3</v>
      </c>
      <c r="R69" s="4">
        <f t="shared" si="38"/>
        <v>2.1117048709456141E-3</v>
      </c>
      <c r="S69" s="4">
        <f t="shared" si="38"/>
        <v>-3.7041155131765343E-3</v>
      </c>
      <c r="T69" s="4">
        <f t="shared" si="38"/>
        <v>-8.2556360197329308E-3</v>
      </c>
      <c r="U69" s="4">
        <f t="shared" si="38"/>
        <v>-1.0460156741611609E-2</v>
      </c>
      <c r="V69" s="4">
        <f t="shared" si="38"/>
        <v>-7.0130401125671326E-4</v>
      </c>
      <c r="W69" s="4">
        <f t="shared" si="38"/>
        <v>1.0920708179371656E-2</v>
      </c>
      <c r="X69" s="4">
        <f t="shared" si="38"/>
        <v>-8.0494255191257934E-4</v>
      </c>
      <c r="Y69" s="4">
        <f t="shared" si="38"/>
        <v>2.0721997082800742E-3</v>
      </c>
      <c r="Z69" s="4">
        <f t="shared" si="38"/>
        <v>5.1983181047314739E-3</v>
      </c>
      <c r="AA69" s="4">
        <f t="shared" si="38"/>
        <v>1.3598487802641321E-2</v>
      </c>
      <c r="AB69" s="4">
        <f t="shared" si="38"/>
        <v>-1.5618683777595039E-3</v>
      </c>
      <c r="AC69" s="4">
        <f t="shared" si="38"/>
        <v>7.8621737363400446E-4</v>
      </c>
      <c r="AD69" s="4">
        <f t="shared" si="38"/>
        <v>1.815739020918886E-2</v>
      </c>
      <c r="AE69" s="4">
        <f t="shared" si="38"/>
        <v>1.7051292435701589E-2</v>
      </c>
      <c r="AF69" s="4">
        <f t="shared" si="38"/>
        <v>-1.2729962284130378E-3</v>
      </c>
      <c r="AG69" s="4">
        <f t="shared" si="38"/>
        <v>2.0232374635592902E-2</v>
      </c>
      <c r="AH69" s="4">
        <f t="shared" si="38"/>
        <v>1.2081363537842522E-2</v>
      </c>
      <c r="AI69" s="4">
        <f t="shared" si="38"/>
        <v>3.9531609129087909E-3</v>
      </c>
      <c r="AJ69" s="4">
        <f t="shared" si="38"/>
        <v>-8.6719979612302524E-3</v>
      </c>
      <c r="AK69" s="4">
        <f t="shared" si="38"/>
        <v>-8.9621867190011993E-3</v>
      </c>
      <c r="AL69" s="4">
        <f t="shared" si="38"/>
        <v>-8.1625687451356687E-3</v>
      </c>
      <c r="AM69" s="4">
        <f t="shared" si="38"/>
        <v>1.0925166125382219E-2</v>
      </c>
      <c r="AN69" s="4">
        <f t="shared" si="38"/>
        <v>-2.6095605613191582E-3</v>
      </c>
      <c r="AO69" s="4">
        <f t="shared" si="38"/>
        <v>5.5572383100205519E-4</v>
      </c>
      <c r="AP69" s="4">
        <f t="shared" si="38"/>
        <v>4.6667994307074603E-3</v>
      </c>
      <c r="AQ69" s="4">
        <f t="shared" si="38"/>
        <v>2.0144027481214317E-2</v>
      </c>
      <c r="AR69" s="4">
        <f t="shared" si="38"/>
        <v>1.7903849444166398E-2</v>
      </c>
      <c r="AS69" s="4">
        <f t="shared" si="38"/>
        <v>6.2224002231979483E-3</v>
      </c>
      <c r="AT69" s="4">
        <f t="shared" si="38"/>
        <v>8.4543006298769593E-3</v>
      </c>
      <c r="AU69" s="4">
        <f t="shared" si="38"/>
        <v>6.4379517419336446E-3</v>
      </c>
      <c r="AV69" s="4">
        <f t="shared" si="38"/>
        <v>5.5488457079053066E-3</v>
      </c>
      <c r="AW69" s="4">
        <f t="shared" si="38"/>
        <v>1.1821286632238756E-2</v>
      </c>
      <c r="AX69" s="4">
        <f t="shared" si="38"/>
        <v>-3.5197017092170177E-3</v>
      </c>
      <c r="AY69" s="4">
        <f t="shared" si="38"/>
        <v>6.8989471172563243E-3</v>
      </c>
      <c r="BB69" s="24">
        <f t="shared" si="26"/>
        <v>1.2227713584186338E-3</v>
      </c>
      <c r="CC69" s="1">
        <f t="shared" si="27"/>
        <v>23</v>
      </c>
    </row>
    <row r="70" spans="1:87" x14ac:dyDescent="0.25">
      <c r="A70" s="12">
        <v>-3</v>
      </c>
      <c r="B70" s="4">
        <f t="shared" ref="B70:AY70" si="39">B43-AVERAGE(B$31:B$45)</f>
        <v>-1.5483453856828823E-3</v>
      </c>
      <c r="C70" s="4">
        <f t="shared" si="39"/>
        <v>-2.262907198823153E-4</v>
      </c>
      <c r="D70" s="4">
        <f t="shared" si="39"/>
        <v>-5.9736238804538253E-3</v>
      </c>
      <c r="E70" s="4">
        <f t="shared" si="39"/>
        <v>-1.671045202718946E-2</v>
      </c>
      <c r="F70" s="4">
        <f t="shared" si="39"/>
        <v>-6.5191596005778887E-3</v>
      </c>
      <c r="G70" s="4">
        <f t="shared" si="39"/>
        <v>-3.7140375920688734E-3</v>
      </c>
      <c r="H70" s="4">
        <f t="shared" si="39"/>
        <v>4.7001609820537978E-4</v>
      </c>
      <c r="I70" s="4">
        <f t="shared" si="39"/>
        <v>-1.4042435843869168E-3</v>
      </c>
      <c r="J70" s="4">
        <f t="shared" si="39"/>
        <v>-5.6989510729147166E-4</v>
      </c>
      <c r="K70" s="4">
        <f t="shared" si="39"/>
        <v>-3.8265966763606808E-3</v>
      </c>
      <c r="L70" s="4">
        <f t="shared" si="39"/>
        <v>-6.3954030374896338E-3</v>
      </c>
      <c r="M70" s="4">
        <f t="shared" si="39"/>
        <v>-8.4779512426140027E-3</v>
      </c>
      <c r="N70" s="4">
        <f t="shared" si="39"/>
        <v>-6.6423533421982976E-3</v>
      </c>
      <c r="O70" s="4">
        <f t="shared" si="39"/>
        <v>-9.803944107906349E-3</v>
      </c>
      <c r="P70" s="4">
        <f t="shared" si="39"/>
        <v>-9.0433100413588405E-3</v>
      </c>
      <c r="Q70" s="4">
        <f t="shared" si="39"/>
        <v>-6.5512085066787339E-3</v>
      </c>
      <c r="R70" s="4">
        <f t="shared" si="39"/>
        <v>2.099512054583546E-3</v>
      </c>
      <c r="S70" s="4">
        <f t="shared" si="39"/>
        <v>-3.7344929860080815E-3</v>
      </c>
      <c r="T70" s="4">
        <f t="shared" si="39"/>
        <v>-8.3438063711001372E-3</v>
      </c>
      <c r="U70" s="4">
        <f t="shared" si="39"/>
        <v>-1.0572833649752075E-2</v>
      </c>
      <c r="V70" s="4">
        <f t="shared" si="39"/>
        <v>-7.4583423975488079E-4</v>
      </c>
      <c r="W70" s="4">
        <f t="shared" si="39"/>
        <v>1.0831528103573866E-2</v>
      </c>
      <c r="X70" s="4">
        <f t="shared" si="39"/>
        <v>-8.265761641415275E-4</v>
      </c>
      <c r="Y70" s="4">
        <f t="shared" si="39"/>
        <v>2.0655011179463978E-3</v>
      </c>
      <c r="Z70" s="4">
        <f t="shared" si="39"/>
        <v>5.1817776538721303E-3</v>
      </c>
      <c r="AA70" s="4">
        <f t="shared" si="39"/>
        <v>1.3477617582311497E-2</v>
      </c>
      <c r="AB70" s="4">
        <f t="shared" si="39"/>
        <v>-1.5667847437373095E-3</v>
      </c>
      <c r="AC70" s="4">
        <f t="shared" si="39"/>
        <v>7.8105207103747664E-4</v>
      </c>
      <c r="AD70" s="4">
        <f t="shared" si="39"/>
        <v>1.7930239356966086E-2</v>
      </c>
      <c r="AE70" s="4">
        <f t="shared" si="39"/>
        <v>1.6907766107981857E-2</v>
      </c>
      <c r="AF70" s="4">
        <f t="shared" si="39"/>
        <v>-5.0445823126956231E-2</v>
      </c>
      <c r="AG70" s="4">
        <f t="shared" si="39"/>
        <v>-0.12973693113699269</v>
      </c>
      <c r="AH70" s="4">
        <f t="shared" si="39"/>
        <v>-0.12053169976181796</v>
      </c>
      <c r="AI70" s="4">
        <f t="shared" si="39"/>
        <v>7.4050063785994855E-3</v>
      </c>
      <c r="AJ70" s="4">
        <f t="shared" si="39"/>
        <v>-4.2373755846931302E-2</v>
      </c>
      <c r="AK70" s="4">
        <f t="shared" si="39"/>
        <v>-1.3502753827049158E-2</v>
      </c>
      <c r="AL70" s="4">
        <f t="shared" si="39"/>
        <v>-6.3349094051924019E-4</v>
      </c>
      <c r="AM70" s="4">
        <f t="shared" si="39"/>
        <v>-2.7545817117760107E-2</v>
      </c>
      <c r="AN70" s="4">
        <f t="shared" si="39"/>
        <v>-2.2714667456064808E-2</v>
      </c>
      <c r="AO70" s="4">
        <f t="shared" si="39"/>
        <v>-3.3078153312046422E-2</v>
      </c>
      <c r="AP70" s="4">
        <f t="shared" si="39"/>
        <v>4.6549495593429975E-3</v>
      </c>
      <c r="AQ70" s="4">
        <f t="shared" si="39"/>
        <v>2.011982872695733E-2</v>
      </c>
      <c r="AR70" s="4">
        <f t="shared" si="39"/>
        <v>1.7888440400273924E-2</v>
      </c>
      <c r="AS70" s="4">
        <f t="shared" si="39"/>
        <v>6.2184129845954707E-3</v>
      </c>
      <c r="AT70" s="4">
        <f t="shared" si="39"/>
        <v>8.4496558915434384E-3</v>
      </c>
      <c r="AU70" s="4">
        <f t="shared" si="39"/>
        <v>6.4378492060338383E-3</v>
      </c>
      <c r="AV70" s="4">
        <f t="shared" si="39"/>
        <v>5.5033447210710114E-3</v>
      </c>
      <c r="AW70" s="4">
        <f t="shared" si="39"/>
        <v>1.1821174033855198E-2</v>
      </c>
      <c r="AX70" s="4">
        <f t="shared" si="39"/>
        <v>-3.5831118964062972E-3</v>
      </c>
      <c r="AY70" s="4">
        <f t="shared" si="39"/>
        <v>6.8988885865182608E-3</v>
      </c>
      <c r="BB70" s="24">
        <f t="shared" si="26"/>
        <v>-7.8440157358781841E-3</v>
      </c>
      <c r="CC70" s="1">
        <f t="shared" si="27"/>
        <v>19</v>
      </c>
    </row>
    <row r="71" spans="1:87" x14ac:dyDescent="0.25">
      <c r="A71" s="12">
        <v>-2</v>
      </c>
      <c r="B71" s="4">
        <f t="shared" ref="B71:AY71" si="40">B44-AVERAGE(B$31:B$45)</f>
        <v>-2.222863179723945E-2</v>
      </c>
      <c r="C71" s="4">
        <f t="shared" si="40"/>
        <v>-2.1385127910700442E-2</v>
      </c>
      <c r="D71" s="4">
        <f t="shared" si="40"/>
        <v>-1.7111322681786098E-2</v>
      </c>
      <c r="E71" s="4">
        <f t="shared" si="40"/>
        <v>1.6835038789438116E-2</v>
      </c>
      <c r="F71" s="4">
        <f t="shared" si="40"/>
        <v>1.1881204642922773E-2</v>
      </c>
      <c r="G71" s="4">
        <f t="shared" si="40"/>
        <v>-1.3383391720022246E-2</v>
      </c>
      <c r="H71" s="4">
        <f t="shared" si="40"/>
        <v>-2.9268121640948795E-2</v>
      </c>
      <c r="I71" s="4">
        <f t="shared" si="40"/>
        <v>-7.8334190245566964E-3</v>
      </c>
      <c r="J71" s="4">
        <f t="shared" si="40"/>
        <v>-6.5700042084125276E-3</v>
      </c>
      <c r="K71" s="4">
        <f t="shared" si="40"/>
        <v>-3.3711693611214975E-3</v>
      </c>
      <c r="L71" s="4">
        <f t="shared" si="40"/>
        <v>-1.3965794287353298E-2</v>
      </c>
      <c r="M71" s="4">
        <f t="shared" si="40"/>
        <v>-9.349601246075331E-3</v>
      </c>
      <c r="N71" s="4">
        <f t="shared" si="40"/>
        <v>-1.1386712385237592E-2</v>
      </c>
      <c r="O71" s="4">
        <f t="shared" si="40"/>
        <v>-2.9792851608136518E-3</v>
      </c>
      <c r="P71" s="4">
        <f t="shared" si="40"/>
        <v>-1.8333065072711749E-2</v>
      </c>
      <c r="Q71" s="4">
        <f t="shared" si="40"/>
        <v>-7.3097178891086889E-3</v>
      </c>
      <c r="R71" s="4">
        <f t="shared" si="40"/>
        <v>-5.2100192986450772E-2</v>
      </c>
      <c r="S71" s="4">
        <f t="shared" si="40"/>
        <v>3.5226631436839377E-3</v>
      </c>
      <c r="T71" s="4">
        <f t="shared" si="40"/>
        <v>4.6385359857418398E-3</v>
      </c>
      <c r="U71" s="4">
        <f t="shared" si="40"/>
        <v>5.0760775310322581E-3</v>
      </c>
      <c r="V71" s="4">
        <f t="shared" si="40"/>
        <v>-1.2452955424202957E-2</v>
      </c>
      <c r="W71" s="4">
        <f t="shared" si="40"/>
        <v>3.7694660371567566E-2</v>
      </c>
      <c r="X71" s="4">
        <f t="shared" si="40"/>
        <v>8.6603550693374054E-3</v>
      </c>
      <c r="Y71" s="4">
        <f t="shared" si="40"/>
        <v>-5.193145376889049E-4</v>
      </c>
      <c r="Z71" s="4">
        <f t="shared" si="40"/>
        <v>-3.3789500937309244E-2</v>
      </c>
      <c r="AA71" s="4">
        <f t="shared" si="40"/>
        <v>-1.6615137687689907E-2</v>
      </c>
      <c r="AB71" s="4">
        <f t="shared" si="40"/>
        <v>-1.6638564353430037E-2</v>
      </c>
      <c r="AC71" s="4">
        <f t="shared" si="40"/>
        <v>5.8309973883102443E-3</v>
      </c>
      <c r="AD71" s="4">
        <f t="shared" si="40"/>
        <v>-2.3671234425686489E-2</v>
      </c>
      <c r="AE71" s="4">
        <f t="shared" si="40"/>
        <v>-2.3759296275220866E-2</v>
      </c>
      <c r="AF71" s="4">
        <f t="shared" si="40"/>
        <v>2.136461849355073E-2</v>
      </c>
      <c r="AG71" s="4">
        <f t="shared" si="40"/>
        <v>-4.5561583602676411E-2</v>
      </c>
      <c r="AH71" s="4">
        <f t="shared" si="40"/>
        <v>-1.7312578845290444E-2</v>
      </c>
      <c r="AI71" s="4">
        <f t="shared" si="40"/>
        <v>2.8400003801369308E-2</v>
      </c>
      <c r="AJ71" s="4">
        <f t="shared" si="40"/>
        <v>2.3323611763561805E-2</v>
      </c>
      <c r="AK71" s="4">
        <f t="shared" si="40"/>
        <v>1.6929231332412142E-2</v>
      </c>
      <c r="AL71" s="4">
        <f t="shared" si="40"/>
        <v>-5.8370884116473974E-2</v>
      </c>
      <c r="AM71" s="4">
        <f t="shared" si="40"/>
        <v>-3.1343663662450096E-2</v>
      </c>
      <c r="AN71" s="4">
        <f t="shared" si="40"/>
        <v>1.2411198246451819E-2</v>
      </c>
      <c r="AO71" s="4">
        <f t="shared" si="40"/>
        <v>1.8317229283359897E-3</v>
      </c>
      <c r="AP71" s="4">
        <f t="shared" si="40"/>
        <v>-4.1282869362440619E-2</v>
      </c>
      <c r="AQ71" s="4">
        <f t="shared" si="40"/>
        <v>-5.2248917683830956E-2</v>
      </c>
      <c r="AR71" s="4">
        <f t="shared" si="40"/>
        <v>-1.6490869990580279E-2</v>
      </c>
      <c r="AS71" s="4">
        <f t="shared" si="40"/>
        <v>-4.9859635368004633E-2</v>
      </c>
      <c r="AT71" s="4">
        <f t="shared" si="40"/>
        <v>-2.9625134865508508E-3</v>
      </c>
      <c r="AU71" s="4">
        <f t="shared" si="40"/>
        <v>9.7594446627146444E-4</v>
      </c>
      <c r="AV71" s="4">
        <f t="shared" si="40"/>
        <v>-3.8515487530728851E-2</v>
      </c>
      <c r="AW71" s="4">
        <f t="shared" si="40"/>
        <v>-3.4858655778184582E-2</v>
      </c>
      <c r="AX71" s="4">
        <f t="shared" si="40"/>
        <v>1.3421953603863072E-3</v>
      </c>
      <c r="AY71" s="4">
        <f t="shared" si="40"/>
        <v>-2.195341496485264E-2</v>
      </c>
      <c r="BB71" s="24">
        <f t="shared" si="26"/>
        <v>-1.1481291521829157E-2</v>
      </c>
      <c r="CC71" s="1">
        <f t="shared" si="27"/>
        <v>16</v>
      </c>
    </row>
    <row r="72" spans="1:87" x14ac:dyDescent="0.25">
      <c r="A72" s="12">
        <v>-1</v>
      </c>
      <c r="B72" s="4">
        <f t="shared" ref="B72:AY72" si="41">B45-AVERAGE(B$31:B$45)</f>
        <v>7.8185944129086207E-2</v>
      </c>
      <c r="C72" s="4">
        <f t="shared" si="41"/>
        <v>-1.5363482710072464E-2</v>
      </c>
      <c r="D72" s="4">
        <f t="shared" si="41"/>
        <v>-1.7343928844999357E-2</v>
      </c>
      <c r="E72" s="4">
        <f t="shared" si="41"/>
        <v>-6.2873786314160962E-3</v>
      </c>
      <c r="F72" s="4">
        <f t="shared" si="41"/>
        <v>-3.3226482039747714E-2</v>
      </c>
      <c r="G72" s="4">
        <f t="shared" si="41"/>
        <v>-4.6095721657811284E-2</v>
      </c>
      <c r="H72" s="4">
        <f t="shared" si="41"/>
        <v>-3.5415921993352951E-2</v>
      </c>
      <c r="I72" s="4">
        <f t="shared" si="41"/>
        <v>-1.7026739709721787E-2</v>
      </c>
      <c r="J72" s="4">
        <f t="shared" si="41"/>
        <v>-4.7950883747604936E-2</v>
      </c>
      <c r="K72" s="4">
        <f t="shared" si="41"/>
        <v>-7.8773573875867337E-2</v>
      </c>
      <c r="L72" s="4">
        <f t="shared" si="41"/>
        <v>4.209157350632773E-2</v>
      </c>
      <c r="M72" s="4">
        <f t="shared" si="41"/>
        <v>3.4367120702139001E-2</v>
      </c>
      <c r="N72" s="4">
        <f t="shared" si="41"/>
        <v>-1.7108134216773396E-3</v>
      </c>
      <c r="O72" s="4">
        <f t="shared" si="41"/>
        <v>-8.7095351404036479E-3</v>
      </c>
      <c r="P72" s="4">
        <f t="shared" si="41"/>
        <v>4.4979993835881242E-2</v>
      </c>
      <c r="Q72" s="4">
        <f t="shared" si="41"/>
        <v>2.831206086042368E-2</v>
      </c>
      <c r="R72" s="4">
        <f t="shared" si="41"/>
        <v>-9.9424876622469186E-3</v>
      </c>
      <c r="S72" s="4">
        <f t="shared" si="41"/>
        <v>-8.4606520950063283E-3</v>
      </c>
      <c r="T72" s="4">
        <f t="shared" si="41"/>
        <v>2.1251598481096128E-2</v>
      </c>
      <c r="U72" s="4">
        <f t="shared" si="41"/>
        <v>7.0258980439837932E-3</v>
      </c>
      <c r="V72" s="4">
        <f t="shared" si="41"/>
        <v>-9.8143057847810324E-3</v>
      </c>
      <c r="W72" s="4">
        <f t="shared" si="41"/>
        <v>-1.7062049972876743E-3</v>
      </c>
      <c r="X72" s="4">
        <f t="shared" si="41"/>
        <v>-2.5710569145855854E-2</v>
      </c>
      <c r="Y72" s="4">
        <f t="shared" si="41"/>
        <v>-2.4572996403674817E-3</v>
      </c>
      <c r="Z72" s="4">
        <f t="shared" si="41"/>
        <v>-4.1211362041814061E-2</v>
      </c>
      <c r="AA72" s="4">
        <f t="shared" si="41"/>
        <v>-1.4112214928587306E-2</v>
      </c>
      <c r="AB72" s="4">
        <f t="shared" si="41"/>
        <v>-1.4972341022346012E-2</v>
      </c>
      <c r="AC72" s="4">
        <f t="shared" si="41"/>
        <v>-1.0988483824242735E-2</v>
      </c>
      <c r="AD72" s="4">
        <f t="shared" si="41"/>
        <v>-2.8981650574152834E-2</v>
      </c>
      <c r="AE72" s="4">
        <f t="shared" si="41"/>
        <v>-3.2235773567069567E-2</v>
      </c>
      <c r="AF72" s="4">
        <f t="shared" si="41"/>
        <v>-5.8288011518035946E-3</v>
      </c>
      <c r="AG72" s="4">
        <f t="shared" si="41"/>
        <v>9.4713503131658258E-2</v>
      </c>
      <c r="AH72" s="4">
        <f t="shared" si="41"/>
        <v>0.10884359574833331</v>
      </c>
      <c r="AI72" s="4">
        <f t="shared" si="41"/>
        <v>1.8434299100430811E-2</v>
      </c>
      <c r="AJ72" s="4">
        <f t="shared" si="41"/>
        <v>5.6410268109804651E-2</v>
      </c>
      <c r="AK72" s="4">
        <f t="shared" si="41"/>
        <v>1.571281671061657E-2</v>
      </c>
      <c r="AL72" s="4">
        <f t="shared" si="41"/>
        <v>4.5013440246259091E-2</v>
      </c>
      <c r="AM72" s="4">
        <f t="shared" si="41"/>
        <v>3.5679959864813031E-2</v>
      </c>
      <c r="AN72" s="4">
        <f t="shared" si="41"/>
        <v>5.934849025474519E-3</v>
      </c>
      <c r="AO72" s="4">
        <f t="shared" si="41"/>
        <v>2.6906321084215968E-2</v>
      </c>
      <c r="AP72" s="4">
        <f t="shared" si="41"/>
        <v>2.097184895216252E-3</v>
      </c>
      <c r="AQ72" s="4">
        <f t="shared" si="41"/>
        <v>1.1148665526078752E-3</v>
      </c>
      <c r="AR72" s="4">
        <f t="shared" si="41"/>
        <v>-3.6250575124707127E-3</v>
      </c>
      <c r="AS72" s="4">
        <f t="shared" si="41"/>
        <v>8.6496771424787122E-2</v>
      </c>
      <c r="AT72" s="4">
        <f t="shared" si="41"/>
        <v>-7.7549415294044409E-3</v>
      </c>
      <c r="AU72" s="4">
        <f t="shared" si="41"/>
        <v>1.8289268705078788E-2</v>
      </c>
      <c r="AV72" s="4">
        <f t="shared" si="41"/>
        <v>8.4889894131167556E-2</v>
      </c>
      <c r="AW72" s="4">
        <f t="shared" si="41"/>
        <v>3.1660334493847107E-2</v>
      </c>
      <c r="AX72" s="4">
        <f t="shared" si="41"/>
        <v>-7.0725484433339847E-3</v>
      </c>
      <c r="AY72" s="4">
        <f t="shared" si="41"/>
        <v>8.6344643637671203E-3</v>
      </c>
      <c r="BB72" s="24">
        <f t="shared" si="26"/>
        <v>7.285337429071408E-3</v>
      </c>
      <c r="BI72" s="16" t="s">
        <v>5</v>
      </c>
      <c r="BJ72" s="16" t="s">
        <v>6</v>
      </c>
      <c r="BK72" s="16" t="s">
        <v>7</v>
      </c>
      <c r="BP72" s="16" t="s">
        <v>5</v>
      </c>
      <c r="BQ72" s="16" t="s">
        <v>6</v>
      </c>
      <c r="BR72" s="16" t="s">
        <v>7</v>
      </c>
      <c r="BW72" s="10" t="s">
        <v>8</v>
      </c>
      <c r="BX72" s="16" t="s">
        <v>5</v>
      </c>
      <c r="BY72" s="16" t="s">
        <v>6</v>
      </c>
      <c r="BZ72" s="16" t="s">
        <v>7</v>
      </c>
      <c r="CC72" s="1">
        <f t="shared" si="27"/>
        <v>23</v>
      </c>
      <c r="CE72" s="10" t="s">
        <v>9</v>
      </c>
      <c r="CF72" s="16" t="s">
        <v>5</v>
      </c>
      <c r="CG72" s="16" t="s">
        <v>6</v>
      </c>
      <c r="CH72" s="16" t="s">
        <v>7</v>
      </c>
    </row>
    <row r="73" spans="1:87" s="9" customFormat="1" x14ac:dyDescent="0.25">
      <c r="A73" s="7">
        <v>0</v>
      </c>
      <c r="B73" s="8">
        <f t="shared" ref="B73:AY73" si="42">B46-AVERAGE(B$31:B$45)</f>
        <v>-4.7953069944481064E-2</v>
      </c>
      <c r="C73" s="8">
        <f t="shared" si="42"/>
        <v>-1.0491351243290963E-2</v>
      </c>
      <c r="D73" s="8">
        <f t="shared" si="42"/>
        <v>-3.5724883353326443E-2</v>
      </c>
      <c r="E73" s="8">
        <f t="shared" si="42"/>
        <v>-5.0090001289808984E-2</v>
      </c>
      <c r="F73" s="8">
        <f t="shared" si="42"/>
        <v>-1.6352664358996214E-2</v>
      </c>
      <c r="G73" s="8">
        <f t="shared" si="42"/>
        <v>-7.7253311212133156E-3</v>
      </c>
      <c r="H73" s="8">
        <f t="shared" si="42"/>
        <v>8.4487433701329467E-5</v>
      </c>
      <c r="I73" s="8">
        <f t="shared" si="42"/>
        <v>-3.0229171871319613E-2</v>
      </c>
      <c r="J73" s="8">
        <f t="shared" si="42"/>
        <v>2.6923824855837287E-4</v>
      </c>
      <c r="K73" s="8">
        <f t="shared" si="42"/>
        <v>1.7123292826843736E-3</v>
      </c>
      <c r="L73" s="8">
        <f t="shared" si="42"/>
        <v>-1.4504369274129219E-2</v>
      </c>
      <c r="M73" s="8">
        <f t="shared" si="42"/>
        <v>3.928524403042903E-3</v>
      </c>
      <c r="N73" s="8">
        <f t="shared" si="42"/>
        <v>-1.3567209673495551E-2</v>
      </c>
      <c r="O73" s="8">
        <f t="shared" si="42"/>
        <v>-1.8809326292710763E-2</v>
      </c>
      <c r="P73" s="8">
        <f t="shared" si="42"/>
        <v>1.7664649306265053E-3</v>
      </c>
      <c r="Q73" s="8">
        <f t="shared" si="42"/>
        <v>1.591512932591533E-2</v>
      </c>
      <c r="R73" s="8">
        <f t="shared" si="42"/>
        <v>-1.7284195755892056E-2</v>
      </c>
      <c r="S73" s="8">
        <f t="shared" si="42"/>
        <v>-1.9034451782276786E-2</v>
      </c>
      <c r="T73" s="8">
        <f t="shared" si="42"/>
        <v>7.4340250595016878E-3</v>
      </c>
      <c r="U73" s="8">
        <f t="shared" si="42"/>
        <v>1.0841783309895425E-3</v>
      </c>
      <c r="V73" s="8">
        <f t="shared" si="42"/>
        <v>-3.0454837186629988E-2</v>
      </c>
      <c r="W73" s="8">
        <f t="shared" si="42"/>
        <v>7.4162775816735546E-3</v>
      </c>
      <c r="X73" s="8">
        <f t="shared" si="42"/>
        <v>-5.8078729946960039E-3</v>
      </c>
      <c r="Y73" s="8">
        <f t="shared" si="42"/>
        <v>-3.4333525395384397E-3</v>
      </c>
      <c r="Z73" s="8">
        <f t="shared" si="42"/>
        <v>-9.7465776279072394E-3</v>
      </c>
      <c r="AA73" s="8">
        <f t="shared" si="42"/>
        <v>-3.1395773911211476E-2</v>
      </c>
      <c r="AB73" s="8">
        <f t="shared" si="42"/>
        <v>1.0934619112936868E-2</v>
      </c>
      <c r="AC73" s="8">
        <f t="shared" si="42"/>
        <v>-3.1265848095579918E-3</v>
      </c>
      <c r="AD73" s="8">
        <f t="shared" si="42"/>
        <v>-2.2270126940479317E-2</v>
      </c>
      <c r="AE73" s="8">
        <f t="shared" si="42"/>
        <v>1.0309468084069993E-2</v>
      </c>
      <c r="AF73" s="8">
        <f t="shared" si="42"/>
        <v>7.9518133800548681E-3</v>
      </c>
      <c r="AG73" s="8">
        <f t="shared" si="42"/>
        <v>1.7742991569710619E-2</v>
      </c>
      <c r="AH73" s="8">
        <f t="shared" si="42"/>
        <v>3.4316124927659597E-3</v>
      </c>
      <c r="AI73" s="8">
        <f t="shared" si="42"/>
        <v>2.4249314854468854E-2</v>
      </c>
      <c r="AJ73" s="8">
        <f t="shared" si="42"/>
        <v>2.2845557115725008E-2</v>
      </c>
      <c r="AK73" s="8">
        <f t="shared" si="42"/>
        <v>3.432451580193227E-2</v>
      </c>
      <c r="AL73" s="8">
        <f t="shared" si="42"/>
        <v>6.5683777213591688E-3</v>
      </c>
      <c r="AM73" s="8">
        <f t="shared" si="42"/>
        <v>3.5510192350419072E-2</v>
      </c>
      <c r="AN73" s="8">
        <f t="shared" si="42"/>
        <v>5.2866330546895969E-2</v>
      </c>
      <c r="AO73" s="8">
        <f t="shared" si="42"/>
        <v>1.571866455557637E-2</v>
      </c>
      <c r="AP73" s="8">
        <f t="shared" si="42"/>
        <v>3.9903288535540593E-2</v>
      </c>
      <c r="AQ73" s="8">
        <f t="shared" si="42"/>
        <v>1.5366516942606432E-2</v>
      </c>
      <c r="AR73" s="8">
        <f t="shared" si="42"/>
        <v>2.9238212076969493E-2</v>
      </c>
      <c r="AS73" s="8">
        <f t="shared" si="42"/>
        <v>8.8052767211856901E-3</v>
      </c>
      <c r="AT73" s="8">
        <f t="shared" si="42"/>
        <v>7.8178601663965633E-2</v>
      </c>
      <c r="AU73" s="8">
        <f t="shared" si="42"/>
        <v>3.2537647619527654E-2</v>
      </c>
      <c r="AV73" s="8">
        <f t="shared" si="42"/>
        <v>6.9974204178414956E-3</v>
      </c>
      <c r="AW73" s="8">
        <f t="shared" si="42"/>
        <v>-3.5395222144111969E-2</v>
      </c>
      <c r="AX73" s="8">
        <f t="shared" si="42"/>
        <v>3.1582461522843212E-2</v>
      </c>
      <c r="AY73" s="8">
        <f t="shared" si="42"/>
        <v>2.6098005608382255E-5</v>
      </c>
      <c r="AZ73" s="26"/>
      <c r="BB73" s="8">
        <f t="shared" si="26"/>
        <v>2.0260652314724775E-3</v>
      </c>
      <c r="BC73" s="8">
        <f>BB73</f>
        <v>2.0260652314724775E-3</v>
      </c>
      <c r="BG73" s="8">
        <f t="shared" ref="BG73:BG82" si="43">_xlfn.STDEV.S(B73:AY73)</f>
        <v>2.517935300312513E-2</v>
      </c>
      <c r="BH73" s="9">
        <f>(BB73/BG73)*SQRT(1000)</f>
        <v>2.544537510052022</v>
      </c>
      <c r="BI73" s="8">
        <f>_xlfn.T.INV.2T(0.1,999)</f>
        <v>1.6463803454274908</v>
      </c>
      <c r="BJ73" s="8">
        <f>_xlfn.T.INV.2T(0.05,999)</f>
        <v>1.9623414611334626</v>
      </c>
      <c r="BK73" s="8">
        <f>_xlfn.T.INV.2T(0.01,999)</f>
        <v>2.5807596372676254</v>
      </c>
      <c r="BL73" s="9" t="str">
        <f>IF(ABS(BH73)&gt;BJ73,"Odrzucamy H0","NieodrzucamyH0")</f>
        <v>Odrzucamy H0</v>
      </c>
      <c r="BO73" s="9">
        <f>BB73/$BK$61</f>
        <v>0.28090730376045675</v>
      </c>
      <c r="BP73" s="8">
        <f>_xlfn.T.INV.2T(0.1,14)</f>
        <v>1.7613101357748921</v>
      </c>
      <c r="BQ73" s="8">
        <f>_xlfn.T.INV.2T(0.05,14)</f>
        <v>2.1447866879178044</v>
      </c>
      <c r="BR73" s="8">
        <f>_xlfn.T.INV.2T(0.01,14)</f>
        <v>2.9768427343708348</v>
      </c>
      <c r="BS73" s="9" t="str">
        <f>IF(ABS(BO73)&gt;BQ73,"Odrzucamy H0","NieodrzucamyH0")</f>
        <v>NieodrzucamyH0</v>
      </c>
      <c r="BV73" s="30">
        <f>COUNTIF(B73:AY73,"&gt;0")/50</f>
        <v>0.6</v>
      </c>
      <c r="BW73" s="9">
        <f>(SQRT(50)/0.5)*(BV73-0.5)</f>
        <v>1.4142135623730947</v>
      </c>
      <c r="BX73" s="22">
        <f>NORMSINV(1-0.05)</f>
        <v>1.6448536269514715</v>
      </c>
      <c r="BY73" s="22">
        <f>NORMSINV(1-0.025)</f>
        <v>1.9599639845400536</v>
      </c>
      <c r="BZ73" s="22">
        <f>NORMSINV(1-0.005)</f>
        <v>2.5758293035488999</v>
      </c>
      <c r="CA73" s="9" t="str">
        <f>IF(ABS(BW73)&gt;BY73,"Odrzucamy H0","NieodrzucamyH0")</f>
        <v>NieodrzucamyH0</v>
      </c>
      <c r="CE73" s="9">
        <f>SQRT(50)*(BV73-$CG$62)/SQRT($CG$62*(1-$CG$62))</f>
        <v>1.4142135623730947</v>
      </c>
      <c r="CF73" s="22">
        <f>NORMSINV(1-0.05)</f>
        <v>1.6448536269514715</v>
      </c>
      <c r="CG73" s="22">
        <f>NORMSINV(1-0.025)</f>
        <v>1.9599639845400536</v>
      </c>
      <c r="CH73" s="22">
        <f>NORMSINV(1-0.005)</f>
        <v>2.5758293035488999</v>
      </c>
      <c r="CI73" s="9" t="str">
        <f>IF(ABS(CE73)&gt;CG73,"Odrzucamy H0","NieodrzucamyH0")</f>
        <v>NieodrzucamyH0</v>
      </c>
    </row>
    <row r="74" spans="1:87" x14ac:dyDescent="0.25">
      <c r="A74" s="12">
        <v>1</v>
      </c>
      <c r="B74" s="4">
        <f t="shared" ref="B74:AY74" si="44">B47-AVERAGE(B$31:B$45)</f>
        <v>-3.7896536691738938E-2</v>
      </c>
      <c r="C74" s="4">
        <f t="shared" si="44"/>
        <v>4.1489505080824475E-2</v>
      </c>
      <c r="D74" s="4">
        <f t="shared" si="44"/>
        <v>7.5892213348592516E-3</v>
      </c>
      <c r="E74" s="4">
        <f t="shared" si="44"/>
        <v>-2.5629795404336023E-3</v>
      </c>
      <c r="F74" s="4">
        <f t="shared" si="44"/>
        <v>-5.5683073678809199E-3</v>
      </c>
      <c r="G74" s="4">
        <f t="shared" si="44"/>
        <v>1.2370738237782532E-2</v>
      </c>
      <c r="H74" s="4">
        <f t="shared" si="44"/>
        <v>2.4865906419887927E-2</v>
      </c>
      <c r="I74" s="4">
        <f t="shared" si="44"/>
        <v>6.9752343147938857E-3</v>
      </c>
      <c r="J74" s="4">
        <f t="shared" si="44"/>
        <v>-2.0154853560928627E-5</v>
      </c>
      <c r="K74" s="4">
        <f t="shared" si="44"/>
        <v>2.6015384803142926E-2</v>
      </c>
      <c r="L74" s="4">
        <f t="shared" si="44"/>
        <v>-8.7894844198060998E-3</v>
      </c>
      <c r="M74" s="4">
        <f t="shared" si="44"/>
        <v>-7.9946159089244156E-2</v>
      </c>
      <c r="N74" s="4">
        <f t="shared" si="44"/>
        <v>2.5561938402385909E-2</v>
      </c>
      <c r="O74" s="4">
        <f t="shared" si="44"/>
        <v>1.9970584593319549E-2</v>
      </c>
      <c r="P74" s="4">
        <f t="shared" si="44"/>
        <v>5.2552194546162133E-2</v>
      </c>
      <c r="Q74" s="4">
        <f t="shared" si="44"/>
        <v>3.1382793603456471E-2</v>
      </c>
      <c r="R74" s="4">
        <f t="shared" si="44"/>
        <v>-4.0555248623766416E-2</v>
      </c>
      <c r="S74" s="4">
        <f t="shared" si="44"/>
        <v>-2.4774763929204007E-2</v>
      </c>
      <c r="T74" s="4">
        <f t="shared" si="44"/>
        <v>4.3577959459122323E-2</v>
      </c>
      <c r="U74" s="4">
        <f t="shared" si="44"/>
        <v>1.355447762723155E-2</v>
      </c>
      <c r="V74" s="4">
        <f t="shared" si="44"/>
        <v>-7.5291492064276065E-3</v>
      </c>
      <c r="W74" s="4">
        <f t="shared" si="44"/>
        <v>-2.7387910249035696E-2</v>
      </c>
      <c r="X74" s="4">
        <f t="shared" si="44"/>
        <v>-5.1159219347791114E-2</v>
      </c>
      <c r="Y74" s="4">
        <f t="shared" si="44"/>
        <v>-3.3147023394206554E-2</v>
      </c>
      <c r="Z74" s="4">
        <f t="shared" si="44"/>
        <v>-2.2574804311080759E-2</v>
      </c>
      <c r="AA74" s="4">
        <f t="shared" si="44"/>
        <v>-4.4738551617978004E-2</v>
      </c>
      <c r="AB74" s="4">
        <f t="shared" si="44"/>
        <v>1.1399469244390819E-3</v>
      </c>
      <c r="AC74" s="4">
        <f t="shared" si="44"/>
        <v>-3.5663821345922546E-2</v>
      </c>
      <c r="AD74" s="4">
        <f t="shared" si="44"/>
        <v>-2.2923828593076515E-2</v>
      </c>
      <c r="AE74" s="4">
        <f t="shared" si="44"/>
        <v>-2.251936684648842E-2</v>
      </c>
      <c r="AF74" s="4">
        <f t="shared" si="44"/>
        <v>-1.1624137747193505E-2</v>
      </c>
      <c r="AG74" s="4">
        <f t="shared" si="44"/>
        <v>7.487600568636823E-3</v>
      </c>
      <c r="AH74" s="4">
        <f t="shared" si="44"/>
        <v>-9.9629046822241919E-3</v>
      </c>
      <c r="AI74" s="4">
        <f t="shared" si="44"/>
        <v>-8.1373432515013562E-3</v>
      </c>
      <c r="AJ74" s="4">
        <f t="shared" si="44"/>
        <v>-6.5567980350574231E-3</v>
      </c>
      <c r="AK74" s="4">
        <f t="shared" si="44"/>
        <v>-3.5770973063484575E-3</v>
      </c>
      <c r="AL74" s="4">
        <f t="shared" si="44"/>
        <v>-1.5284984032636473E-2</v>
      </c>
      <c r="AM74" s="4">
        <f t="shared" si="44"/>
        <v>-1.6876138756732929E-2</v>
      </c>
      <c r="AN74" s="4">
        <f t="shared" si="44"/>
        <v>-1.842659661661316E-3</v>
      </c>
      <c r="AO74" s="4">
        <f t="shared" si="44"/>
        <v>5.3694428147879683E-3</v>
      </c>
      <c r="AP74" s="4">
        <f t="shared" si="44"/>
        <v>2.9101368708478358E-2</v>
      </c>
      <c r="AQ74" s="4">
        <f t="shared" si="44"/>
        <v>6.9297091215761233E-2</v>
      </c>
      <c r="AR74" s="4">
        <f t="shared" si="44"/>
        <v>9.3905812241179026E-2</v>
      </c>
      <c r="AS74" s="4">
        <f t="shared" si="44"/>
        <v>2.8008314354729308E-2</v>
      </c>
      <c r="AT74" s="4">
        <f t="shared" si="44"/>
        <v>8.2346957064058202E-2</v>
      </c>
      <c r="AU74" s="4">
        <f t="shared" si="44"/>
        <v>6.9024490288728563E-2</v>
      </c>
      <c r="AV74" s="4">
        <f t="shared" si="44"/>
        <v>7.196255131236666E-2</v>
      </c>
      <c r="AW74" s="4">
        <f t="shared" si="44"/>
        <v>4.5194764744288518E-2</v>
      </c>
      <c r="AX74" s="4">
        <f t="shared" si="44"/>
        <v>5.3346027395065027E-2</v>
      </c>
      <c r="AY74" s="4">
        <f t="shared" si="44"/>
        <v>4.8368584321287517E-2</v>
      </c>
      <c r="BB74" s="4">
        <f t="shared" si="26"/>
        <v>7.3767903495155452E-3</v>
      </c>
      <c r="BC74" s="4">
        <f>SUM(BB73:BB74)</f>
        <v>9.4028555809880232E-3</v>
      </c>
      <c r="BG74" s="4">
        <f t="shared" si="43"/>
        <v>3.7017353322854996E-2</v>
      </c>
      <c r="BH74" s="1">
        <f t="shared" ref="BH74:BH82" si="45">(BB74/BG74)*SQRT(1000)</f>
        <v>6.301763154854191</v>
      </c>
      <c r="BI74" s="4">
        <f t="shared" ref="BI74:BI82" si="46">_xlfn.T.INV.2T(0.1,999)</f>
        <v>1.6463803454274908</v>
      </c>
      <c r="BJ74" s="4">
        <f t="shared" ref="BJ74:BJ82" si="47">_xlfn.T.INV.2T(0.05,999)</f>
        <v>1.9623414611334626</v>
      </c>
      <c r="BK74" s="4">
        <f t="shared" ref="BK74:BK82" si="48">_xlfn.T.INV.2T(0.01,999)</f>
        <v>2.5807596372676254</v>
      </c>
      <c r="BL74" s="1" t="str">
        <f t="shared" ref="BL74:BL93" si="49">IF(ABS(BH74)&gt;BJ74,"Odrzucamy H0","NieodrzucamyH0")</f>
        <v>Odrzucamy H0</v>
      </c>
      <c r="BO74" s="1">
        <f t="shared" ref="BO74:BO82" si="50">BB74/$BK$61</f>
        <v>1.0227678039677759</v>
      </c>
      <c r="BP74" s="4">
        <f t="shared" ref="BP74:BP82" si="51">_xlfn.T.INV.2T(0.1,14)</f>
        <v>1.7613101357748921</v>
      </c>
      <c r="BQ74" s="4">
        <f t="shared" ref="BQ74:BQ82" si="52">_xlfn.T.INV.2T(0.05,14)</f>
        <v>2.1447866879178044</v>
      </c>
      <c r="BR74" s="4">
        <f t="shared" ref="BR74:BR82" si="53">_xlfn.T.INV.2T(0.01,14)</f>
        <v>2.9768427343708348</v>
      </c>
      <c r="BS74" s="1" t="str">
        <f t="shared" ref="BS74:BS82" si="54">IF(ABS(BO74)&gt;BQ74,"Odrzucamy H0","NieodrzucamyH0")</f>
        <v>NieodrzucamyH0</v>
      </c>
      <c r="BV74" s="34">
        <f t="shared" ref="BV74:BV82" si="55">COUNTIF(B74:AY74,"&gt;0")/50</f>
        <v>0.5</v>
      </c>
      <c r="BW74" s="1">
        <f t="shared" ref="BW74:BW82" si="56">(SQRT(50)/0.5)*(BV74-0.5)</f>
        <v>0</v>
      </c>
      <c r="BX74" s="23">
        <f t="shared" ref="BX74:BX82" si="57">NORMSINV(1-0.05)</f>
        <v>1.6448536269514715</v>
      </c>
      <c r="BY74" s="23">
        <f t="shared" ref="BY74:BY82" si="58">NORMSINV(1-0.025)</f>
        <v>1.9599639845400536</v>
      </c>
      <c r="BZ74" s="23">
        <f t="shared" ref="BZ74:BZ82" si="59">NORMSINV(1-0.005)</f>
        <v>2.5758293035488999</v>
      </c>
      <c r="CA74" s="1" t="str">
        <f t="shared" ref="CA74:CA93" si="60">IF(ABS(BW74)&gt;BY74,"Odrzucamy H0","NieodrzucamyH0")</f>
        <v>NieodrzucamyH0</v>
      </c>
      <c r="CE74" s="9">
        <f t="shared" ref="CE74:CE82" si="61">SQRT(50)*(BV74-$CG$62)/SQRT($CG$62*(1-$CG$62))</f>
        <v>0</v>
      </c>
      <c r="CF74" s="23">
        <f t="shared" ref="CF74:CF82" si="62">NORMSINV(1-0.05)</f>
        <v>1.6448536269514715</v>
      </c>
      <c r="CG74" s="23">
        <f t="shared" ref="CG74:CG82" si="63">NORMSINV(1-0.025)</f>
        <v>1.9599639845400536</v>
      </c>
      <c r="CH74" s="23">
        <f t="shared" ref="CH74:CH82" si="64">NORMSINV(1-0.005)</f>
        <v>2.5758293035488999</v>
      </c>
      <c r="CI74" s="1" t="str">
        <f t="shared" ref="CI74:CI93" si="65">IF(ABS(CE74)&gt;CG74,"Odrzucamy H0","NieodrzucamyH0")</f>
        <v>NieodrzucamyH0</v>
      </c>
    </row>
    <row r="75" spans="1:87" x14ac:dyDescent="0.25">
      <c r="A75" s="12">
        <v>2</v>
      </c>
      <c r="B75" s="4">
        <f t="shared" ref="B75:AY75" si="66">B48-AVERAGE(B$31:B$45)</f>
        <v>-9.302211803315719E-3</v>
      </c>
      <c r="C75" s="4">
        <f t="shared" si="66"/>
        <v>4.6689840902088458E-3</v>
      </c>
      <c r="D75" s="4">
        <f t="shared" si="66"/>
        <v>2.8477418294090237E-3</v>
      </c>
      <c r="E75" s="4">
        <f t="shared" si="66"/>
        <v>-6.5352408213130812E-3</v>
      </c>
      <c r="F75" s="4">
        <f t="shared" si="66"/>
        <v>2.0165299607223602E-3</v>
      </c>
      <c r="G75" s="4">
        <f t="shared" si="66"/>
        <v>2.388476927100877E-3</v>
      </c>
      <c r="H75" s="4">
        <f t="shared" si="66"/>
        <v>1.304072440418038E-2</v>
      </c>
      <c r="I75" s="4">
        <f t="shared" si="66"/>
        <v>3.2182708995461317E-3</v>
      </c>
      <c r="J75" s="4">
        <f t="shared" si="66"/>
        <v>2.2512179797854344E-3</v>
      </c>
      <c r="K75" s="4">
        <f t="shared" si="66"/>
        <v>-4.1848003117768481E-3</v>
      </c>
      <c r="L75" s="4">
        <f t="shared" si="66"/>
        <v>8.1589745617790654E-3</v>
      </c>
      <c r="M75" s="4">
        <f t="shared" si="66"/>
        <v>1.3635798195997476E-2</v>
      </c>
      <c r="N75" s="4">
        <f t="shared" si="66"/>
        <v>4.5127205707375592E-3</v>
      </c>
      <c r="O75" s="4">
        <f t="shared" si="66"/>
        <v>1.2958689628993936E-2</v>
      </c>
      <c r="P75" s="4">
        <f t="shared" si="66"/>
        <v>1.2740167591907969E-2</v>
      </c>
      <c r="Q75" s="4">
        <f t="shared" si="66"/>
        <v>9.1326526136435333E-3</v>
      </c>
      <c r="R75" s="4">
        <f t="shared" si="66"/>
        <v>1.0454086700896086E-2</v>
      </c>
      <c r="S75" s="4">
        <f t="shared" si="66"/>
        <v>2.2934723117718447E-2</v>
      </c>
      <c r="T75" s="4">
        <f t="shared" si="66"/>
        <v>4.7566339665631808E-3</v>
      </c>
      <c r="U75" s="4">
        <f t="shared" si="66"/>
        <v>2.1216059800280699E-3</v>
      </c>
      <c r="V75" s="4">
        <f t="shared" si="66"/>
        <v>-1.0337089683878043E-3</v>
      </c>
      <c r="W75" s="4">
        <f t="shared" si="66"/>
        <v>-1.8949211171626203E-2</v>
      </c>
      <c r="X75" s="4">
        <f t="shared" si="66"/>
        <v>-1.3349489638194999E-2</v>
      </c>
      <c r="Y75" s="4">
        <f t="shared" si="66"/>
        <v>-8.2543455366475924E-3</v>
      </c>
      <c r="Z75" s="4">
        <f t="shared" si="66"/>
        <v>-2.0695996545749405E-2</v>
      </c>
      <c r="AA75" s="4">
        <f t="shared" si="66"/>
        <v>-1.1050883981438961E-2</v>
      </c>
      <c r="AB75" s="4">
        <f t="shared" si="66"/>
        <v>-1.2963695872257827E-3</v>
      </c>
      <c r="AC75" s="4">
        <f t="shared" si="66"/>
        <v>-2.8089739532771657E-3</v>
      </c>
      <c r="AD75" s="4">
        <f t="shared" si="66"/>
        <v>-1.5375002505387684E-2</v>
      </c>
      <c r="AE75" s="4">
        <f t="shared" si="66"/>
        <v>-1.0301019855085873E-3</v>
      </c>
      <c r="AF75" s="4">
        <f t="shared" si="66"/>
        <v>-1.1657919545439384E-2</v>
      </c>
      <c r="AG75" s="4">
        <f t="shared" si="66"/>
        <v>7.4356287308912829E-3</v>
      </c>
      <c r="AH75" s="4">
        <f t="shared" si="66"/>
        <v>-1.0183339815564151E-2</v>
      </c>
      <c r="AI75" s="4">
        <f t="shared" si="66"/>
        <v>-8.1524836407610331E-3</v>
      </c>
      <c r="AJ75" s="4">
        <f t="shared" si="66"/>
        <v>-6.6689433919586011E-3</v>
      </c>
      <c r="AK75" s="4">
        <f t="shared" si="66"/>
        <v>-3.6140223907789393E-3</v>
      </c>
      <c r="AL75" s="4">
        <f t="shared" si="66"/>
        <v>-1.5614165609318378E-2</v>
      </c>
      <c r="AM75" s="4">
        <f t="shared" si="66"/>
        <v>-1.7037446223865979E-2</v>
      </c>
      <c r="AN75" s="4">
        <f t="shared" si="66"/>
        <v>-1.8870514517881935E-3</v>
      </c>
      <c r="AO75" s="4">
        <f t="shared" si="66"/>
        <v>5.3419410421676836E-3</v>
      </c>
      <c r="AP75" s="4">
        <f t="shared" si="66"/>
        <v>1.0869971306705098E-2</v>
      </c>
      <c r="AQ75" s="4">
        <f t="shared" si="66"/>
        <v>1.6289513706785195E-2</v>
      </c>
      <c r="AR75" s="4">
        <f t="shared" si="66"/>
        <v>2.3607773974072242E-2</v>
      </c>
      <c r="AS75" s="4">
        <f t="shared" si="66"/>
        <v>3.2094997444529864E-3</v>
      </c>
      <c r="AT75" s="4">
        <f t="shared" si="66"/>
        <v>2.0034397456140648E-2</v>
      </c>
      <c r="AU75" s="4">
        <f t="shared" si="66"/>
        <v>2.496407093837729E-2</v>
      </c>
      <c r="AV75" s="4">
        <f t="shared" si="66"/>
        <v>-5.2735103433101376E-3</v>
      </c>
      <c r="AW75" s="4">
        <f t="shared" si="66"/>
        <v>1.7630984597565597E-2</v>
      </c>
      <c r="AX75" s="4">
        <f t="shared" si="66"/>
        <v>1.8312135629383195E-2</v>
      </c>
      <c r="AY75" s="4">
        <f t="shared" si="66"/>
        <v>1.7306581515119837E-2</v>
      </c>
      <c r="BB75" s="4">
        <f t="shared" si="26"/>
        <v>2.0577055687648958E-3</v>
      </c>
      <c r="BC75" s="4">
        <f>SUM(BB73:BB75)</f>
        <v>1.1460561149752919E-2</v>
      </c>
      <c r="BG75" s="4">
        <f t="shared" si="43"/>
        <v>1.1821280825165887E-2</v>
      </c>
      <c r="BH75" s="1">
        <f t="shared" si="45"/>
        <v>5.5045104228102844</v>
      </c>
      <c r="BI75" s="4">
        <f t="shared" si="46"/>
        <v>1.6463803454274908</v>
      </c>
      <c r="BJ75" s="4">
        <f t="shared" si="47"/>
        <v>1.9623414611334626</v>
      </c>
      <c r="BK75" s="4">
        <f t="shared" si="48"/>
        <v>2.5807596372676254</v>
      </c>
      <c r="BL75" s="1" t="str">
        <f t="shared" si="49"/>
        <v>Odrzucamy H0</v>
      </c>
      <c r="BO75" s="1">
        <f t="shared" si="50"/>
        <v>0.28529413282243377</v>
      </c>
      <c r="BP75" s="4">
        <f t="shared" si="51"/>
        <v>1.7613101357748921</v>
      </c>
      <c r="BQ75" s="4">
        <f t="shared" si="52"/>
        <v>2.1447866879178044</v>
      </c>
      <c r="BR75" s="4">
        <f t="shared" si="53"/>
        <v>2.9768427343708348</v>
      </c>
      <c r="BS75" s="1" t="str">
        <f t="shared" si="54"/>
        <v>NieodrzucamyH0</v>
      </c>
      <c r="BV75" s="34">
        <f t="shared" si="55"/>
        <v>0.56000000000000005</v>
      </c>
      <c r="BW75" s="1">
        <f t="shared" si="56"/>
        <v>0.8485281374238578</v>
      </c>
      <c r="BX75" s="24">
        <f t="shared" si="57"/>
        <v>1.6448536269514715</v>
      </c>
      <c r="BY75" s="24">
        <f t="shared" si="58"/>
        <v>1.9599639845400536</v>
      </c>
      <c r="BZ75" s="24">
        <f t="shared" si="59"/>
        <v>2.5758293035488999</v>
      </c>
      <c r="CA75" s="1" t="str">
        <f t="shared" si="60"/>
        <v>NieodrzucamyH0</v>
      </c>
      <c r="CE75" s="9">
        <f t="shared" si="61"/>
        <v>0.8485281374238578</v>
      </c>
      <c r="CF75" s="24">
        <f t="shared" si="62"/>
        <v>1.6448536269514715</v>
      </c>
      <c r="CG75" s="24">
        <f t="shared" si="63"/>
        <v>1.9599639845400536</v>
      </c>
      <c r="CH75" s="24">
        <f t="shared" si="64"/>
        <v>2.5758293035488999</v>
      </c>
      <c r="CI75" s="1" t="str">
        <f t="shared" si="65"/>
        <v>NieodrzucamyH0</v>
      </c>
    </row>
    <row r="76" spans="1:87" x14ac:dyDescent="0.25">
      <c r="A76" s="12">
        <v>3</v>
      </c>
      <c r="B76" s="4">
        <f t="shared" ref="B76:AY76" si="67">B49-AVERAGE(B$31:B$45)</f>
        <v>-9.3726716284062116E-3</v>
      </c>
      <c r="C76" s="4">
        <f t="shared" si="67"/>
        <v>4.6268846210453613E-3</v>
      </c>
      <c r="D76" s="4">
        <f t="shared" si="67"/>
        <v>2.8245859730981929E-3</v>
      </c>
      <c r="E76" s="4">
        <f t="shared" si="67"/>
        <v>-6.5353022722026604E-3</v>
      </c>
      <c r="F76" s="4">
        <f t="shared" si="67"/>
        <v>2.0158321473892167E-3</v>
      </c>
      <c r="G76" s="4">
        <f t="shared" si="67"/>
        <v>2.3879377062683608E-3</v>
      </c>
      <c r="H76" s="4">
        <f t="shared" si="67"/>
        <v>1.3034228092401555E-2</v>
      </c>
      <c r="I76" s="4">
        <f t="shared" si="67"/>
        <v>3.2175423648164378E-3</v>
      </c>
      <c r="J76" s="4">
        <f t="shared" si="67"/>
        <v>2.2511370949740554E-3</v>
      </c>
      <c r="K76" s="4">
        <f t="shared" si="67"/>
        <v>-4.2167365127827794E-3</v>
      </c>
      <c r="L76" s="4">
        <f t="shared" si="67"/>
        <v>8.1542114734283917E-3</v>
      </c>
      <c r="M76" s="4">
        <f t="shared" si="67"/>
        <v>1.3471632778997397E-2</v>
      </c>
      <c r="N76" s="4">
        <f t="shared" si="67"/>
        <v>4.5103198447970401E-3</v>
      </c>
      <c r="O76" s="4">
        <f t="shared" si="67"/>
        <v>1.2868961897670729E-2</v>
      </c>
      <c r="P76" s="4">
        <f t="shared" si="67"/>
        <v>1.2573503286365114E-2</v>
      </c>
      <c r="Q76" s="4">
        <f t="shared" si="67"/>
        <v>9.0535262079119473E-3</v>
      </c>
      <c r="R76" s="4">
        <f t="shared" si="67"/>
        <v>1.0430613574184676E-2</v>
      </c>
      <c r="S76" s="4">
        <f t="shared" si="67"/>
        <v>2.2496959881640858E-2</v>
      </c>
      <c r="T76" s="4">
        <f t="shared" si="67"/>
        <v>4.7432407193071279E-3</v>
      </c>
      <c r="U76" s="4">
        <f t="shared" si="67"/>
        <v>2.1175214558340296E-3</v>
      </c>
      <c r="V76" s="4">
        <f t="shared" si="67"/>
        <v>-1.0828180588158794E-3</v>
      </c>
      <c r="W76" s="4">
        <f t="shared" si="67"/>
        <v>-1.9373284792603151E-2</v>
      </c>
      <c r="X76" s="4">
        <f t="shared" si="67"/>
        <v>-1.3412117868615406E-2</v>
      </c>
      <c r="Y76" s="4">
        <f t="shared" si="67"/>
        <v>-8.3146429465159703E-3</v>
      </c>
      <c r="Z76" s="4">
        <f t="shared" si="67"/>
        <v>-2.1182706490078015E-2</v>
      </c>
      <c r="AA76" s="4">
        <f t="shared" si="67"/>
        <v>-1.1238250697324356E-2</v>
      </c>
      <c r="AB76" s="4">
        <f t="shared" si="67"/>
        <v>-1.3001769050656553E-3</v>
      </c>
      <c r="AC76" s="4">
        <f t="shared" si="67"/>
        <v>-2.8107183324855792E-3</v>
      </c>
      <c r="AD76" s="4">
        <f t="shared" si="67"/>
        <v>-1.5717916430650031E-2</v>
      </c>
      <c r="AE76" s="4">
        <f t="shared" si="67"/>
        <v>-1.0666743423382438E-3</v>
      </c>
      <c r="AF76" s="4">
        <f t="shared" si="67"/>
        <v>-1.1692097491323307E-2</v>
      </c>
      <c r="AG76" s="4">
        <f t="shared" si="67"/>
        <v>7.3828993558030225E-3</v>
      </c>
      <c r="AH76" s="4">
        <f t="shared" si="67"/>
        <v>-1.0410469673604424E-2</v>
      </c>
      <c r="AI76" s="4">
        <f t="shared" si="67"/>
        <v>-8.1677425462400519E-3</v>
      </c>
      <c r="AJ76" s="4">
        <f t="shared" si="67"/>
        <v>-6.7835022975905254E-3</v>
      </c>
      <c r="AK76" s="4">
        <f t="shared" si="67"/>
        <v>-3.6514003612734321E-3</v>
      </c>
      <c r="AL76" s="4">
        <f t="shared" si="67"/>
        <v>-1.5955626292669261E-2</v>
      </c>
      <c r="AM76" s="4">
        <f t="shared" si="67"/>
        <v>-1.7202930699930265E-2</v>
      </c>
      <c r="AN76" s="4">
        <f t="shared" si="67"/>
        <v>-1.9320407533257727E-3</v>
      </c>
      <c r="AO76" s="4">
        <f t="shared" si="67"/>
        <v>5.3147254685305435E-3</v>
      </c>
      <c r="AP76" s="4">
        <f t="shared" si="67"/>
        <v>1.0862337631689553E-2</v>
      </c>
      <c r="AQ76" s="4">
        <f t="shared" si="67"/>
        <v>1.6212068194186562E-2</v>
      </c>
      <c r="AR76" s="4">
        <f t="shared" si="67"/>
        <v>2.3515786646814175E-2</v>
      </c>
      <c r="AS76" s="4">
        <f t="shared" si="67"/>
        <v>3.1842962739645807E-3</v>
      </c>
      <c r="AT76" s="4">
        <f t="shared" si="67"/>
        <v>1.9848230792323136E-2</v>
      </c>
      <c r="AU76" s="4">
        <f t="shared" si="67"/>
        <v>2.4638531943225257E-2</v>
      </c>
      <c r="AV76" s="4">
        <f t="shared" si="67"/>
        <v>-5.5868456034429779E-3</v>
      </c>
      <c r="AW76" s="4">
        <f t="shared" si="67"/>
        <v>1.7593450291709133E-2</v>
      </c>
      <c r="AX76" s="4">
        <f t="shared" si="67"/>
        <v>1.8121559218676898E-2</v>
      </c>
      <c r="AY76" s="4">
        <f t="shared" si="67"/>
        <v>1.720427851294911E-2</v>
      </c>
      <c r="BB76" s="4">
        <f t="shared" si="26"/>
        <v>1.95300260905437E-3</v>
      </c>
      <c r="BC76" s="4">
        <f>SUM(BB73:BB76)</f>
        <v>1.3413563758807289E-2</v>
      </c>
      <c r="BG76" s="4">
        <f t="shared" si="43"/>
        <v>1.1844666358823926E-2</v>
      </c>
      <c r="BH76" s="1">
        <f t="shared" si="45"/>
        <v>5.2141076276600256</v>
      </c>
      <c r="BI76" s="4">
        <f t="shared" si="46"/>
        <v>1.6463803454274908</v>
      </c>
      <c r="BJ76" s="4">
        <f t="shared" si="47"/>
        <v>1.9623414611334626</v>
      </c>
      <c r="BK76" s="4">
        <f t="shared" si="48"/>
        <v>2.5807596372676254</v>
      </c>
      <c r="BL76" s="1" t="str">
        <f t="shared" si="49"/>
        <v>Odrzucamy H0</v>
      </c>
      <c r="BO76" s="1">
        <f t="shared" si="50"/>
        <v>0.2707774106304992</v>
      </c>
      <c r="BP76" s="4">
        <f t="shared" si="51"/>
        <v>1.7613101357748921</v>
      </c>
      <c r="BQ76" s="4">
        <f t="shared" si="52"/>
        <v>2.1447866879178044</v>
      </c>
      <c r="BR76" s="4">
        <f t="shared" si="53"/>
        <v>2.9768427343708348</v>
      </c>
      <c r="BS76" s="1" t="str">
        <f t="shared" si="54"/>
        <v>NieodrzucamyH0</v>
      </c>
      <c r="BV76" s="34">
        <f t="shared" si="55"/>
        <v>0.56000000000000005</v>
      </c>
      <c r="BW76" s="1">
        <f t="shared" si="56"/>
        <v>0.8485281374238578</v>
      </c>
      <c r="BX76" s="24">
        <f t="shared" si="57"/>
        <v>1.6448536269514715</v>
      </c>
      <c r="BY76" s="24">
        <f t="shared" si="58"/>
        <v>1.9599639845400536</v>
      </c>
      <c r="BZ76" s="24">
        <f t="shared" si="59"/>
        <v>2.5758293035488999</v>
      </c>
      <c r="CA76" s="1" t="str">
        <f t="shared" si="60"/>
        <v>NieodrzucamyH0</v>
      </c>
      <c r="CE76" s="9">
        <f t="shared" si="61"/>
        <v>0.8485281374238578</v>
      </c>
      <c r="CF76" s="24">
        <f t="shared" si="62"/>
        <v>1.6448536269514715</v>
      </c>
      <c r="CG76" s="24">
        <f t="shared" si="63"/>
        <v>1.9599639845400536</v>
      </c>
      <c r="CH76" s="24">
        <f t="shared" si="64"/>
        <v>2.5758293035488999</v>
      </c>
      <c r="CI76" s="1" t="str">
        <f t="shared" si="65"/>
        <v>NieodrzucamyH0</v>
      </c>
    </row>
    <row r="77" spans="1:87" x14ac:dyDescent="0.25">
      <c r="A77" s="12">
        <v>4</v>
      </c>
      <c r="B77" s="4">
        <f t="shared" ref="B77:AY77" si="68">B50-AVERAGE(B$31:B$45)</f>
        <v>-9.444329421764033E-3</v>
      </c>
      <c r="C77" s="4">
        <f t="shared" si="68"/>
        <v>4.5853262032824246E-3</v>
      </c>
      <c r="D77" s="4">
        <f t="shared" si="68"/>
        <v>2.8016513741573753E-3</v>
      </c>
      <c r="E77" s="4">
        <f t="shared" si="68"/>
        <v>-6.5353637535771978E-3</v>
      </c>
      <c r="F77" s="4">
        <f t="shared" si="68"/>
        <v>2.0151354984391774E-3</v>
      </c>
      <c r="G77" s="4">
        <f t="shared" si="68"/>
        <v>2.3873976926461807E-3</v>
      </c>
      <c r="H77" s="4">
        <f t="shared" si="68"/>
        <v>1.3027764769921232E-2</v>
      </c>
      <c r="I77" s="4">
        <f t="shared" si="68"/>
        <v>3.2168125848220301E-3</v>
      </c>
      <c r="J77" s="4">
        <f t="shared" si="68"/>
        <v>2.2510561641385096E-3</v>
      </c>
      <c r="K77" s="4">
        <f t="shared" si="68"/>
        <v>-4.2490367562228676E-3</v>
      </c>
      <c r="L77" s="4">
        <f t="shared" si="68"/>
        <v>8.1494691076524472E-3</v>
      </c>
      <c r="M77" s="4">
        <f t="shared" si="68"/>
        <v>1.3311594840888804E-2</v>
      </c>
      <c r="N77" s="4">
        <f t="shared" si="68"/>
        <v>4.5079265410989441E-3</v>
      </c>
      <c r="O77" s="4">
        <f t="shared" si="68"/>
        <v>1.2780910238244526E-2</v>
      </c>
      <c r="P77" s="4">
        <f t="shared" si="68"/>
        <v>1.2411060455170384E-2</v>
      </c>
      <c r="Q77" s="4">
        <f t="shared" si="68"/>
        <v>8.9757889730297385E-3</v>
      </c>
      <c r="R77" s="4">
        <f t="shared" si="68"/>
        <v>1.0407366256677233E-2</v>
      </c>
      <c r="S77" s="4">
        <f t="shared" si="68"/>
        <v>2.207695766893774E-2</v>
      </c>
      <c r="T77" s="4">
        <f t="shared" si="68"/>
        <v>4.7299449668142248E-3</v>
      </c>
      <c r="U77" s="4">
        <f t="shared" si="68"/>
        <v>2.1134533915585312E-3</v>
      </c>
      <c r="V77" s="4">
        <f t="shared" si="68"/>
        <v>-1.1326227534123601E-3</v>
      </c>
      <c r="W77" s="4">
        <f t="shared" si="68"/>
        <v>-1.9815381083082201E-2</v>
      </c>
      <c r="X77" s="4">
        <f t="shared" si="68"/>
        <v>-1.3475749261916175E-2</v>
      </c>
      <c r="Y77" s="4">
        <f t="shared" si="68"/>
        <v>-8.3758878280568889E-3</v>
      </c>
      <c r="Z77" s="4">
        <f t="shared" si="68"/>
        <v>-2.1691626554487618E-2</v>
      </c>
      <c r="AA77" s="4">
        <f t="shared" si="68"/>
        <v>-1.1430854366328009E-2</v>
      </c>
      <c r="AB77" s="4">
        <f t="shared" si="68"/>
        <v>-1.3039991244732699E-3</v>
      </c>
      <c r="AC77" s="4">
        <f t="shared" si="68"/>
        <v>-2.8124673286153961E-3</v>
      </c>
      <c r="AD77" s="4">
        <f t="shared" si="68"/>
        <v>-1.6073893331244465E-2</v>
      </c>
      <c r="AE77" s="4">
        <f t="shared" si="68"/>
        <v>-1.1036930917925521E-3</v>
      </c>
      <c r="AF77" s="4">
        <f t="shared" si="68"/>
        <v>-3.0266128157302893E-2</v>
      </c>
      <c r="AG77" s="4">
        <f t="shared" si="68"/>
        <v>4.0204091182667337E-2</v>
      </c>
      <c r="AH77" s="4">
        <f t="shared" si="68"/>
        <v>-2.3731284440373333E-2</v>
      </c>
      <c r="AI77" s="4">
        <f t="shared" si="68"/>
        <v>-2.9571651209393621E-2</v>
      </c>
      <c r="AJ77" s="4">
        <f t="shared" si="68"/>
        <v>-4.5471176674363421E-2</v>
      </c>
      <c r="AK77" s="4">
        <f t="shared" si="68"/>
        <v>-5.341660692329276E-2</v>
      </c>
      <c r="AL77" s="4">
        <f t="shared" si="68"/>
        <v>1.930399505450749E-2</v>
      </c>
      <c r="AM77" s="4">
        <f t="shared" si="68"/>
        <v>-1.9671624315869055E-2</v>
      </c>
      <c r="AN77" s="4">
        <f t="shared" si="68"/>
        <v>-2.5870176205558929E-2</v>
      </c>
      <c r="AO77" s="4">
        <f t="shared" si="68"/>
        <v>-3.7566466001056127E-2</v>
      </c>
      <c r="AP77" s="4">
        <f t="shared" si="68"/>
        <v>1.0854745964899729E-2</v>
      </c>
      <c r="AQ77" s="4">
        <f t="shared" si="68"/>
        <v>1.6133241357813841E-2</v>
      </c>
      <c r="AR77" s="4">
        <f t="shared" si="68"/>
        <v>2.3425538795744428E-2</v>
      </c>
      <c r="AS77" s="4">
        <f t="shared" si="68"/>
        <v>3.1588378251081392E-3</v>
      </c>
      <c r="AT77" s="4">
        <f t="shared" si="68"/>
        <v>1.9667042462291621E-2</v>
      </c>
      <c r="AU77" s="4">
        <f t="shared" si="68"/>
        <v>2.4324430595167597E-2</v>
      </c>
      <c r="AV77" s="4">
        <f t="shared" si="68"/>
        <v>-5.9115763120663172E-3</v>
      </c>
      <c r="AW77" s="4">
        <f t="shared" si="68"/>
        <v>1.7556371707563568E-2</v>
      </c>
      <c r="AX77" s="4">
        <f t="shared" si="68"/>
        <v>1.7936137851114364E-2</v>
      </c>
      <c r="AY77" s="4">
        <f t="shared" si="68"/>
        <v>1.7104014068385878E-2</v>
      </c>
      <c r="BB77" s="4">
        <f t="shared" si="26"/>
        <v>-9.9007062603011925E-4</v>
      </c>
      <c r="BC77" s="4">
        <f>SUM(BB73:BB77)</f>
        <v>1.242349313277717E-2</v>
      </c>
      <c r="BG77" s="4">
        <f t="shared" si="43"/>
        <v>1.9021528364992654E-2</v>
      </c>
      <c r="BH77" s="1">
        <f t="shared" si="45"/>
        <v>-1.6459656461917418</v>
      </c>
      <c r="BI77" s="4">
        <f t="shared" si="46"/>
        <v>1.6463803454274908</v>
      </c>
      <c r="BJ77" s="4">
        <f t="shared" si="47"/>
        <v>1.9623414611334626</v>
      </c>
      <c r="BK77" s="4">
        <f t="shared" si="48"/>
        <v>2.5807596372676254</v>
      </c>
      <c r="BL77" s="1" t="str">
        <f t="shared" si="49"/>
        <v>NieodrzucamyH0</v>
      </c>
      <c r="BO77" s="1">
        <f t="shared" si="50"/>
        <v>-0.13727004726714612</v>
      </c>
      <c r="BP77" s="4">
        <f t="shared" si="51"/>
        <v>1.7613101357748921</v>
      </c>
      <c r="BQ77" s="4">
        <f t="shared" si="52"/>
        <v>2.1447866879178044</v>
      </c>
      <c r="BR77" s="4">
        <f t="shared" si="53"/>
        <v>2.9768427343708348</v>
      </c>
      <c r="BS77" s="1" t="str">
        <f t="shared" si="54"/>
        <v>NieodrzucamyH0</v>
      </c>
      <c r="BV77" s="34">
        <f t="shared" si="55"/>
        <v>0.56000000000000005</v>
      </c>
      <c r="BW77" s="1">
        <f t="shared" si="56"/>
        <v>0.8485281374238578</v>
      </c>
      <c r="BX77" s="24">
        <f t="shared" si="57"/>
        <v>1.6448536269514715</v>
      </c>
      <c r="BY77" s="24">
        <f t="shared" si="58"/>
        <v>1.9599639845400536</v>
      </c>
      <c r="BZ77" s="24">
        <f t="shared" si="59"/>
        <v>2.5758293035488999</v>
      </c>
      <c r="CA77" s="1" t="str">
        <f t="shared" si="60"/>
        <v>NieodrzucamyH0</v>
      </c>
      <c r="CE77" s="9">
        <f t="shared" si="61"/>
        <v>0.8485281374238578</v>
      </c>
      <c r="CF77" s="24">
        <f t="shared" si="62"/>
        <v>1.6448536269514715</v>
      </c>
      <c r="CG77" s="24">
        <f t="shared" si="63"/>
        <v>1.9599639845400536</v>
      </c>
      <c r="CH77" s="24">
        <f t="shared" si="64"/>
        <v>2.5758293035488999</v>
      </c>
      <c r="CI77" s="1" t="str">
        <f t="shared" si="65"/>
        <v>NieodrzucamyH0</v>
      </c>
    </row>
    <row r="78" spans="1:87" x14ac:dyDescent="0.25">
      <c r="A78" s="12">
        <v>5</v>
      </c>
      <c r="B78" s="4">
        <f t="shared" ref="B78:AY78" si="69">B51-AVERAGE(B$31:B$45)</f>
        <v>-3.2396133009382239E-2</v>
      </c>
      <c r="C78" s="4">
        <f t="shared" si="69"/>
        <v>-1.3142713190002788E-3</v>
      </c>
      <c r="D78" s="4">
        <f t="shared" si="69"/>
        <v>4.2601745836159319E-3</v>
      </c>
      <c r="E78" s="4">
        <f t="shared" si="69"/>
        <v>-2.0525161294188372E-2</v>
      </c>
      <c r="F78" s="4">
        <f t="shared" si="69"/>
        <v>4.1785369505602616E-3</v>
      </c>
      <c r="G78" s="4">
        <f t="shared" si="69"/>
        <v>9.4203130648225827E-3</v>
      </c>
      <c r="H78" s="4">
        <f t="shared" si="69"/>
        <v>2.4296377742157704E-2</v>
      </c>
      <c r="I78" s="4">
        <f t="shared" si="69"/>
        <v>1.6477072610605964E-2</v>
      </c>
      <c r="J78" s="4">
        <f t="shared" si="69"/>
        <v>5.9446440680061673E-3</v>
      </c>
      <c r="K78" s="4">
        <f t="shared" si="69"/>
        <v>2.8870489541021681E-2</v>
      </c>
      <c r="L78" s="4">
        <f t="shared" si="69"/>
        <v>6.298769597441578E-2</v>
      </c>
      <c r="M78" s="4">
        <f t="shared" si="69"/>
        <v>4.2321575783860317E-2</v>
      </c>
      <c r="N78" s="4">
        <f t="shared" si="69"/>
        <v>2.2692041575143086E-2</v>
      </c>
      <c r="O78" s="4">
        <f t="shared" si="69"/>
        <v>2.3946732972958924E-2</v>
      </c>
      <c r="P78" s="4">
        <f t="shared" si="69"/>
        <v>1.2555775439341037E-2</v>
      </c>
      <c r="Q78" s="4">
        <f t="shared" si="69"/>
        <v>2.0685584123405147E-2</v>
      </c>
      <c r="R78" s="4">
        <f t="shared" si="69"/>
        <v>5.8680845575007523E-2</v>
      </c>
      <c r="S78" s="4">
        <f t="shared" si="69"/>
        <v>4.5240807873962938E-2</v>
      </c>
      <c r="T78" s="4">
        <f t="shared" si="69"/>
        <v>4.6370978166648834E-2</v>
      </c>
      <c r="U78" s="4">
        <f t="shared" si="69"/>
        <v>1.1148356358104862E-2</v>
      </c>
      <c r="V78" s="4">
        <f t="shared" si="69"/>
        <v>3.2806885814185525E-3</v>
      </c>
      <c r="W78" s="4">
        <f t="shared" si="69"/>
        <v>4.8546519716550537E-2</v>
      </c>
      <c r="X78" s="4">
        <f t="shared" si="69"/>
        <v>5.1960817557938216E-7</v>
      </c>
      <c r="Y78" s="4">
        <f t="shared" si="69"/>
        <v>-8.2652866523442465E-3</v>
      </c>
      <c r="Z78" s="4">
        <f t="shared" si="69"/>
        <v>-1.4443746931935826E-3</v>
      </c>
      <c r="AA78" s="4">
        <f t="shared" si="69"/>
        <v>4.4374641964085131E-2</v>
      </c>
      <c r="AB78" s="4">
        <f t="shared" si="69"/>
        <v>1.4271882983479757E-2</v>
      </c>
      <c r="AC78" s="4">
        <f t="shared" si="69"/>
        <v>3.3233166535661424E-3</v>
      </c>
      <c r="AD78" s="4">
        <f t="shared" si="69"/>
        <v>3.069656982024762E-2</v>
      </c>
      <c r="AE78" s="4">
        <f t="shared" si="69"/>
        <v>1.2249268161542131E-2</v>
      </c>
      <c r="AF78" s="4">
        <f t="shared" si="69"/>
        <v>-5.8288011518035946E-3</v>
      </c>
      <c r="AG78" s="4">
        <f t="shared" si="69"/>
        <v>-3.9884593702046098E-2</v>
      </c>
      <c r="AH78" s="4">
        <f t="shared" si="69"/>
        <v>-1.4691126230550397E-2</v>
      </c>
      <c r="AI78" s="4">
        <f t="shared" si="69"/>
        <v>-1.4868044466877152E-2</v>
      </c>
      <c r="AJ78" s="4">
        <f t="shared" si="69"/>
        <v>-3.8382175099523783E-2</v>
      </c>
      <c r="AK78" s="4">
        <f t="shared" si="69"/>
        <v>-6.8848641968050333E-4</v>
      </c>
      <c r="AL78" s="4">
        <f t="shared" si="69"/>
        <v>-9.2286641707248606E-3</v>
      </c>
      <c r="AM78" s="4">
        <f t="shared" si="69"/>
        <v>1.144306262330453E-2</v>
      </c>
      <c r="AN78" s="4">
        <f t="shared" si="69"/>
        <v>3.6578250773227432E-3</v>
      </c>
      <c r="AO78" s="4">
        <f t="shared" si="69"/>
        <v>7.1596275338645056E-3</v>
      </c>
      <c r="AP78" s="4">
        <f t="shared" si="69"/>
        <v>-4.5878141786882501E-2</v>
      </c>
      <c r="AQ78" s="4">
        <f t="shared" si="69"/>
        <v>-9.1177135743032052E-3</v>
      </c>
      <c r="AR78" s="4">
        <f t="shared" si="69"/>
        <v>-2.4179919961088803E-2</v>
      </c>
      <c r="AS78" s="4">
        <f t="shared" si="69"/>
        <v>-3.177617873358584E-2</v>
      </c>
      <c r="AT78" s="4">
        <f t="shared" si="69"/>
        <v>-7.5928580330530612E-4</v>
      </c>
      <c r="AU78" s="4">
        <f t="shared" si="69"/>
        <v>-2.6400314162977494E-2</v>
      </c>
      <c r="AV78" s="4">
        <f t="shared" si="69"/>
        <v>-2.9819081120921437E-2</v>
      </c>
      <c r="AW78" s="4">
        <f t="shared" si="69"/>
        <v>-2.2664037098408925E-2</v>
      </c>
      <c r="AX78" s="4">
        <f t="shared" si="69"/>
        <v>-2.7706659928577577E-2</v>
      </c>
      <c r="AY78" s="4">
        <f t="shared" si="69"/>
        <v>-4.4728631117748278E-3</v>
      </c>
      <c r="BB78" s="4">
        <f t="shared" si="26"/>
        <v>4.1758122327210968E-3</v>
      </c>
      <c r="BC78" s="4">
        <f>SUM(BB73:BB78)</f>
        <v>1.6599305365498265E-2</v>
      </c>
      <c r="BG78" s="4">
        <f t="shared" si="43"/>
        <v>2.6284704186821158E-2</v>
      </c>
      <c r="BH78" s="1">
        <f t="shared" si="45"/>
        <v>5.0238639334631117</v>
      </c>
      <c r="BI78" s="4">
        <f t="shared" si="46"/>
        <v>1.6463803454274908</v>
      </c>
      <c r="BJ78" s="4">
        <f t="shared" si="47"/>
        <v>1.9623414611334626</v>
      </c>
      <c r="BK78" s="4">
        <f t="shared" si="48"/>
        <v>2.5807596372676254</v>
      </c>
      <c r="BL78" s="1" t="str">
        <f t="shared" si="49"/>
        <v>Odrzucamy H0</v>
      </c>
      <c r="BO78" s="1">
        <f t="shared" si="50"/>
        <v>0.57896267952394942</v>
      </c>
      <c r="BP78" s="4">
        <f t="shared" si="51"/>
        <v>1.7613101357748921</v>
      </c>
      <c r="BQ78" s="4">
        <f t="shared" si="52"/>
        <v>2.1447866879178044</v>
      </c>
      <c r="BR78" s="4">
        <f t="shared" si="53"/>
        <v>2.9768427343708348</v>
      </c>
      <c r="BS78" s="1" t="str">
        <f t="shared" si="54"/>
        <v>NieodrzucamyH0</v>
      </c>
      <c r="BV78" s="34">
        <f t="shared" si="55"/>
        <v>0.56000000000000005</v>
      </c>
      <c r="BW78" s="1">
        <f t="shared" si="56"/>
        <v>0.8485281374238578</v>
      </c>
      <c r="BX78" s="24">
        <f t="shared" si="57"/>
        <v>1.6448536269514715</v>
      </c>
      <c r="BY78" s="24">
        <f t="shared" si="58"/>
        <v>1.9599639845400536</v>
      </c>
      <c r="BZ78" s="24">
        <f t="shared" si="59"/>
        <v>2.5758293035488999</v>
      </c>
      <c r="CA78" s="1" t="str">
        <f t="shared" si="60"/>
        <v>NieodrzucamyH0</v>
      </c>
      <c r="CE78" s="9">
        <f t="shared" si="61"/>
        <v>0.8485281374238578</v>
      </c>
      <c r="CF78" s="24">
        <f t="shared" si="62"/>
        <v>1.6448536269514715</v>
      </c>
      <c r="CG78" s="24">
        <f t="shared" si="63"/>
        <v>1.9599639845400536</v>
      </c>
      <c r="CH78" s="24">
        <f t="shared" si="64"/>
        <v>2.5758293035488999</v>
      </c>
      <c r="CI78" s="1" t="str">
        <f t="shared" si="65"/>
        <v>NieodrzucamyH0</v>
      </c>
    </row>
    <row r="79" spans="1:87" x14ac:dyDescent="0.25">
      <c r="A79" s="12">
        <v>6</v>
      </c>
      <c r="B79" s="4">
        <f t="shared" ref="B79:AY79" si="70">B52-AVERAGE(B$31:B$45)</f>
        <v>3.2037337463011149E-2</v>
      </c>
      <c r="C79" s="4">
        <f t="shared" si="70"/>
        <v>3.1534761839138579E-2</v>
      </c>
      <c r="D79" s="4">
        <f t="shared" si="70"/>
        <v>-1.3139220771024116E-2</v>
      </c>
      <c r="E79" s="4">
        <f t="shared" si="70"/>
        <v>-2.3030539926893513E-2</v>
      </c>
      <c r="F79" s="4">
        <f t="shared" si="70"/>
        <v>1.6527694862068537E-2</v>
      </c>
      <c r="G79" s="4">
        <f t="shared" si="70"/>
        <v>3.1225239247098502E-3</v>
      </c>
      <c r="H79" s="4">
        <f t="shared" si="70"/>
        <v>2.3342323726106715E-2</v>
      </c>
      <c r="I79" s="4">
        <f t="shared" si="70"/>
        <v>2.3811432237865041E-3</v>
      </c>
      <c r="J79" s="4">
        <f t="shared" si="70"/>
        <v>4.5189639217626618E-3</v>
      </c>
      <c r="K79" s="4">
        <f t="shared" si="70"/>
        <v>2.6167679253897361E-2</v>
      </c>
      <c r="L79" s="4">
        <f t="shared" si="70"/>
        <v>2.7095908314136077E-2</v>
      </c>
      <c r="M79" s="4">
        <f t="shared" si="70"/>
        <v>-7.0253107328260992E-3</v>
      </c>
      <c r="N79" s="4">
        <f t="shared" si="70"/>
        <v>9.7540584307203703E-3</v>
      </c>
      <c r="O79" s="4">
        <f t="shared" si="70"/>
        <v>-1.0709896904134108E-2</v>
      </c>
      <c r="P79" s="4">
        <f t="shared" si="70"/>
        <v>1.6201559332323038E-2</v>
      </c>
      <c r="Q79" s="4">
        <f t="shared" si="70"/>
        <v>1.095538100162935E-2</v>
      </c>
      <c r="R79" s="4">
        <f t="shared" si="70"/>
        <v>9.3661031751607424E-3</v>
      </c>
      <c r="S79" s="4">
        <f t="shared" si="70"/>
        <v>1.2977869984811693E-3</v>
      </c>
      <c r="T79" s="4">
        <f t="shared" si="70"/>
        <v>2.4002812227650119E-2</v>
      </c>
      <c r="U79" s="4">
        <f t="shared" si="70"/>
        <v>2.3473420283091607E-2</v>
      </c>
      <c r="V79" s="4">
        <f t="shared" si="70"/>
        <v>-2.278643281126512E-2</v>
      </c>
      <c r="W79" s="4">
        <f t="shared" si="70"/>
        <v>1.3825668759824529E-2</v>
      </c>
      <c r="X79" s="4">
        <f t="shared" si="70"/>
        <v>8.6101292519873002E-3</v>
      </c>
      <c r="Y79" s="4">
        <f t="shared" si="70"/>
        <v>-5.1021674627007858E-2</v>
      </c>
      <c r="Z79" s="4">
        <f t="shared" si="70"/>
        <v>2.9008276602496802E-2</v>
      </c>
      <c r="AA79" s="4">
        <f t="shared" si="70"/>
        <v>1.3267094336984329E-2</v>
      </c>
      <c r="AB79" s="4">
        <f t="shared" si="70"/>
        <v>1.9792283760779902E-2</v>
      </c>
      <c r="AC79" s="4">
        <f t="shared" si="70"/>
        <v>-2.619385259089202E-3</v>
      </c>
      <c r="AD79" s="4">
        <f t="shared" si="70"/>
        <v>3.0294218726318611E-2</v>
      </c>
      <c r="AE79" s="4">
        <f t="shared" si="70"/>
        <v>-5.2001473945184357E-4</v>
      </c>
      <c r="AF79" s="4">
        <f t="shared" si="70"/>
        <v>-3.0878302233772137E-2</v>
      </c>
      <c r="AG79" s="4">
        <f t="shared" si="70"/>
        <v>2.0302322256480508E-2</v>
      </c>
      <c r="AH79" s="4">
        <f t="shared" si="70"/>
        <v>-3.175726474815535E-2</v>
      </c>
      <c r="AI79" s="4">
        <f t="shared" si="70"/>
        <v>-2.686528961165064E-2</v>
      </c>
      <c r="AJ79" s="4">
        <f t="shared" si="70"/>
        <v>-7.6065608933918533E-2</v>
      </c>
      <c r="AK79" s="4">
        <f t="shared" si="70"/>
        <v>-2.5961896732109163E-2</v>
      </c>
      <c r="AL79" s="4">
        <f t="shared" si="70"/>
        <v>2.4014469534177619E-2</v>
      </c>
      <c r="AM79" s="4">
        <f t="shared" si="70"/>
        <v>-5.3598523035387209E-2</v>
      </c>
      <c r="AN79" s="4">
        <f t="shared" si="70"/>
        <v>-3.0021865655295812E-2</v>
      </c>
      <c r="AO79" s="4">
        <f t="shared" si="70"/>
        <v>-8.2848884016062004E-3</v>
      </c>
      <c r="AP79" s="4">
        <f t="shared" si="70"/>
        <v>5.9505350053766129E-2</v>
      </c>
      <c r="AQ79" s="4">
        <f t="shared" si="70"/>
        <v>4.6477653235250986E-2</v>
      </c>
      <c r="AR79" s="4">
        <f t="shared" si="70"/>
        <v>-1.3114504540470355E-2</v>
      </c>
      <c r="AS79" s="4">
        <f t="shared" si="70"/>
        <v>2.5724452952651647E-2</v>
      </c>
      <c r="AT79" s="4">
        <f t="shared" si="70"/>
        <v>4.1849231313372287E-2</v>
      </c>
      <c r="AU79" s="4">
        <f t="shared" si="70"/>
        <v>1.075011665008432E-2</v>
      </c>
      <c r="AV79" s="4">
        <f t="shared" si="70"/>
        <v>8.5137866089997245E-3</v>
      </c>
      <c r="AW79" s="4">
        <f t="shared" si="70"/>
        <v>2.2765370236614506E-2</v>
      </c>
      <c r="AX79" s="4">
        <f t="shared" si="70"/>
        <v>-4.9633302569006537E-4</v>
      </c>
      <c r="AY79" s="4">
        <f t="shared" si="70"/>
        <v>1.4610380838136847E-3</v>
      </c>
      <c r="BB79" s="4">
        <f t="shared" si="26"/>
        <v>4.2008793530305885E-3</v>
      </c>
      <c r="BC79" s="4">
        <f>SUM(BB73:BB79)</f>
        <v>2.0800184718528854E-2</v>
      </c>
      <c r="BG79" s="4">
        <f t="shared" si="43"/>
        <v>2.6597759324379994E-2</v>
      </c>
      <c r="BH79" s="1">
        <f t="shared" si="45"/>
        <v>4.9945361070225749</v>
      </c>
      <c r="BI79" s="4">
        <f t="shared" si="46"/>
        <v>1.6463803454274908</v>
      </c>
      <c r="BJ79" s="4">
        <f t="shared" si="47"/>
        <v>1.9623414611334626</v>
      </c>
      <c r="BK79" s="4">
        <f t="shared" si="48"/>
        <v>2.5807596372676254</v>
      </c>
      <c r="BL79" s="1" t="str">
        <f t="shared" si="49"/>
        <v>Odrzucamy H0</v>
      </c>
      <c r="BO79" s="1">
        <f t="shared" si="50"/>
        <v>0.58243815359546325</v>
      </c>
      <c r="BP79" s="4">
        <f t="shared" si="51"/>
        <v>1.7613101357748921</v>
      </c>
      <c r="BQ79" s="4">
        <f t="shared" si="52"/>
        <v>2.1447866879178044</v>
      </c>
      <c r="BR79" s="4">
        <f t="shared" si="53"/>
        <v>2.9768427343708348</v>
      </c>
      <c r="BS79" s="1" t="str">
        <f t="shared" si="54"/>
        <v>NieodrzucamyH0</v>
      </c>
      <c r="BV79" s="34">
        <f t="shared" si="55"/>
        <v>0.64</v>
      </c>
      <c r="BW79" s="1">
        <f t="shared" si="56"/>
        <v>1.9798989873223334</v>
      </c>
      <c r="BX79" s="24">
        <f t="shared" si="57"/>
        <v>1.6448536269514715</v>
      </c>
      <c r="BY79" s="24">
        <f t="shared" si="58"/>
        <v>1.9599639845400536</v>
      </c>
      <c r="BZ79" s="24">
        <f t="shared" si="59"/>
        <v>2.5758293035488999</v>
      </c>
      <c r="CA79" s="1" t="str">
        <f t="shared" si="60"/>
        <v>Odrzucamy H0</v>
      </c>
      <c r="CE79" s="9">
        <f t="shared" si="61"/>
        <v>1.9798989873223334</v>
      </c>
      <c r="CF79" s="24">
        <f t="shared" si="62"/>
        <v>1.6448536269514715</v>
      </c>
      <c r="CG79" s="24">
        <f t="shared" si="63"/>
        <v>1.9599639845400536</v>
      </c>
      <c r="CH79" s="24">
        <f t="shared" si="64"/>
        <v>2.5758293035488999</v>
      </c>
      <c r="CI79" s="1" t="str">
        <f t="shared" si="65"/>
        <v>Odrzucamy H0</v>
      </c>
    </row>
    <row r="80" spans="1:87" x14ac:dyDescent="0.25">
      <c r="A80" s="12">
        <v>7</v>
      </c>
      <c r="B80" s="4">
        <f t="shared" ref="B80:AY80" si="71">B53-AVERAGE(B$31:B$45)</f>
        <v>-9.4335733856145321E-4</v>
      </c>
      <c r="C80" s="4">
        <f t="shared" si="71"/>
        <v>6.7457663664655679E-2</v>
      </c>
      <c r="D80" s="4">
        <f t="shared" si="71"/>
        <v>4.1518807148392067E-2</v>
      </c>
      <c r="E80" s="4">
        <f t="shared" si="71"/>
        <v>-7.0551329877466878E-3</v>
      </c>
      <c r="F80" s="4">
        <f t="shared" si="71"/>
        <v>-4.9791018982549813E-3</v>
      </c>
      <c r="G80" s="4">
        <f t="shared" si="71"/>
        <v>2.0900800089185517E-2</v>
      </c>
      <c r="H80" s="4">
        <f t="shared" si="71"/>
        <v>2.5389354696866862E-3</v>
      </c>
      <c r="I80" s="4">
        <f t="shared" si="71"/>
        <v>1.6011372081392201E-2</v>
      </c>
      <c r="J80" s="4">
        <f t="shared" si="71"/>
        <v>7.6173665799820992E-3</v>
      </c>
      <c r="K80" s="4">
        <f t="shared" si="71"/>
        <v>2.3643782154711818E-2</v>
      </c>
      <c r="L80" s="4">
        <f t="shared" si="71"/>
        <v>-6.1569910341729289E-3</v>
      </c>
      <c r="M80" s="4">
        <f t="shared" si="71"/>
        <v>2.8024586170249098E-3</v>
      </c>
      <c r="N80" s="4">
        <f t="shared" si="71"/>
        <v>-7.015370116341969E-3</v>
      </c>
      <c r="O80" s="4">
        <f t="shared" si="71"/>
        <v>1.8564962565375239E-3</v>
      </c>
      <c r="P80" s="4">
        <f t="shared" si="71"/>
        <v>-4.0609777416429592E-3</v>
      </c>
      <c r="Q80" s="4">
        <f t="shared" si="71"/>
        <v>5.5334321135024171E-3</v>
      </c>
      <c r="R80" s="4">
        <f t="shared" si="71"/>
        <v>9.5704450209858558E-4</v>
      </c>
      <c r="S80" s="4">
        <f t="shared" si="71"/>
        <v>-2.3055873308337228E-5</v>
      </c>
      <c r="T80" s="4">
        <f t="shared" si="71"/>
        <v>-9.6570848015922698E-3</v>
      </c>
      <c r="U80" s="4">
        <f t="shared" si="71"/>
        <v>-7.3973864229196756E-3</v>
      </c>
      <c r="V80" s="4">
        <f t="shared" si="71"/>
        <v>5.3993340778386179E-3</v>
      </c>
      <c r="W80" s="4">
        <f t="shared" si="71"/>
        <v>-1.4976988600359301E-2</v>
      </c>
      <c r="X80" s="4">
        <f t="shared" si="71"/>
        <v>-3.7146279701029718E-2</v>
      </c>
      <c r="Y80" s="4">
        <f t="shared" si="71"/>
        <v>-7.3583509054805998E-3</v>
      </c>
      <c r="Z80" s="4">
        <f t="shared" si="71"/>
        <v>-1.7978687123071841E-3</v>
      </c>
      <c r="AA80" s="4">
        <f t="shared" si="71"/>
        <v>-1.46690932730709E-2</v>
      </c>
      <c r="AB80" s="4">
        <f t="shared" si="71"/>
        <v>1.5704972348186221E-2</v>
      </c>
      <c r="AC80" s="4">
        <f t="shared" si="71"/>
        <v>-2.3933033901808443E-2</v>
      </c>
      <c r="AD80" s="4">
        <f t="shared" si="71"/>
        <v>-1.1822458068466898E-2</v>
      </c>
      <c r="AE80" s="4">
        <f t="shared" si="71"/>
        <v>1.9592931511135489E-2</v>
      </c>
      <c r="AF80" s="4">
        <f t="shared" si="71"/>
        <v>-3.2022574252298611E-2</v>
      </c>
      <c r="AG80" s="4">
        <f t="shared" si="71"/>
        <v>1.7474710549550663E-2</v>
      </c>
      <c r="AH80" s="4">
        <f t="shared" si="71"/>
        <v>1.7114657853954307E-3</v>
      </c>
      <c r="AI80" s="4">
        <f t="shared" si="71"/>
        <v>-8.4205159199496685E-3</v>
      </c>
      <c r="AJ80" s="4">
        <f t="shared" si="71"/>
        <v>1.3308441915442035E-2</v>
      </c>
      <c r="AK80" s="4">
        <f t="shared" si="71"/>
        <v>9.5328474101222908E-3</v>
      </c>
      <c r="AL80" s="4">
        <f t="shared" si="71"/>
        <v>-8.1101220060314262E-3</v>
      </c>
      <c r="AM80" s="4">
        <f t="shared" si="71"/>
        <v>1.7522380250494088E-2</v>
      </c>
      <c r="AN80" s="4">
        <f t="shared" si="71"/>
        <v>1.4982079748289568E-2</v>
      </c>
      <c r="AO80" s="4">
        <f t="shared" si="71"/>
        <v>-7.6759281525425778E-3</v>
      </c>
      <c r="AP80" s="4">
        <f t="shared" si="71"/>
        <v>1.4795630506886866E-2</v>
      </c>
      <c r="AQ80" s="4">
        <f t="shared" si="71"/>
        <v>1.1614038148932308E-2</v>
      </c>
      <c r="AR80" s="4">
        <f t="shared" si="71"/>
        <v>2.9914381861262634E-2</v>
      </c>
      <c r="AS80" s="4">
        <f t="shared" si="71"/>
        <v>1.8339360930140235E-2</v>
      </c>
      <c r="AT80" s="4">
        <f t="shared" si="71"/>
        <v>-9.7769426377463317E-3</v>
      </c>
      <c r="AU80" s="4">
        <f t="shared" si="71"/>
        <v>1.6950743841247104E-2</v>
      </c>
      <c r="AV80" s="4">
        <f t="shared" si="71"/>
        <v>-5.5290591493951761E-4</v>
      </c>
      <c r="AW80" s="4">
        <f t="shared" si="71"/>
        <v>7.2706747058953781E-3</v>
      </c>
      <c r="AX80" s="4">
        <f t="shared" si="71"/>
        <v>1.2984957891524027E-2</v>
      </c>
      <c r="AY80" s="4">
        <f t="shared" si="71"/>
        <v>1.6354246209233661E-2</v>
      </c>
      <c r="BB80" s="4">
        <f t="shared" si="26"/>
        <v>4.1747967221634737E-3</v>
      </c>
      <c r="BC80" s="4">
        <f>SUM(BB73:BB80)</f>
        <v>2.4974981440692327E-2</v>
      </c>
      <c r="BG80" s="4">
        <f t="shared" si="43"/>
        <v>1.7568776843912757E-2</v>
      </c>
      <c r="BH80" s="1">
        <f t="shared" si="45"/>
        <v>7.5143913133690479</v>
      </c>
      <c r="BI80" s="4">
        <f t="shared" si="46"/>
        <v>1.6463803454274908</v>
      </c>
      <c r="BJ80" s="4">
        <f t="shared" si="47"/>
        <v>1.9623414611334626</v>
      </c>
      <c r="BK80" s="4">
        <f t="shared" si="48"/>
        <v>2.5807596372676254</v>
      </c>
      <c r="BL80" s="1" t="str">
        <f t="shared" si="49"/>
        <v>Odrzucamy H0</v>
      </c>
      <c r="BO80" s="1">
        <f t="shared" si="50"/>
        <v>0.57882188231354814</v>
      </c>
      <c r="BP80" s="4">
        <f t="shared" si="51"/>
        <v>1.7613101357748921</v>
      </c>
      <c r="BQ80" s="4">
        <f t="shared" si="52"/>
        <v>2.1447866879178044</v>
      </c>
      <c r="BR80" s="4">
        <f t="shared" si="53"/>
        <v>2.9768427343708348</v>
      </c>
      <c r="BS80" s="1" t="str">
        <f t="shared" si="54"/>
        <v>NieodrzucamyH0</v>
      </c>
      <c r="BV80" s="34">
        <f t="shared" si="55"/>
        <v>0.56000000000000005</v>
      </c>
      <c r="BW80" s="1">
        <f t="shared" si="56"/>
        <v>0.8485281374238578</v>
      </c>
      <c r="BX80" s="24">
        <f t="shared" si="57"/>
        <v>1.6448536269514715</v>
      </c>
      <c r="BY80" s="24">
        <f t="shared" si="58"/>
        <v>1.9599639845400536</v>
      </c>
      <c r="BZ80" s="24">
        <f t="shared" si="59"/>
        <v>2.5758293035488999</v>
      </c>
      <c r="CA80" s="1" t="str">
        <f t="shared" si="60"/>
        <v>NieodrzucamyH0</v>
      </c>
      <c r="CE80" s="9">
        <f t="shared" si="61"/>
        <v>0.8485281374238578</v>
      </c>
      <c r="CF80" s="24">
        <f t="shared" si="62"/>
        <v>1.6448536269514715</v>
      </c>
      <c r="CG80" s="24">
        <f t="shared" si="63"/>
        <v>1.9599639845400536</v>
      </c>
      <c r="CH80" s="24">
        <f t="shared" si="64"/>
        <v>2.5758293035488999</v>
      </c>
      <c r="CI80" s="1" t="str">
        <f t="shared" si="65"/>
        <v>NieodrzucamyH0</v>
      </c>
    </row>
    <row r="81" spans="1:87" x14ac:dyDescent="0.25">
      <c r="A81" s="12">
        <v>8</v>
      </c>
      <c r="B81" s="4">
        <f t="shared" ref="B81:AY81" si="72">B54-AVERAGE(B$31:B$45)</f>
        <v>3.0984179862262349E-2</v>
      </c>
      <c r="C81" s="4">
        <f t="shared" si="72"/>
        <v>2.4634072690717063E-2</v>
      </c>
      <c r="D81" s="4">
        <f t="shared" si="72"/>
        <v>2.3141121404921246E-3</v>
      </c>
      <c r="E81" s="4">
        <f t="shared" si="72"/>
        <v>-7.824657950302575E-3</v>
      </c>
      <c r="F81" s="4">
        <f t="shared" si="72"/>
        <v>9.0587171719274991E-3</v>
      </c>
      <c r="G81" s="4">
        <f t="shared" si="72"/>
        <v>-1.2925392294816204E-3</v>
      </c>
      <c r="H81" s="4">
        <f t="shared" si="72"/>
        <v>1.8949190704308932E-2</v>
      </c>
      <c r="I81" s="4">
        <f t="shared" si="72"/>
        <v>1.3389343011468467E-2</v>
      </c>
      <c r="J81" s="4">
        <f t="shared" si="72"/>
        <v>3.3801288900938155E-3</v>
      </c>
      <c r="K81" s="4">
        <f t="shared" si="72"/>
        <v>9.6793886241623717E-4</v>
      </c>
      <c r="L81" s="4">
        <f t="shared" si="72"/>
        <v>3.3263167020975148E-2</v>
      </c>
      <c r="M81" s="4">
        <f t="shared" si="72"/>
        <v>9.3989217311630912E-3</v>
      </c>
      <c r="N81" s="4">
        <f t="shared" si="72"/>
        <v>-2.0641502087488648E-3</v>
      </c>
      <c r="O81" s="4">
        <f t="shared" si="72"/>
        <v>-3.9497674828050215E-2</v>
      </c>
      <c r="P81" s="4">
        <f t="shared" si="72"/>
        <v>1.2678951648071073E-2</v>
      </c>
      <c r="Q81" s="4">
        <f t="shared" si="72"/>
        <v>-8.2636620625943149E-3</v>
      </c>
      <c r="R81" s="4">
        <f t="shared" si="72"/>
        <v>4.0167380170718109E-2</v>
      </c>
      <c r="S81" s="4">
        <f t="shared" si="72"/>
        <v>2.8199670847630667E-2</v>
      </c>
      <c r="T81" s="4">
        <f t="shared" si="72"/>
        <v>-4.5856481865272107E-3</v>
      </c>
      <c r="U81" s="4">
        <f t="shared" si="72"/>
        <v>-2.0198567282897727E-3</v>
      </c>
      <c r="V81" s="4">
        <f t="shared" si="72"/>
        <v>5.3990311702960016E-3</v>
      </c>
      <c r="W81" s="4">
        <f t="shared" si="72"/>
        <v>-1.5250759517988131E-2</v>
      </c>
      <c r="X81" s="4">
        <f t="shared" si="72"/>
        <v>-3.8182784110459521E-2</v>
      </c>
      <c r="Y81" s="4">
        <f t="shared" si="72"/>
        <v>-7.405445591012241E-3</v>
      </c>
      <c r="Z81" s="4">
        <f t="shared" si="72"/>
        <v>-1.8064254603231136E-3</v>
      </c>
      <c r="AA81" s="4">
        <f t="shared" si="72"/>
        <v>-1.4970575401396746E-2</v>
      </c>
      <c r="AB81" s="4">
        <f t="shared" si="72"/>
        <v>1.5481764911437604E-2</v>
      </c>
      <c r="AC81" s="4">
        <f t="shared" si="72"/>
        <v>-2.4448352127445779E-2</v>
      </c>
      <c r="AD81" s="4">
        <f t="shared" si="72"/>
        <v>-1.2044625160057823E-2</v>
      </c>
      <c r="AE81" s="4">
        <f t="shared" si="72"/>
        <v>1.938301256074626E-2</v>
      </c>
      <c r="AF81" s="4">
        <f t="shared" si="72"/>
        <v>-6.1626667786254391E-3</v>
      </c>
      <c r="AG81" s="4">
        <f t="shared" si="72"/>
        <v>3.1200097409331756E-2</v>
      </c>
      <c r="AH81" s="4">
        <f t="shared" si="72"/>
        <v>2.284444042804365E-2</v>
      </c>
      <c r="AI81" s="4">
        <f t="shared" si="72"/>
        <v>8.1944503014641391E-3</v>
      </c>
      <c r="AJ81" s="4">
        <f t="shared" si="72"/>
        <v>1.4924854044544777E-2</v>
      </c>
      <c r="AK81" s="4">
        <f t="shared" si="72"/>
        <v>1.3233858813952011E-2</v>
      </c>
      <c r="AL81" s="4">
        <f t="shared" si="72"/>
        <v>1.3133792955766121E-2</v>
      </c>
      <c r="AM81" s="4">
        <f t="shared" si="72"/>
        <v>1.5251748925414015E-2</v>
      </c>
      <c r="AN81" s="4">
        <f t="shared" si="72"/>
        <v>1.0755693468974398E-2</v>
      </c>
      <c r="AO81" s="4">
        <f t="shared" si="72"/>
        <v>1.1825939563100173E-2</v>
      </c>
      <c r="AP81" s="4">
        <f t="shared" si="72"/>
        <v>-2.9538384683627735E-2</v>
      </c>
      <c r="AQ81" s="4">
        <f t="shared" si="72"/>
        <v>-3.7413477845449176E-3</v>
      </c>
      <c r="AR81" s="4">
        <f t="shared" si="72"/>
        <v>-9.5912075525935968E-3</v>
      </c>
      <c r="AS81" s="4">
        <f t="shared" si="72"/>
        <v>-1.758679758679866E-2</v>
      </c>
      <c r="AT81" s="4">
        <f t="shared" si="72"/>
        <v>-2.3462650561810926E-2</v>
      </c>
      <c r="AU81" s="4">
        <f t="shared" si="72"/>
        <v>-3.3477244189395822E-2</v>
      </c>
      <c r="AV81" s="4">
        <f t="shared" si="72"/>
        <v>-1.117512585355865E-2</v>
      </c>
      <c r="AW81" s="4">
        <f t="shared" si="72"/>
        <v>7.2529006841441914E-3</v>
      </c>
      <c r="AX81" s="4">
        <f t="shared" si="72"/>
        <v>-3.4548919694696305E-2</v>
      </c>
      <c r="AY81" s="4">
        <f t="shared" si="72"/>
        <v>-2.0757980534895457E-2</v>
      </c>
      <c r="BB81" s="4">
        <f t="shared" si="26"/>
        <v>9.3135756412468431E-4</v>
      </c>
      <c r="BC81" s="4">
        <f>SUM(BB73:BB81)</f>
        <v>2.5906339004817012E-2</v>
      </c>
      <c r="BG81" s="4">
        <f t="shared" si="43"/>
        <v>1.9392022387514248E-2</v>
      </c>
      <c r="BH81" s="1">
        <f t="shared" si="45"/>
        <v>1.5187746588806705</v>
      </c>
      <c r="BI81" s="4">
        <f t="shared" si="46"/>
        <v>1.6463803454274908</v>
      </c>
      <c r="BJ81" s="4">
        <f t="shared" si="47"/>
        <v>1.9623414611334626</v>
      </c>
      <c r="BK81" s="4">
        <f t="shared" si="48"/>
        <v>2.5807596372676254</v>
      </c>
      <c r="BL81" s="1" t="str">
        <f t="shared" si="49"/>
        <v>NieodrzucamyH0</v>
      </c>
      <c r="BO81" s="1">
        <f t="shared" si="50"/>
        <v>0.12912967367049247</v>
      </c>
      <c r="BP81" s="4">
        <f t="shared" si="51"/>
        <v>1.7613101357748921</v>
      </c>
      <c r="BQ81" s="4">
        <f t="shared" si="52"/>
        <v>2.1447866879178044</v>
      </c>
      <c r="BR81" s="4">
        <f t="shared" si="53"/>
        <v>2.9768427343708348</v>
      </c>
      <c r="BS81" s="1" t="str">
        <f t="shared" si="54"/>
        <v>NieodrzucamyH0</v>
      </c>
      <c r="BV81" s="34">
        <f t="shared" si="55"/>
        <v>0.52</v>
      </c>
      <c r="BW81" s="1">
        <f t="shared" si="56"/>
        <v>0.28284271247461928</v>
      </c>
      <c r="BX81" s="24">
        <f t="shared" si="57"/>
        <v>1.6448536269514715</v>
      </c>
      <c r="BY81" s="24">
        <f t="shared" si="58"/>
        <v>1.9599639845400536</v>
      </c>
      <c r="BZ81" s="24">
        <f t="shared" si="59"/>
        <v>2.5758293035488999</v>
      </c>
      <c r="CA81" s="1" t="str">
        <f t="shared" si="60"/>
        <v>NieodrzucamyH0</v>
      </c>
      <c r="CE81" s="9">
        <f t="shared" si="61"/>
        <v>0.28284271247461928</v>
      </c>
      <c r="CF81" s="24">
        <f t="shared" si="62"/>
        <v>1.6448536269514715</v>
      </c>
      <c r="CG81" s="24">
        <f t="shared" si="63"/>
        <v>1.9599639845400536</v>
      </c>
      <c r="CH81" s="24">
        <f t="shared" si="64"/>
        <v>2.5758293035488999</v>
      </c>
      <c r="CI81" s="1" t="str">
        <f t="shared" si="65"/>
        <v>NieodrzucamyH0</v>
      </c>
    </row>
    <row r="82" spans="1:87" s="19" customFormat="1" ht="15.75" thickBot="1" x14ac:dyDescent="0.3">
      <c r="A82" s="17">
        <v>9</v>
      </c>
      <c r="B82" s="18">
        <f t="shared" ref="B82:AY82" si="73">B55-AVERAGE(B$31:B$45)</f>
        <v>-8.1162787661670354E-3</v>
      </c>
      <c r="C82" s="18">
        <f t="shared" si="73"/>
        <v>-1.0700944685899728E-3</v>
      </c>
      <c r="D82" s="18">
        <f t="shared" si="73"/>
        <v>-1.4323515530565442E-2</v>
      </c>
      <c r="E82" s="18">
        <f t="shared" si="73"/>
        <v>-7.3135459867332145E-3</v>
      </c>
      <c r="F82" s="18">
        <f t="shared" si="73"/>
        <v>-7.1915273685463901E-3</v>
      </c>
      <c r="G82" s="18">
        <f t="shared" si="73"/>
        <v>-6.4279980502991128E-3</v>
      </c>
      <c r="H82" s="18">
        <f t="shared" si="73"/>
        <v>3.9144799664841117E-3</v>
      </c>
      <c r="I82" s="18">
        <f t="shared" si="73"/>
        <v>3.657842436666529E-4</v>
      </c>
      <c r="J82" s="18">
        <f t="shared" si="73"/>
        <v>-5.4686273965457669E-3</v>
      </c>
      <c r="K82" s="18">
        <f t="shared" si="73"/>
        <v>-4.8434277038809908E-3</v>
      </c>
      <c r="L82" s="18">
        <f t="shared" si="73"/>
        <v>-3.8012257607608971E-4</v>
      </c>
      <c r="M82" s="18">
        <f t="shared" si="73"/>
        <v>5.0419143305375077E-3</v>
      </c>
      <c r="N82" s="18">
        <f t="shared" si="73"/>
        <v>1.314067900892084E-2</v>
      </c>
      <c r="O82" s="18">
        <f t="shared" si="73"/>
        <v>1.0863997134875968E-2</v>
      </c>
      <c r="P82" s="18">
        <f t="shared" si="73"/>
        <v>2.785204325566077E-2</v>
      </c>
      <c r="Q82" s="18">
        <f t="shared" si="73"/>
        <v>4.3521058616752435E-2</v>
      </c>
      <c r="R82" s="18">
        <f t="shared" si="73"/>
        <v>-9.76610793523334E-4</v>
      </c>
      <c r="S82" s="18">
        <f t="shared" si="73"/>
        <v>2.9817169046926537E-2</v>
      </c>
      <c r="T82" s="18">
        <f t="shared" si="73"/>
        <v>3.7919799853188656E-2</v>
      </c>
      <c r="U82" s="18">
        <f t="shared" si="73"/>
        <v>2.0005898479807566E-2</v>
      </c>
      <c r="V82" s="18">
        <f t="shared" si="73"/>
        <v>3.1680272904605497E-2</v>
      </c>
      <c r="W82" s="18">
        <f t="shared" si="73"/>
        <v>-1.3634451711399676E-2</v>
      </c>
      <c r="X82" s="18">
        <f t="shared" si="73"/>
        <v>-2.2040874218449746E-2</v>
      </c>
      <c r="Y82" s="18">
        <f t="shared" si="73"/>
        <v>-1.8099941674021643E-3</v>
      </c>
      <c r="Z82" s="18">
        <f t="shared" si="73"/>
        <v>1.4169718763382983E-2</v>
      </c>
      <c r="AA82" s="18">
        <f t="shared" si="73"/>
        <v>4.5867442421755021E-3</v>
      </c>
      <c r="AB82" s="18">
        <f t="shared" si="73"/>
        <v>-7.2793783230034801E-4</v>
      </c>
      <c r="AC82" s="18">
        <f t="shared" si="73"/>
        <v>-6.2340594191811934E-3</v>
      </c>
      <c r="AD82" s="18">
        <f t="shared" si="73"/>
        <v>7.707418279147029E-3</v>
      </c>
      <c r="AE82" s="18">
        <f t="shared" si="73"/>
        <v>7.1250194624412171E-3</v>
      </c>
      <c r="AF82" s="18">
        <f t="shared" si="73"/>
        <v>-6.1627782821101779E-3</v>
      </c>
      <c r="AG82" s="18">
        <f t="shared" si="73"/>
        <v>3.0931316329901575E-2</v>
      </c>
      <c r="AH82" s="18">
        <f t="shared" si="73"/>
        <v>2.2523694528175951E-2</v>
      </c>
      <c r="AI82" s="18">
        <f t="shared" si="73"/>
        <v>8.0413936319336139E-3</v>
      </c>
      <c r="AJ82" s="18">
        <f t="shared" si="73"/>
        <v>1.4806297455567195E-2</v>
      </c>
      <c r="AK82" s="18">
        <f t="shared" si="73"/>
        <v>1.3119465098834472E-2</v>
      </c>
      <c r="AL82" s="18">
        <f t="shared" si="73"/>
        <v>1.3025934640818615E-2</v>
      </c>
      <c r="AM82" s="18">
        <f t="shared" si="73"/>
        <v>1.4878469435496464E-2</v>
      </c>
      <c r="AN82" s="18">
        <f t="shared" si="73"/>
        <v>1.0720408112958629E-2</v>
      </c>
      <c r="AO82" s="18">
        <f t="shared" si="73"/>
        <v>1.1690298122471658E-2</v>
      </c>
      <c r="AP82" s="18">
        <f t="shared" si="73"/>
        <v>-2.0539625926289339E-2</v>
      </c>
      <c r="AQ82" s="18">
        <f t="shared" si="73"/>
        <v>3.744109018532675E-2</v>
      </c>
      <c r="AR82" s="18">
        <f t="shared" si="73"/>
        <v>1.7264138840083203E-2</v>
      </c>
      <c r="AS82" s="18">
        <f t="shared" si="73"/>
        <v>2.0502133747517116E-2</v>
      </c>
      <c r="AT82" s="18">
        <f t="shared" si="73"/>
        <v>2.8462364377185591E-3</v>
      </c>
      <c r="AU82" s="18">
        <f t="shared" si="73"/>
        <v>1.4353851079734043E-2</v>
      </c>
      <c r="AV82" s="18">
        <f t="shared" si="73"/>
        <v>3.160303703307861E-2</v>
      </c>
      <c r="AW82" s="18">
        <f t="shared" si="73"/>
        <v>1.9232189080970297E-2</v>
      </c>
      <c r="AX82" s="18">
        <f t="shared" si="73"/>
        <v>1.3527514790441328E-2</v>
      </c>
      <c r="AY82" s="18">
        <f t="shared" si="73"/>
        <v>1.4248886507177809E-2</v>
      </c>
      <c r="AZ82" s="29"/>
      <c r="BB82" s="4">
        <f t="shared" si="26"/>
        <v>8.8241376489743839E-3</v>
      </c>
      <c r="BC82" s="18">
        <f>SUM(BB73:BB82)</f>
        <v>3.4730476653791392E-2</v>
      </c>
      <c r="BG82" s="4">
        <f t="shared" si="43"/>
        <v>1.5299782028776342E-2</v>
      </c>
      <c r="BH82" s="1">
        <f t="shared" si="45"/>
        <v>18.238412354580568</v>
      </c>
      <c r="BI82" s="4">
        <f t="shared" si="46"/>
        <v>1.6463803454274908</v>
      </c>
      <c r="BJ82" s="4">
        <f t="shared" si="47"/>
        <v>1.9623414611334626</v>
      </c>
      <c r="BK82" s="4">
        <f t="shared" si="48"/>
        <v>2.5807596372676254</v>
      </c>
      <c r="BL82" s="1" t="str">
        <f t="shared" si="49"/>
        <v>Odrzucamy H0</v>
      </c>
      <c r="BO82" s="1">
        <f t="shared" si="50"/>
        <v>1.2234377632466678</v>
      </c>
      <c r="BP82" s="4">
        <f t="shared" si="51"/>
        <v>1.7613101357748921</v>
      </c>
      <c r="BQ82" s="4">
        <f t="shared" si="52"/>
        <v>2.1447866879178044</v>
      </c>
      <c r="BR82" s="4">
        <f t="shared" si="53"/>
        <v>2.9768427343708348</v>
      </c>
      <c r="BS82" s="1" t="str">
        <f t="shared" si="54"/>
        <v>NieodrzucamyH0</v>
      </c>
      <c r="BV82" s="34">
        <f t="shared" si="55"/>
        <v>0.66</v>
      </c>
      <c r="BW82" s="1">
        <f t="shared" si="56"/>
        <v>2.2627416997969525</v>
      </c>
      <c r="BX82" s="25">
        <f t="shared" si="57"/>
        <v>1.6448536269514715</v>
      </c>
      <c r="BY82" s="25">
        <f t="shared" si="58"/>
        <v>1.9599639845400536</v>
      </c>
      <c r="BZ82" s="25">
        <f t="shared" si="59"/>
        <v>2.5758293035488999</v>
      </c>
      <c r="CA82" s="1" t="str">
        <f t="shared" si="60"/>
        <v>Odrzucamy H0</v>
      </c>
      <c r="CE82" s="9">
        <f t="shared" si="61"/>
        <v>2.2627416997969525</v>
      </c>
      <c r="CF82" s="25">
        <f t="shared" si="62"/>
        <v>1.6448536269514715</v>
      </c>
      <c r="CG82" s="25">
        <f t="shared" si="63"/>
        <v>1.9599639845400536</v>
      </c>
      <c r="CH82" s="25">
        <f t="shared" si="64"/>
        <v>2.5758293035488999</v>
      </c>
      <c r="CI82" s="1" t="str">
        <f t="shared" si="65"/>
        <v>Odrzucamy H0</v>
      </c>
    </row>
    <row r="83" spans="1:87" hidden="1" x14ac:dyDescent="0.25">
      <c r="A83" s="5">
        <v>10</v>
      </c>
      <c r="B83" s="4" t="e">
        <f>#REF!-AVERAGE(B$31:B$45)</f>
        <v>#REF!</v>
      </c>
      <c r="C83" s="4" t="e">
        <f>#REF!-AVERAGE(C$31:C$55)</f>
        <v>#REF!</v>
      </c>
      <c r="D83" s="4" t="e">
        <f>#REF!-AVERAGE(D$31:D$55)</f>
        <v>#REF!</v>
      </c>
      <c r="E83" s="4" t="e">
        <f>#REF!-AVERAGE(E$31:E$55)</f>
        <v>#REF!</v>
      </c>
      <c r="F83" s="4" t="e">
        <f>#REF!-AVERAGE(F$31:F$55)</f>
        <v>#REF!</v>
      </c>
      <c r="G83" s="4" t="e">
        <f>#REF!-AVERAGE(G$31:G$55)</f>
        <v>#REF!</v>
      </c>
      <c r="H83" s="4" t="e">
        <f>#REF!-AVERAGE(H$31:H$55)</f>
        <v>#REF!</v>
      </c>
      <c r="I83" s="4" t="e">
        <f>#REF!-AVERAGE(I$31:I$55)</f>
        <v>#REF!</v>
      </c>
      <c r="J83" s="4" t="e">
        <f>#REF!-AVERAGE(J$31:J$55)</f>
        <v>#REF!</v>
      </c>
      <c r="K83" s="4" t="e">
        <f>#REF!-AVERAGE(K$31:K$55)</f>
        <v>#REF!</v>
      </c>
      <c r="L83" s="4" t="e">
        <f>#REF!-AVERAGE(L$31:L$55)</f>
        <v>#REF!</v>
      </c>
      <c r="M83" s="4" t="e">
        <f>#REF!-AVERAGE(M$31:M$55)</f>
        <v>#REF!</v>
      </c>
      <c r="N83" s="4" t="e">
        <f>#REF!-AVERAGE(N$31:N$55)</f>
        <v>#REF!</v>
      </c>
      <c r="O83" s="4" t="e">
        <f>#REF!-AVERAGE(O$31:O$55)</f>
        <v>#REF!</v>
      </c>
      <c r="P83" s="4" t="e">
        <f>#REF!-AVERAGE(P$31:P$55)</f>
        <v>#REF!</v>
      </c>
      <c r="Q83" s="4" t="e">
        <f>#REF!-AVERAGE(Q$31:Q$55)</f>
        <v>#REF!</v>
      </c>
      <c r="R83" s="4" t="e">
        <f>#REF!-AVERAGE(R$31:R$55)</f>
        <v>#REF!</v>
      </c>
      <c r="S83" s="4" t="e">
        <f>#REF!-AVERAGE(S$31:S$55)</f>
        <v>#REF!</v>
      </c>
      <c r="T83" s="4" t="e">
        <f>#REF!-AVERAGE(T$31:T$55)</f>
        <v>#REF!</v>
      </c>
      <c r="U83" s="4" t="e">
        <f>#REF!-AVERAGE(U$31:U$55)</f>
        <v>#REF!</v>
      </c>
      <c r="V83" s="4" t="e">
        <f>#REF!-AVERAGE(V$31:V$55)</f>
        <v>#REF!</v>
      </c>
      <c r="W83" s="4" t="e">
        <f>#REF!-AVERAGE(W$31:W$55)</f>
        <v>#REF!</v>
      </c>
      <c r="X83" s="4" t="e">
        <f>#REF!-AVERAGE(X$31:X$55)</f>
        <v>#REF!</v>
      </c>
      <c r="Y83" s="4" t="e">
        <f>#REF!-AVERAGE(Y$31:Y$55)</f>
        <v>#REF!</v>
      </c>
      <c r="Z83" s="4" t="e">
        <f>#REF!-AVERAGE(Z$31:Z$55)</f>
        <v>#REF!</v>
      </c>
      <c r="AA83" s="4" t="e">
        <f>#REF!-AVERAGE(AA$31:AA$55)</f>
        <v>#REF!</v>
      </c>
      <c r="AB83" s="4" t="e">
        <f>#REF!-AVERAGE(AB$31:AB$55)</f>
        <v>#REF!</v>
      </c>
      <c r="AC83" s="4" t="e">
        <f>#REF!-AVERAGE(AC$31:AC$55)</f>
        <v>#REF!</v>
      </c>
      <c r="AD83" s="4" t="e">
        <f>#REF!-AVERAGE(AD$31:AD$55)</f>
        <v>#REF!</v>
      </c>
      <c r="AE83" s="4" t="e">
        <f>#REF!-AVERAGE(AE$31:AE$55)</f>
        <v>#REF!</v>
      </c>
      <c r="AF83" s="4" t="e">
        <f>#REF!-AVERAGE(AF$31:AF$55)</f>
        <v>#REF!</v>
      </c>
      <c r="AG83" s="4" t="e">
        <f>#REF!-AVERAGE(AG$31:AG$55)</f>
        <v>#REF!</v>
      </c>
      <c r="AH83" s="4" t="e">
        <f>#REF!-AVERAGE(AH$31:AH$55)</f>
        <v>#REF!</v>
      </c>
      <c r="AI83" s="4" t="e">
        <f>#REF!-AVERAGE(AI$31:AI$55)</f>
        <v>#REF!</v>
      </c>
      <c r="AJ83" s="4" t="e">
        <f>#REF!-AVERAGE(AJ$31:AJ$55)</f>
        <v>#REF!</v>
      </c>
      <c r="AK83" s="4" t="e">
        <f>#REF!-AVERAGE(AK$31:AK$55)</f>
        <v>#REF!</v>
      </c>
      <c r="AL83" s="4" t="e">
        <f>#REF!-AVERAGE(AL$31:AL$55)</f>
        <v>#REF!</v>
      </c>
      <c r="AM83" s="4" t="e">
        <f>#REF!-AVERAGE(AM$31:AM$55)</f>
        <v>#REF!</v>
      </c>
      <c r="AN83" s="4" t="e">
        <f>#REF!-AVERAGE(AN$31:AN$55)</f>
        <v>#REF!</v>
      </c>
      <c r="AO83" s="4" t="e">
        <f>#REF!-AVERAGE(AO$31:AO$55)</f>
        <v>#REF!</v>
      </c>
      <c r="AP83" s="4" t="e">
        <f>#REF!-AVERAGE(AP$31:AP$55)</f>
        <v>#REF!</v>
      </c>
      <c r="AQ83" s="4" t="e">
        <f>#REF!-AVERAGE(AQ$31:AQ$55)</f>
        <v>#REF!</v>
      </c>
      <c r="AR83" s="4" t="e">
        <f>#REF!-AVERAGE(AR$31:AR$55)</f>
        <v>#REF!</v>
      </c>
      <c r="AS83" s="4" t="e">
        <f>#REF!-AVERAGE(AS$31:AS$55)</f>
        <v>#REF!</v>
      </c>
      <c r="AT83" s="4" t="e">
        <f>#REF!-AVERAGE(AT$31:AT$55)</f>
        <v>#REF!</v>
      </c>
      <c r="AU83" s="4" t="e">
        <f>#REF!-AVERAGE(AU$31:AU$55)</f>
        <v>#REF!</v>
      </c>
      <c r="AV83" s="4" t="e">
        <f>#REF!-AVERAGE(AV$31:AV$55)</f>
        <v>#REF!</v>
      </c>
      <c r="AW83" s="4" t="e">
        <f>#REF!-AVERAGE(AW$31:AW$55)</f>
        <v>#REF!</v>
      </c>
      <c r="AX83" s="4" t="e">
        <f>#REF!-AVERAGE(AX$31:AX$55)</f>
        <v>#REF!</v>
      </c>
      <c r="AY83" s="4" t="e">
        <f>#REF!-AVERAGE(AY$31:AY$55)</f>
        <v>#REF!</v>
      </c>
      <c r="BL83" s="9" t="str">
        <f t="shared" si="49"/>
        <v>NieodrzucamyH0</v>
      </c>
      <c r="CA83" s="9" t="str">
        <f t="shared" si="60"/>
        <v>NieodrzucamyH0</v>
      </c>
      <c r="CI83" s="9" t="str">
        <f t="shared" si="65"/>
        <v>NieodrzucamyH0</v>
      </c>
    </row>
    <row r="84" spans="1:87" hidden="1" x14ac:dyDescent="0.25">
      <c r="A84" s="5">
        <v>11</v>
      </c>
      <c r="B84" s="4" t="e">
        <f>#REF!-AVERAGE(B$31:B$45)</f>
        <v>#REF!</v>
      </c>
      <c r="C84" s="4" t="e">
        <f>#REF!-AVERAGE(C$31:C$55)</f>
        <v>#REF!</v>
      </c>
      <c r="D84" s="4" t="e">
        <f>#REF!-AVERAGE(D$31:D$55)</f>
        <v>#REF!</v>
      </c>
      <c r="E84" s="4" t="e">
        <f>#REF!-AVERAGE(E$31:E$55)</f>
        <v>#REF!</v>
      </c>
      <c r="F84" s="4" t="e">
        <f>#REF!-AVERAGE(F$31:F$55)</f>
        <v>#REF!</v>
      </c>
      <c r="G84" s="4" t="e">
        <f>#REF!-AVERAGE(G$31:G$55)</f>
        <v>#REF!</v>
      </c>
      <c r="H84" s="4" t="e">
        <f>#REF!-AVERAGE(H$31:H$55)</f>
        <v>#REF!</v>
      </c>
      <c r="I84" s="4" t="e">
        <f>#REF!-AVERAGE(I$31:I$55)</f>
        <v>#REF!</v>
      </c>
      <c r="J84" s="4" t="e">
        <f>#REF!-AVERAGE(J$31:J$55)</f>
        <v>#REF!</v>
      </c>
      <c r="K84" s="4" t="e">
        <f>#REF!-AVERAGE(K$31:K$55)</f>
        <v>#REF!</v>
      </c>
      <c r="L84" s="4" t="e">
        <f>#REF!-AVERAGE(L$31:L$55)</f>
        <v>#REF!</v>
      </c>
      <c r="M84" s="4" t="e">
        <f>#REF!-AVERAGE(M$31:M$55)</f>
        <v>#REF!</v>
      </c>
      <c r="N84" s="4" t="e">
        <f>#REF!-AVERAGE(N$31:N$55)</f>
        <v>#REF!</v>
      </c>
      <c r="O84" s="4" t="e">
        <f>#REF!-AVERAGE(O$31:O$55)</f>
        <v>#REF!</v>
      </c>
      <c r="P84" s="4" t="e">
        <f>#REF!-AVERAGE(P$31:P$55)</f>
        <v>#REF!</v>
      </c>
      <c r="Q84" s="4" t="e">
        <f>#REF!-AVERAGE(Q$31:Q$55)</f>
        <v>#REF!</v>
      </c>
      <c r="R84" s="4" t="e">
        <f>#REF!-AVERAGE(R$31:R$55)</f>
        <v>#REF!</v>
      </c>
      <c r="S84" s="4" t="e">
        <f>#REF!-AVERAGE(S$31:S$55)</f>
        <v>#REF!</v>
      </c>
      <c r="T84" s="4" t="e">
        <f>#REF!-AVERAGE(T$31:T$55)</f>
        <v>#REF!</v>
      </c>
      <c r="U84" s="4" t="e">
        <f>#REF!-AVERAGE(U$31:U$55)</f>
        <v>#REF!</v>
      </c>
      <c r="V84" s="4" t="e">
        <f>#REF!-AVERAGE(V$31:V$55)</f>
        <v>#REF!</v>
      </c>
      <c r="W84" s="4" t="e">
        <f>#REF!-AVERAGE(W$31:W$55)</f>
        <v>#REF!</v>
      </c>
      <c r="X84" s="4" t="e">
        <f>#REF!-AVERAGE(X$31:X$55)</f>
        <v>#REF!</v>
      </c>
      <c r="Y84" s="4" t="e">
        <f>#REF!-AVERAGE(Y$31:Y$55)</f>
        <v>#REF!</v>
      </c>
      <c r="Z84" s="4" t="e">
        <f>#REF!-AVERAGE(Z$31:Z$55)</f>
        <v>#REF!</v>
      </c>
      <c r="AA84" s="4" t="e">
        <f>#REF!-AVERAGE(AA$31:AA$55)</f>
        <v>#REF!</v>
      </c>
      <c r="AB84" s="4" t="e">
        <f>#REF!-AVERAGE(AB$31:AB$55)</f>
        <v>#REF!</v>
      </c>
      <c r="AC84" s="4" t="e">
        <f>#REF!-AVERAGE(AC$31:AC$55)</f>
        <v>#REF!</v>
      </c>
      <c r="AD84" s="4" t="e">
        <f>#REF!-AVERAGE(AD$31:AD$55)</f>
        <v>#REF!</v>
      </c>
      <c r="AE84" s="4" t="e">
        <f>#REF!-AVERAGE(AE$31:AE$55)</f>
        <v>#REF!</v>
      </c>
      <c r="AF84" s="4" t="e">
        <f>#REF!-AVERAGE(AF$31:AF$55)</f>
        <v>#REF!</v>
      </c>
      <c r="AG84" s="4" t="e">
        <f>#REF!-AVERAGE(AG$31:AG$55)</f>
        <v>#REF!</v>
      </c>
      <c r="AH84" s="4" t="e">
        <f>#REF!-AVERAGE(AH$31:AH$55)</f>
        <v>#REF!</v>
      </c>
      <c r="AI84" s="4" t="e">
        <f>#REF!-AVERAGE(AI$31:AI$55)</f>
        <v>#REF!</v>
      </c>
      <c r="AJ84" s="4" t="e">
        <f>#REF!-AVERAGE(AJ$31:AJ$55)</f>
        <v>#REF!</v>
      </c>
      <c r="AK84" s="4" t="e">
        <f>#REF!-AVERAGE(AK$31:AK$55)</f>
        <v>#REF!</v>
      </c>
      <c r="AL84" s="4" t="e">
        <f>#REF!-AVERAGE(AL$31:AL$55)</f>
        <v>#REF!</v>
      </c>
      <c r="AM84" s="4" t="e">
        <f>#REF!-AVERAGE(AM$31:AM$55)</f>
        <v>#REF!</v>
      </c>
      <c r="AN84" s="4" t="e">
        <f>#REF!-AVERAGE(AN$31:AN$55)</f>
        <v>#REF!</v>
      </c>
      <c r="AO84" s="4" t="e">
        <f>#REF!-AVERAGE(AO$31:AO$55)</f>
        <v>#REF!</v>
      </c>
      <c r="AP84" s="4" t="e">
        <f>#REF!-AVERAGE(AP$31:AP$55)</f>
        <v>#REF!</v>
      </c>
      <c r="AQ84" s="4" t="e">
        <f>#REF!-AVERAGE(AQ$31:AQ$55)</f>
        <v>#REF!</v>
      </c>
      <c r="AR84" s="4" t="e">
        <f>#REF!-AVERAGE(AR$31:AR$55)</f>
        <v>#REF!</v>
      </c>
      <c r="AS84" s="4" t="e">
        <f>#REF!-AVERAGE(AS$31:AS$55)</f>
        <v>#REF!</v>
      </c>
      <c r="AT84" s="4" t="e">
        <f>#REF!-AVERAGE(AT$31:AT$55)</f>
        <v>#REF!</v>
      </c>
      <c r="AU84" s="4" t="e">
        <f>#REF!-AVERAGE(AU$31:AU$55)</f>
        <v>#REF!</v>
      </c>
      <c r="AV84" s="4" t="e">
        <f>#REF!-AVERAGE(AV$31:AV$55)</f>
        <v>#REF!</v>
      </c>
      <c r="AW84" s="4" t="e">
        <f>#REF!-AVERAGE(AW$31:AW$55)</f>
        <v>#REF!</v>
      </c>
      <c r="AX84" s="4" t="e">
        <f>#REF!-AVERAGE(AX$31:AX$55)</f>
        <v>#REF!</v>
      </c>
      <c r="AY84" s="4" t="e">
        <f>#REF!-AVERAGE(AY$31:AY$55)</f>
        <v>#REF!</v>
      </c>
      <c r="BL84" s="9" t="str">
        <f t="shared" si="49"/>
        <v>NieodrzucamyH0</v>
      </c>
      <c r="CA84" s="9" t="str">
        <f t="shared" si="60"/>
        <v>NieodrzucamyH0</v>
      </c>
      <c r="CI84" s="9" t="str">
        <f t="shared" si="65"/>
        <v>NieodrzucamyH0</v>
      </c>
    </row>
    <row r="85" spans="1:87" hidden="1" x14ac:dyDescent="0.25">
      <c r="A85" s="5">
        <v>12</v>
      </c>
      <c r="B85" s="4" t="e">
        <f>#REF!-AVERAGE(B$31:B$45)</f>
        <v>#REF!</v>
      </c>
      <c r="C85" s="4" t="e">
        <f>#REF!-AVERAGE(C$31:C$55)</f>
        <v>#REF!</v>
      </c>
      <c r="D85" s="4" t="e">
        <f>#REF!-AVERAGE(D$31:D$55)</f>
        <v>#REF!</v>
      </c>
      <c r="E85" s="4" t="e">
        <f>#REF!-AVERAGE(E$31:E$55)</f>
        <v>#REF!</v>
      </c>
      <c r="F85" s="4" t="e">
        <f>#REF!-AVERAGE(F$31:F$55)</f>
        <v>#REF!</v>
      </c>
      <c r="G85" s="4" t="e">
        <f>#REF!-AVERAGE(G$31:G$55)</f>
        <v>#REF!</v>
      </c>
      <c r="H85" s="4" t="e">
        <f>#REF!-AVERAGE(H$31:H$55)</f>
        <v>#REF!</v>
      </c>
      <c r="I85" s="4" t="e">
        <f>#REF!-AVERAGE(I$31:I$55)</f>
        <v>#REF!</v>
      </c>
      <c r="J85" s="4" t="e">
        <f>#REF!-AVERAGE(J$31:J$55)</f>
        <v>#REF!</v>
      </c>
      <c r="K85" s="4" t="e">
        <f>#REF!-AVERAGE(K$31:K$55)</f>
        <v>#REF!</v>
      </c>
      <c r="L85" s="4" t="e">
        <f>#REF!-AVERAGE(L$31:L$55)</f>
        <v>#REF!</v>
      </c>
      <c r="M85" s="4" t="e">
        <f>#REF!-AVERAGE(M$31:M$55)</f>
        <v>#REF!</v>
      </c>
      <c r="N85" s="4" t="e">
        <f>#REF!-AVERAGE(N$31:N$55)</f>
        <v>#REF!</v>
      </c>
      <c r="O85" s="4" t="e">
        <f>#REF!-AVERAGE(O$31:O$55)</f>
        <v>#REF!</v>
      </c>
      <c r="P85" s="4" t="e">
        <f>#REF!-AVERAGE(P$31:P$55)</f>
        <v>#REF!</v>
      </c>
      <c r="Q85" s="4" t="e">
        <f>#REF!-AVERAGE(Q$31:Q$55)</f>
        <v>#REF!</v>
      </c>
      <c r="R85" s="4" t="e">
        <f>#REF!-AVERAGE(R$31:R$55)</f>
        <v>#REF!</v>
      </c>
      <c r="S85" s="4" t="e">
        <f>#REF!-AVERAGE(S$31:S$55)</f>
        <v>#REF!</v>
      </c>
      <c r="T85" s="4" t="e">
        <f>#REF!-AVERAGE(T$31:T$55)</f>
        <v>#REF!</v>
      </c>
      <c r="U85" s="4" t="e">
        <f>#REF!-AVERAGE(U$31:U$55)</f>
        <v>#REF!</v>
      </c>
      <c r="V85" s="4" t="e">
        <f>#REF!-AVERAGE(V$31:V$55)</f>
        <v>#REF!</v>
      </c>
      <c r="W85" s="4" t="e">
        <f>#REF!-AVERAGE(W$31:W$55)</f>
        <v>#REF!</v>
      </c>
      <c r="X85" s="4" t="e">
        <f>#REF!-AVERAGE(X$31:X$55)</f>
        <v>#REF!</v>
      </c>
      <c r="Y85" s="4" t="e">
        <f>#REF!-AVERAGE(Y$31:Y$55)</f>
        <v>#REF!</v>
      </c>
      <c r="Z85" s="4" t="e">
        <f>#REF!-AVERAGE(Z$31:Z$55)</f>
        <v>#REF!</v>
      </c>
      <c r="AA85" s="4" t="e">
        <f>#REF!-AVERAGE(AA$31:AA$55)</f>
        <v>#REF!</v>
      </c>
      <c r="AB85" s="4" t="e">
        <f>#REF!-AVERAGE(AB$31:AB$55)</f>
        <v>#REF!</v>
      </c>
      <c r="AC85" s="4" t="e">
        <f>#REF!-AVERAGE(AC$31:AC$55)</f>
        <v>#REF!</v>
      </c>
      <c r="AD85" s="4" t="e">
        <f>#REF!-AVERAGE(AD$31:AD$55)</f>
        <v>#REF!</v>
      </c>
      <c r="AE85" s="4" t="e">
        <f>#REF!-AVERAGE(AE$31:AE$55)</f>
        <v>#REF!</v>
      </c>
      <c r="AF85" s="4" t="e">
        <f>#REF!-AVERAGE(AF$31:AF$55)</f>
        <v>#REF!</v>
      </c>
      <c r="AG85" s="4" t="e">
        <f>#REF!-AVERAGE(AG$31:AG$55)</f>
        <v>#REF!</v>
      </c>
      <c r="AH85" s="4" t="e">
        <f>#REF!-AVERAGE(AH$31:AH$55)</f>
        <v>#REF!</v>
      </c>
      <c r="AI85" s="4" t="e">
        <f>#REF!-AVERAGE(AI$31:AI$55)</f>
        <v>#REF!</v>
      </c>
      <c r="AJ85" s="4" t="e">
        <f>#REF!-AVERAGE(AJ$31:AJ$55)</f>
        <v>#REF!</v>
      </c>
      <c r="AK85" s="4" t="e">
        <f>#REF!-AVERAGE(AK$31:AK$55)</f>
        <v>#REF!</v>
      </c>
      <c r="AL85" s="4" t="e">
        <f>#REF!-AVERAGE(AL$31:AL$55)</f>
        <v>#REF!</v>
      </c>
      <c r="AM85" s="4" t="e">
        <f>#REF!-AVERAGE(AM$31:AM$55)</f>
        <v>#REF!</v>
      </c>
      <c r="AN85" s="4" t="e">
        <f>#REF!-AVERAGE(AN$31:AN$55)</f>
        <v>#REF!</v>
      </c>
      <c r="AO85" s="4" t="e">
        <f>#REF!-AVERAGE(AO$31:AO$55)</f>
        <v>#REF!</v>
      </c>
      <c r="AP85" s="4" t="e">
        <f>#REF!-AVERAGE(AP$31:AP$55)</f>
        <v>#REF!</v>
      </c>
      <c r="AQ85" s="4" t="e">
        <f>#REF!-AVERAGE(AQ$31:AQ$55)</f>
        <v>#REF!</v>
      </c>
      <c r="AR85" s="4" t="e">
        <f>#REF!-AVERAGE(AR$31:AR$55)</f>
        <v>#REF!</v>
      </c>
      <c r="AS85" s="4" t="e">
        <f>#REF!-AVERAGE(AS$31:AS$55)</f>
        <v>#REF!</v>
      </c>
      <c r="AT85" s="4" t="e">
        <f>#REF!-AVERAGE(AT$31:AT$55)</f>
        <v>#REF!</v>
      </c>
      <c r="AU85" s="4" t="e">
        <f>#REF!-AVERAGE(AU$31:AU$55)</f>
        <v>#REF!</v>
      </c>
      <c r="AV85" s="4" t="e">
        <f>#REF!-AVERAGE(AV$31:AV$55)</f>
        <v>#REF!</v>
      </c>
      <c r="AW85" s="4" t="e">
        <f>#REF!-AVERAGE(AW$31:AW$55)</f>
        <v>#REF!</v>
      </c>
      <c r="AX85" s="4" t="e">
        <f>#REF!-AVERAGE(AX$31:AX$55)</f>
        <v>#REF!</v>
      </c>
      <c r="AY85" s="4" t="e">
        <f>#REF!-AVERAGE(AY$31:AY$55)</f>
        <v>#REF!</v>
      </c>
      <c r="BL85" s="9" t="str">
        <f t="shared" si="49"/>
        <v>NieodrzucamyH0</v>
      </c>
      <c r="CA85" s="9" t="str">
        <f t="shared" si="60"/>
        <v>NieodrzucamyH0</v>
      </c>
      <c r="CI85" s="9" t="str">
        <f t="shared" si="65"/>
        <v>NieodrzucamyH0</v>
      </c>
    </row>
    <row r="86" spans="1:87" hidden="1" x14ac:dyDescent="0.25">
      <c r="A86" s="5">
        <v>13</v>
      </c>
      <c r="B86" s="4" t="e">
        <f>#REF!-AVERAGE(B$31:B$45)</f>
        <v>#REF!</v>
      </c>
      <c r="C86" s="4" t="e">
        <f>#REF!-AVERAGE(C$31:C$55)</f>
        <v>#REF!</v>
      </c>
      <c r="D86" s="4" t="e">
        <f>#REF!-AVERAGE(D$31:D$55)</f>
        <v>#REF!</v>
      </c>
      <c r="E86" s="4" t="e">
        <f>#REF!-AVERAGE(E$31:E$55)</f>
        <v>#REF!</v>
      </c>
      <c r="F86" s="4" t="e">
        <f>#REF!-AVERAGE(F$31:F$55)</f>
        <v>#REF!</v>
      </c>
      <c r="G86" s="4" t="e">
        <f>#REF!-AVERAGE(G$31:G$55)</f>
        <v>#REF!</v>
      </c>
      <c r="H86" s="4" t="e">
        <f>#REF!-AVERAGE(H$31:H$55)</f>
        <v>#REF!</v>
      </c>
      <c r="I86" s="4" t="e">
        <f>#REF!-AVERAGE(I$31:I$55)</f>
        <v>#REF!</v>
      </c>
      <c r="J86" s="4" t="e">
        <f>#REF!-AVERAGE(J$31:J$55)</f>
        <v>#REF!</v>
      </c>
      <c r="K86" s="4" t="e">
        <f>#REF!-AVERAGE(K$31:K$55)</f>
        <v>#REF!</v>
      </c>
      <c r="L86" s="4" t="e">
        <f>#REF!-AVERAGE(L$31:L$55)</f>
        <v>#REF!</v>
      </c>
      <c r="M86" s="4" t="e">
        <f>#REF!-AVERAGE(M$31:M$55)</f>
        <v>#REF!</v>
      </c>
      <c r="N86" s="4" t="e">
        <f>#REF!-AVERAGE(N$31:N$55)</f>
        <v>#REF!</v>
      </c>
      <c r="O86" s="4" t="e">
        <f>#REF!-AVERAGE(O$31:O$55)</f>
        <v>#REF!</v>
      </c>
      <c r="P86" s="4" t="e">
        <f>#REF!-AVERAGE(P$31:P$55)</f>
        <v>#REF!</v>
      </c>
      <c r="Q86" s="4" t="e">
        <f>#REF!-AVERAGE(Q$31:Q$55)</f>
        <v>#REF!</v>
      </c>
      <c r="R86" s="4" t="e">
        <f>#REF!-AVERAGE(R$31:R$55)</f>
        <v>#REF!</v>
      </c>
      <c r="S86" s="4" t="e">
        <f>#REF!-AVERAGE(S$31:S$55)</f>
        <v>#REF!</v>
      </c>
      <c r="T86" s="4" t="e">
        <f>#REF!-AVERAGE(T$31:T$55)</f>
        <v>#REF!</v>
      </c>
      <c r="U86" s="4" t="e">
        <f>#REF!-AVERAGE(U$31:U$55)</f>
        <v>#REF!</v>
      </c>
      <c r="V86" s="4" t="e">
        <f>#REF!-AVERAGE(V$31:V$55)</f>
        <v>#REF!</v>
      </c>
      <c r="W86" s="4" t="e">
        <f>#REF!-AVERAGE(W$31:W$55)</f>
        <v>#REF!</v>
      </c>
      <c r="X86" s="4" t="e">
        <f>#REF!-AVERAGE(X$31:X$55)</f>
        <v>#REF!</v>
      </c>
      <c r="Y86" s="4" t="e">
        <f>#REF!-AVERAGE(Y$31:Y$55)</f>
        <v>#REF!</v>
      </c>
      <c r="Z86" s="4" t="e">
        <f>#REF!-AVERAGE(Z$31:Z$55)</f>
        <v>#REF!</v>
      </c>
      <c r="AA86" s="4" t="e">
        <f>#REF!-AVERAGE(AA$31:AA$55)</f>
        <v>#REF!</v>
      </c>
      <c r="AB86" s="4" t="e">
        <f>#REF!-AVERAGE(AB$31:AB$55)</f>
        <v>#REF!</v>
      </c>
      <c r="AC86" s="4" t="e">
        <f>#REF!-AVERAGE(AC$31:AC$55)</f>
        <v>#REF!</v>
      </c>
      <c r="AD86" s="4" t="e">
        <f>#REF!-AVERAGE(AD$31:AD$55)</f>
        <v>#REF!</v>
      </c>
      <c r="AE86" s="4" t="e">
        <f>#REF!-AVERAGE(AE$31:AE$55)</f>
        <v>#REF!</v>
      </c>
      <c r="AF86" s="4" t="e">
        <f>#REF!-AVERAGE(AF$31:AF$55)</f>
        <v>#REF!</v>
      </c>
      <c r="AG86" s="4" t="e">
        <f>#REF!-AVERAGE(AG$31:AG$55)</f>
        <v>#REF!</v>
      </c>
      <c r="AH86" s="4" t="e">
        <f>#REF!-AVERAGE(AH$31:AH$55)</f>
        <v>#REF!</v>
      </c>
      <c r="AI86" s="4" t="e">
        <f>#REF!-AVERAGE(AI$31:AI$55)</f>
        <v>#REF!</v>
      </c>
      <c r="AJ86" s="4" t="e">
        <f>#REF!-AVERAGE(AJ$31:AJ$55)</f>
        <v>#REF!</v>
      </c>
      <c r="AK86" s="4" t="e">
        <f>#REF!-AVERAGE(AK$31:AK$55)</f>
        <v>#REF!</v>
      </c>
      <c r="AL86" s="4" t="e">
        <f>#REF!-AVERAGE(AL$31:AL$55)</f>
        <v>#REF!</v>
      </c>
      <c r="AM86" s="4" t="e">
        <f>#REF!-AVERAGE(AM$31:AM$55)</f>
        <v>#REF!</v>
      </c>
      <c r="AN86" s="4" t="e">
        <f>#REF!-AVERAGE(AN$31:AN$55)</f>
        <v>#REF!</v>
      </c>
      <c r="AO86" s="4" t="e">
        <f>#REF!-AVERAGE(AO$31:AO$55)</f>
        <v>#REF!</v>
      </c>
      <c r="AP86" s="4" t="e">
        <f>#REF!-AVERAGE(AP$31:AP$55)</f>
        <v>#REF!</v>
      </c>
      <c r="AQ86" s="4" t="e">
        <f>#REF!-AVERAGE(AQ$31:AQ$55)</f>
        <v>#REF!</v>
      </c>
      <c r="AR86" s="4" t="e">
        <f>#REF!-AVERAGE(AR$31:AR$55)</f>
        <v>#REF!</v>
      </c>
      <c r="AS86" s="4" t="e">
        <f>#REF!-AVERAGE(AS$31:AS$55)</f>
        <v>#REF!</v>
      </c>
      <c r="AT86" s="4" t="e">
        <f>#REF!-AVERAGE(AT$31:AT$55)</f>
        <v>#REF!</v>
      </c>
      <c r="AU86" s="4" t="e">
        <f>#REF!-AVERAGE(AU$31:AU$55)</f>
        <v>#REF!</v>
      </c>
      <c r="AV86" s="4" t="e">
        <f>#REF!-AVERAGE(AV$31:AV$55)</f>
        <v>#REF!</v>
      </c>
      <c r="AW86" s="4" t="e">
        <f>#REF!-AVERAGE(AW$31:AW$55)</f>
        <v>#REF!</v>
      </c>
      <c r="AX86" s="4" t="e">
        <f>#REF!-AVERAGE(AX$31:AX$55)</f>
        <v>#REF!</v>
      </c>
      <c r="AY86" s="4" t="e">
        <f>#REF!-AVERAGE(AY$31:AY$55)</f>
        <v>#REF!</v>
      </c>
      <c r="BL86" s="9" t="str">
        <f t="shared" si="49"/>
        <v>NieodrzucamyH0</v>
      </c>
      <c r="CA86" s="9" t="str">
        <f t="shared" si="60"/>
        <v>NieodrzucamyH0</v>
      </c>
      <c r="CI86" s="9" t="str">
        <f t="shared" si="65"/>
        <v>NieodrzucamyH0</v>
      </c>
    </row>
    <row r="87" spans="1:87" hidden="1" x14ac:dyDescent="0.25">
      <c r="A87" s="5">
        <v>14</v>
      </c>
      <c r="B87" s="4" t="e">
        <f>#REF!-AVERAGE(B$31:B$45)</f>
        <v>#REF!</v>
      </c>
      <c r="C87" s="4" t="e">
        <f>#REF!-AVERAGE(C$31:C$55)</f>
        <v>#REF!</v>
      </c>
      <c r="D87" s="4" t="e">
        <f>#REF!-AVERAGE(D$31:D$55)</f>
        <v>#REF!</v>
      </c>
      <c r="E87" s="4" t="e">
        <f>#REF!-AVERAGE(E$31:E$55)</f>
        <v>#REF!</v>
      </c>
      <c r="F87" s="4" t="e">
        <f>#REF!-AVERAGE(F$31:F$55)</f>
        <v>#REF!</v>
      </c>
      <c r="G87" s="4" t="e">
        <f>#REF!-AVERAGE(G$31:G$55)</f>
        <v>#REF!</v>
      </c>
      <c r="H87" s="4" t="e">
        <f>#REF!-AVERAGE(H$31:H$55)</f>
        <v>#REF!</v>
      </c>
      <c r="I87" s="4" t="e">
        <f>#REF!-AVERAGE(I$31:I$55)</f>
        <v>#REF!</v>
      </c>
      <c r="J87" s="4" t="e">
        <f>#REF!-AVERAGE(J$31:J$55)</f>
        <v>#REF!</v>
      </c>
      <c r="K87" s="4" t="e">
        <f>#REF!-AVERAGE(K$31:K$55)</f>
        <v>#REF!</v>
      </c>
      <c r="L87" s="4" t="e">
        <f>#REF!-AVERAGE(L$31:L$55)</f>
        <v>#REF!</v>
      </c>
      <c r="M87" s="4" t="e">
        <f>#REF!-AVERAGE(M$31:M$55)</f>
        <v>#REF!</v>
      </c>
      <c r="N87" s="4" t="e">
        <f>#REF!-AVERAGE(N$31:N$55)</f>
        <v>#REF!</v>
      </c>
      <c r="O87" s="4" t="e">
        <f>#REF!-AVERAGE(O$31:O$55)</f>
        <v>#REF!</v>
      </c>
      <c r="P87" s="4" t="e">
        <f>#REF!-AVERAGE(P$31:P$55)</f>
        <v>#REF!</v>
      </c>
      <c r="Q87" s="4" t="e">
        <f>#REF!-AVERAGE(Q$31:Q$55)</f>
        <v>#REF!</v>
      </c>
      <c r="R87" s="4" t="e">
        <f>#REF!-AVERAGE(R$31:R$55)</f>
        <v>#REF!</v>
      </c>
      <c r="S87" s="4" t="e">
        <f>#REF!-AVERAGE(S$31:S$55)</f>
        <v>#REF!</v>
      </c>
      <c r="T87" s="4" t="e">
        <f>#REF!-AVERAGE(T$31:T$55)</f>
        <v>#REF!</v>
      </c>
      <c r="U87" s="4" t="e">
        <f>#REF!-AVERAGE(U$31:U$55)</f>
        <v>#REF!</v>
      </c>
      <c r="V87" s="4" t="e">
        <f>#REF!-AVERAGE(V$31:V$55)</f>
        <v>#REF!</v>
      </c>
      <c r="W87" s="4" t="e">
        <f>#REF!-AVERAGE(W$31:W$55)</f>
        <v>#REF!</v>
      </c>
      <c r="X87" s="4" t="e">
        <f>#REF!-AVERAGE(X$31:X$55)</f>
        <v>#REF!</v>
      </c>
      <c r="Y87" s="4" t="e">
        <f>#REF!-AVERAGE(Y$31:Y$55)</f>
        <v>#REF!</v>
      </c>
      <c r="Z87" s="4" t="e">
        <f>#REF!-AVERAGE(Z$31:Z$55)</f>
        <v>#REF!</v>
      </c>
      <c r="AA87" s="4" t="e">
        <f>#REF!-AVERAGE(AA$31:AA$55)</f>
        <v>#REF!</v>
      </c>
      <c r="AB87" s="4" t="e">
        <f>#REF!-AVERAGE(AB$31:AB$55)</f>
        <v>#REF!</v>
      </c>
      <c r="AC87" s="4" t="e">
        <f>#REF!-AVERAGE(AC$31:AC$55)</f>
        <v>#REF!</v>
      </c>
      <c r="AD87" s="4" t="e">
        <f>#REF!-AVERAGE(AD$31:AD$55)</f>
        <v>#REF!</v>
      </c>
      <c r="AE87" s="4" t="e">
        <f>#REF!-AVERAGE(AE$31:AE$55)</f>
        <v>#REF!</v>
      </c>
      <c r="AF87" s="4" t="e">
        <f>#REF!-AVERAGE(AF$31:AF$55)</f>
        <v>#REF!</v>
      </c>
      <c r="AG87" s="4" t="e">
        <f>#REF!-AVERAGE(AG$31:AG$55)</f>
        <v>#REF!</v>
      </c>
      <c r="AH87" s="4" t="e">
        <f>#REF!-AVERAGE(AH$31:AH$55)</f>
        <v>#REF!</v>
      </c>
      <c r="AI87" s="4" t="e">
        <f>#REF!-AVERAGE(AI$31:AI$55)</f>
        <v>#REF!</v>
      </c>
      <c r="AJ87" s="4" t="e">
        <f>#REF!-AVERAGE(AJ$31:AJ$55)</f>
        <v>#REF!</v>
      </c>
      <c r="AK87" s="4" t="e">
        <f>#REF!-AVERAGE(AK$31:AK$55)</f>
        <v>#REF!</v>
      </c>
      <c r="AL87" s="4" t="e">
        <f>#REF!-AVERAGE(AL$31:AL$55)</f>
        <v>#REF!</v>
      </c>
      <c r="AM87" s="4" t="e">
        <f>#REF!-AVERAGE(AM$31:AM$55)</f>
        <v>#REF!</v>
      </c>
      <c r="AN87" s="4" t="e">
        <f>#REF!-AVERAGE(AN$31:AN$55)</f>
        <v>#REF!</v>
      </c>
      <c r="AO87" s="4" t="e">
        <f>#REF!-AVERAGE(AO$31:AO$55)</f>
        <v>#REF!</v>
      </c>
      <c r="AP87" s="4" t="e">
        <f>#REF!-AVERAGE(AP$31:AP$55)</f>
        <v>#REF!</v>
      </c>
      <c r="AQ87" s="4" t="e">
        <f>#REF!-AVERAGE(AQ$31:AQ$55)</f>
        <v>#REF!</v>
      </c>
      <c r="AR87" s="4" t="e">
        <f>#REF!-AVERAGE(AR$31:AR$55)</f>
        <v>#REF!</v>
      </c>
      <c r="AS87" s="4" t="e">
        <f>#REF!-AVERAGE(AS$31:AS$55)</f>
        <v>#REF!</v>
      </c>
      <c r="AT87" s="4" t="e">
        <f>#REF!-AVERAGE(AT$31:AT$55)</f>
        <v>#REF!</v>
      </c>
      <c r="AU87" s="4" t="e">
        <f>#REF!-AVERAGE(AU$31:AU$55)</f>
        <v>#REF!</v>
      </c>
      <c r="AV87" s="4" t="e">
        <f>#REF!-AVERAGE(AV$31:AV$55)</f>
        <v>#REF!</v>
      </c>
      <c r="AW87" s="4" t="e">
        <f>#REF!-AVERAGE(AW$31:AW$55)</f>
        <v>#REF!</v>
      </c>
      <c r="AX87" s="4" t="e">
        <f>#REF!-AVERAGE(AX$31:AX$55)</f>
        <v>#REF!</v>
      </c>
      <c r="AY87" s="4" t="e">
        <f>#REF!-AVERAGE(AY$31:AY$55)</f>
        <v>#REF!</v>
      </c>
      <c r="BL87" s="9" t="str">
        <f t="shared" si="49"/>
        <v>NieodrzucamyH0</v>
      </c>
      <c r="CA87" s="9" t="str">
        <f t="shared" si="60"/>
        <v>NieodrzucamyH0</v>
      </c>
      <c r="CI87" s="9" t="str">
        <f t="shared" si="65"/>
        <v>NieodrzucamyH0</v>
      </c>
    </row>
    <row r="88" spans="1:87" hidden="1" x14ac:dyDescent="0.25">
      <c r="A88" s="5">
        <v>15</v>
      </c>
      <c r="B88" s="4" t="e">
        <f>#REF!-AVERAGE(B$31:B$45)</f>
        <v>#REF!</v>
      </c>
      <c r="C88" s="4" t="e">
        <f>#REF!-AVERAGE(C$31:C$55)</f>
        <v>#REF!</v>
      </c>
      <c r="D88" s="4" t="e">
        <f>#REF!-AVERAGE(D$31:D$55)</f>
        <v>#REF!</v>
      </c>
      <c r="E88" s="4" t="e">
        <f>#REF!-AVERAGE(E$31:E$55)</f>
        <v>#REF!</v>
      </c>
      <c r="F88" s="4" t="e">
        <f>#REF!-AVERAGE(F$31:F$55)</f>
        <v>#REF!</v>
      </c>
      <c r="G88" s="4" t="e">
        <f>#REF!-AVERAGE(G$31:G$55)</f>
        <v>#REF!</v>
      </c>
      <c r="H88" s="4" t="e">
        <f>#REF!-AVERAGE(H$31:H$55)</f>
        <v>#REF!</v>
      </c>
      <c r="I88" s="4" t="e">
        <f>#REF!-AVERAGE(I$31:I$55)</f>
        <v>#REF!</v>
      </c>
      <c r="J88" s="4" t="e">
        <f>#REF!-AVERAGE(J$31:J$55)</f>
        <v>#REF!</v>
      </c>
      <c r="K88" s="4" t="e">
        <f>#REF!-AVERAGE(K$31:K$55)</f>
        <v>#REF!</v>
      </c>
      <c r="L88" s="4" t="e">
        <f>#REF!-AVERAGE(L$31:L$55)</f>
        <v>#REF!</v>
      </c>
      <c r="M88" s="4" t="e">
        <f>#REF!-AVERAGE(M$31:M$55)</f>
        <v>#REF!</v>
      </c>
      <c r="N88" s="4" t="e">
        <f>#REF!-AVERAGE(N$31:N$55)</f>
        <v>#REF!</v>
      </c>
      <c r="O88" s="4" t="e">
        <f>#REF!-AVERAGE(O$31:O$55)</f>
        <v>#REF!</v>
      </c>
      <c r="P88" s="4" t="e">
        <f>#REF!-AVERAGE(P$31:P$55)</f>
        <v>#REF!</v>
      </c>
      <c r="Q88" s="4" t="e">
        <f>#REF!-AVERAGE(Q$31:Q$55)</f>
        <v>#REF!</v>
      </c>
      <c r="R88" s="4" t="e">
        <f>#REF!-AVERAGE(R$31:R$55)</f>
        <v>#REF!</v>
      </c>
      <c r="S88" s="4" t="e">
        <f>#REF!-AVERAGE(S$31:S$55)</f>
        <v>#REF!</v>
      </c>
      <c r="T88" s="4" t="e">
        <f>#REF!-AVERAGE(T$31:T$55)</f>
        <v>#REF!</v>
      </c>
      <c r="U88" s="4" t="e">
        <f>#REF!-AVERAGE(U$31:U$55)</f>
        <v>#REF!</v>
      </c>
      <c r="V88" s="4" t="e">
        <f>#REF!-AVERAGE(V$31:V$55)</f>
        <v>#REF!</v>
      </c>
      <c r="W88" s="4" t="e">
        <f>#REF!-AVERAGE(W$31:W$55)</f>
        <v>#REF!</v>
      </c>
      <c r="X88" s="4" t="e">
        <f>#REF!-AVERAGE(X$31:X$55)</f>
        <v>#REF!</v>
      </c>
      <c r="Y88" s="4" t="e">
        <f>#REF!-AVERAGE(Y$31:Y$55)</f>
        <v>#REF!</v>
      </c>
      <c r="Z88" s="4" t="e">
        <f>#REF!-AVERAGE(Z$31:Z$55)</f>
        <v>#REF!</v>
      </c>
      <c r="AA88" s="4" t="e">
        <f>#REF!-AVERAGE(AA$31:AA$55)</f>
        <v>#REF!</v>
      </c>
      <c r="AB88" s="4" t="e">
        <f>#REF!-AVERAGE(AB$31:AB$55)</f>
        <v>#REF!</v>
      </c>
      <c r="AC88" s="4" t="e">
        <f>#REF!-AVERAGE(AC$31:AC$55)</f>
        <v>#REF!</v>
      </c>
      <c r="AD88" s="4" t="e">
        <f>#REF!-AVERAGE(AD$31:AD$55)</f>
        <v>#REF!</v>
      </c>
      <c r="AE88" s="4" t="e">
        <f>#REF!-AVERAGE(AE$31:AE$55)</f>
        <v>#REF!</v>
      </c>
      <c r="AF88" s="4" t="e">
        <f>#REF!-AVERAGE(AF$31:AF$55)</f>
        <v>#REF!</v>
      </c>
      <c r="AG88" s="4" t="e">
        <f>#REF!-AVERAGE(AG$31:AG$55)</f>
        <v>#REF!</v>
      </c>
      <c r="AH88" s="4" t="e">
        <f>#REF!-AVERAGE(AH$31:AH$55)</f>
        <v>#REF!</v>
      </c>
      <c r="AI88" s="4" t="e">
        <f>#REF!-AVERAGE(AI$31:AI$55)</f>
        <v>#REF!</v>
      </c>
      <c r="AJ88" s="4" t="e">
        <f>#REF!-AVERAGE(AJ$31:AJ$55)</f>
        <v>#REF!</v>
      </c>
      <c r="AK88" s="4" t="e">
        <f>#REF!-AVERAGE(AK$31:AK$55)</f>
        <v>#REF!</v>
      </c>
      <c r="AL88" s="4" t="e">
        <f>#REF!-AVERAGE(AL$31:AL$55)</f>
        <v>#REF!</v>
      </c>
      <c r="AM88" s="4" t="e">
        <f>#REF!-AVERAGE(AM$31:AM$55)</f>
        <v>#REF!</v>
      </c>
      <c r="AN88" s="4" t="e">
        <f>#REF!-AVERAGE(AN$31:AN$55)</f>
        <v>#REF!</v>
      </c>
      <c r="AO88" s="4" t="e">
        <f>#REF!-AVERAGE(AO$31:AO$55)</f>
        <v>#REF!</v>
      </c>
      <c r="AP88" s="4" t="e">
        <f>#REF!-AVERAGE(AP$31:AP$55)</f>
        <v>#REF!</v>
      </c>
      <c r="AQ88" s="4" t="e">
        <f>#REF!-AVERAGE(AQ$31:AQ$55)</f>
        <v>#REF!</v>
      </c>
      <c r="AR88" s="4" t="e">
        <f>#REF!-AVERAGE(AR$31:AR$55)</f>
        <v>#REF!</v>
      </c>
      <c r="AS88" s="4" t="e">
        <f>#REF!-AVERAGE(AS$31:AS$55)</f>
        <v>#REF!</v>
      </c>
      <c r="AT88" s="4" t="e">
        <f>#REF!-AVERAGE(AT$31:AT$55)</f>
        <v>#REF!</v>
      </c>
      <c r="AU88" s="4" t="e">
        <f>#REF!-AVERAGE(AU$31:AU$55)</f>
        <v>#REF!</v>
      </c>
      <c r="AV88" s="4" t="e">
        <f>#REF!-AVERAGE(AV$31:AV$55)</f>
        <v>#REF!</v>
      </c>
      <c r="AW88" s="4" t="e">
        <f>#REF!-AVERAGE(AW$31:AW$55)</f>
        <v>#REF!</v>
      </c>
      <c r="AX88" s="4" t="e">
        <f>#REF!-AVERAGE(AX$31:AX$55)</f>
        <v>#REF!</v>
      </c>
      <c r="AY88" s="4" t="e">
        <f>#REF!-AVERAGE(AY$31:AY$55)</f>
        <v>#REF!</v>
      </c>
      <c r="BL88" s="9" t="str">
        <f t="shared" si="49"/>
        <v>NieodrzucamyH0</v>
      </c>
      <c r="CA88" s="9" t="str">
        <f t="shared" si="60"/>
        <v>NieodrzucamyH0</v>
      </c>
      <c r="CI88" s="9" t="str">
        <f t="shared" si="65"/>
        <v>NieodrzucamyH0</v>
      </c>
    </row>
    <row r="89" spans="1:87" hidden="1" x14ac:dyDescent="0.25">
      <c r="A89" s="5">
        <v>16</v>
      </c>
      <c r="B89" s="4" t="e">
        <f>#REF!-AVERAGE(B$31:B$45)</f>
        <v>#REF!</v>
      </c>
      <c r="C89" s="4" t="e">
        <f>#REF!-AVERAGE(C$31:C$55)</f>
        <v>#REF!</v>
      </c>
      <c r="D89" s="4" t="e">
        <f>#REF!-AVERAGE(D$31:D$55)</f>
        <v>#REF!</v>
      </c>
      <c r="E89" s="4" t="e">
        <f>#REF!-AVERAGE(E$31:E$55)</f>
        <v>#REF!</v>
      </c>
      <c r="F89" s="4" t="e">
        <f>#REF!-AVERAGE(F$31:F$55)</f>
        <v>#REF!</v>
      </c>
      <c r="G89" s="4" t="e">
        <f>#REF!-AVERAGE(G$31:G$55)</f>
        <v>#REF!</v>
      </c>
      <c r="H89" s="4" t="e">
        <f>#REF!-AVERAGE(H$31:H$55)</f>
        <v>#REF!</v>
      </c>
      <c r="I89" s="4" t="e">
        <f>#REF!-AVERAGE(I$31:I$55)</f>
        <v>#REF!</v>
      </c>
      <c r="J89" s="4" t="e">
        <f>#REF!-AVERAGE(J$31:J$55)</f>
        <v>#REF!</v>
      </c>
      <c r="K89" s="4" t="e">
        <f>#REF!-AVERAGE(K$31:K$55)</f>
        <v>#REF!</v>
      </c>
      <c r="L89" s="4" t="e">
        <f>#REF!-AVERAGE(L$31:L$55)</f>
        <v>#REF!</v>
      </c>
      <c r="M89" s="4" t="e">
        <f>#REF!-AVERAGE(M$31:M$55)</f>
        <v>#REF!</v>
      </c>
      <c r="N89" s="4" t="e">
        <f>#REF!-AVERAGE(N$31:N$55)</f>
        <v>#REF!</v>
      </c>
      <c r="O89" s="4" t="e">
        <f>#REF!-AVERAGE(O$31:O$55)</f>
        <v>#REF!</v>
      </c>
      <c r="P89" s="4" t="e">
        <f>#REF!-AVERAGE(P$31:P$55)</f>
        <v>#REF!</v>
      </c>
      <c r="Q89" s="4" t="e">
        <f>#REF!-AVERAGE(Q$31:Q$55)</f>
        <v>#REF!</v>
      </c>
      <c r="R89" s="4" t="e">
        <f>#REF!-AVERAGE(R$31:R$55)</f>
        <v>#REF!</v>
      </c>
      <c r="S89" s="4" t="e">
        <f>#REF!-AVERAGE(S$31:S$55)</f>
        <v>#REF!</v>
      </c>
      <c r="T89" s="4" t="e">
        <f>#REF!-AVERAGE(T$31:T$55)</f>
        <v>#REF!</v>
      </c>
      <c r="U89" s="4" t="e">
        <f>#REF!-AVERAGE(U$31:U$55)</f>
        <v>#REF!</v>
      </c>
      <c r="V89" s="4" t="e">
        <f>#REF!-AVERAGE(V$31:V$55)</f>
        <v>#REF!</v>
      </c>
      <c r="W89" s="4" t="e">
        <f>#REF!-AVERAGE(W$31:W$55)</f>
        <v>#REF!</v>
      </c>
      <c r="X89" s="4" t="e">
        <f>#REF!-AVERAGE(X$31:X$55)</f>
        <v>#REF!</v>
      </c>
      <c r="Y89" s="4" t="e">
        <f>#REF!-AVERAGE(Y$31:Y$55)</f>
        <v>#REF!</v>
      </c>
      <c r="Z89" s="4" t="e">
        <f>#REF!-AVERAGE(Z$31:Z$55)</f>
        <v>#REF!</v>
      </c>
      <c r="AA89" s="4" t="e">
        <f>#REF!-AVERAGE(AA$31:AA$55)</f>
        <v>#REF!</v>
      </c>
      <c r="AB89" s="4" t="e">
        <f>#REF!-AVERAGE(AB$31:AB$55)</f>
        <v>#REF!</v>
      </c>
      <c r="AC89" s="4" t="e">
        <f>#REF!-AVERAGE(AC$31:AC$55)</f>
        <v>#REF!</v>
      </c>
      <c r="AD89" s="4" t="e">
        <f>#REF!-AVERAGE(AD$31:AD$55)</f>
        <v>#REF!</v>
      </c>
      <c r="AE89" s="4" t="e">
        <f>#REF!-AVERAGE(AE$31:AE$55)</f>
        <v>#REF!</v>
      </c>
      <c r="AF89" s="4" t="e">
        <f>#REF!-AVERAGE(AF$31:AF$55)</f>
        <v>#REF!</v>
      </c>
      <c r="AG89" s="4" t="e">
        <f>#REF!-AVERAGE(AG$31:AG$55)</f>
        <v>#REF!</v>
      </c>
      <c r="AH89" s="4" t="e">
        <f>#REF!-AVERAGE(AH$31:AH$55)</f>
        <v>#REF!</v>
      </c>
      <c r="AI89" s="4" t="e">
        <f>#REF!-AVERAGE(AI$31:AI$55)</f>
        <v>#REF!</v>
      </c>
      <c r="AJ89" s="4" t="e">
        <f>#REF!-AVERAGE(AJ$31:AJ$55)</f>
        <v>#REF!</v>
      </c>
      <c r="AK89" s="4" t="e">
        <f>#REF!-AVERAGE(AK$31:AK$55)</f>
        <v>#REF!</v>
      </c>
      <c r="AL89" s="4" t="e">
        <f>#REF!-AVERAGE(AL$31:AL$55)</f>
        <v>#REF!</v>
      </c>
      <c r="AM89" s="4" t="e">
        <f>#REF!-AVERAGE(AM$31:AM$55)</f>
        <v>#REF!</v>
      </c>
      <c r="AN89" s="4" t="e">
        <f>#REF!-AVERAGE(AN$31:AN$55)</f>
        <v>#REF!</v>
      </c>
      <c r="AO89" s="4" t="e">
        <f>#REF!-AVERAGE(AO$31:AO$55)</f>
        <v>#REF!</v>
      </c>
      <c r="AP89" s="4" t="e">
        <f>#REF!-AVERAGE(AP$31:AP$55)</f>
        <v>#REF!</v>
      </c>
      <c r="AQ89" s="4" t="e">
        <f>#REF!-AVERAGE(AQ$31:AQ$55)</f>
        <v>#REF!</v>
      </c>
      <c r="AR89" s="4" t="e">
        <f>#REF!-AVERAGE(AR$31:AR$55)</f>
        <v>#REF!</v>
      </c>
      <c r="AS89" s="4" t="e">
        <f>#REF!-AVERAGE(AS$31:AS$55)</f>
        <v>#REF!</v>
      </c>
      <c r="AT89" s="4" t="e">
        <f>#REF!-AVERAGE(AT$31:AT$55)</f>
        <v>#REF!</v>
      </c>
      <c r="AU89" s="4" t="e">
        <f>#REF!-AVERAGE(AU$31:AU$55)</f>
        <v>#REF!</v>
      </c>
      <c r="AV89" s="4" t="e">
        <f>#REF!-AVERAGE(AV$31:AV$55)</f>
        <v>#REF!</v>
      </c>
      <c r="AW89" s="4" t="e">
        <f>#REF!-AVERAGE(AW$31:AW$55)</f>
        <v>#REF!</v>
      </c>
      <c r="AX89" s="4" t="e">
        <f>#REF!-AVERAGE(AX$31:AX$55)</f>
        <v>#REF!</v>
      </c>
      <c r="AY89" s="4" t="e">
        <f>#REF!-AVERAGE(AY$31:AY$55)</f>
        <v>#REF!</v>
      </c>
      <c r="BL89" s="9" t="str">
        <f t="shared" si="49"/>
        <v>NieodrzucamyH0</v>
      </c>
      <c r="CA89" s="9" t="str">
        <f t="shared" si="60"/>
        <v>NieodrzucamyH0</v>
      </c>
      <c r="CI89" s="9" t="str">
        <f t="shared" si="65"/>
        <v>NieodrzucamyH0</v>
      </c>
    </row>
    <row r="90" spans="1:87" hidden="1" x14ac:dyDescent="0.25">
      <c r="A90" s="5">
        <v>17</v>
      </c>
      <c r="B90" s="4" t="e">
        <f>#REF!-AVERAGE(B$31:B$45)</f>
        <v>#REF!</v>
      </c>
      <c r="C90" s="4" t="e">
        <f>#REF!-AVERAGE(C$31:C$55)</f>
        <v>#REF!</v>
      </c>
      <c r="D90" s="4" t="e">
        <f>#REF!-AVERAGE(D$31:D$55)</f>
        <v>#REF!</v>
      </c>
      <c r="E90" s="4" t="e">
        <f>#REF!-AVERAGE(E$31:E$55)</f>
        <v>#REF!</v>
      </c>
      <c r="F90" s="4" t="e">
        <f>#REF!-AVERAGE(F$31:F$55)</f>
        <v>#REF!</v>
      </c>
      <c r="G90" s="4" t="e">
        <f>#REF!-AVERAGE(G$31:G$55)</f>
        <v>#REF!</v>
      </c>
      <c r="H90" s="4" t="e">
        <f>#REF!-AVERAGE(H$31:H$55)</f>
        <v>#REF!</v>
      </c>
      <c r="I90" s="4" t="e">
        <f>#REF!-AVERAGE(I$31:I$55)</f>
        <v>#REF!</v>
      </c>
      <c r="J90" s="4" t="e">
        <f>#REF!-AVERAGE(J$31:J$55)</f>
        <v>#REF!</v>
      </c>
      <c r="K90" s="4" t="e">
        <f>#REF!-AVERAGE(K$31:K$55)</f>
        <v>#REF!</v>
      </c>
      <c r="L90" s="4" t="e">
        <f>#REF!-AVERAGE(L$31:L$55)</f>
        <v>#REF!</v>
      </c>
      <c r="M90" s="4" t="e">
        <f>#REF!-AVERAGE(M$31:M$55)</f>
        <v>#REF!</v>
      </c>
      <c r="N90" s="4" t="e">
        <f>#REF!-AVERAGE(N$31:N$55)</f>
        <v>#REF!</v>
      </c>
      <c r="O90" s="4" t="e">
        <f>#REF!-AVERAGE(O$31:O$55)</f>
        <v>#REF!</v>
      </c>
      <c r="P90" s="4" t="e">
        <f>#REF!-AVERAGE(P$31:P$55)</f>
        <v>#REF!</v>
      </c>
      <c r="Q90" s="4" t="e">
        <f>#REF!-AVERAGE(Q$31:Q$55)</f>
        <v>#REF!</v>
      </c>
      <c r="R90" s="4" t="e">
        <f>#REF!-AVERAGE(R$31:R$55)</f>
        <v>#REF!</v>
      </c>
      <c r="S90" s="4" t="e">
        <f>#REF!-AVERAGE(S$31:S$55)</f>
        <v>#REF!</v>
      </c>
      <c r="T90" s="4" t="e">
        <f>#REF!-AVERAGE(T$31:T$55)</f>
        <v>#REF!</v>
      </c>
      <c r="U90" s="4" t="e">
        <f>#REF!-AVERAGE(U$31:U$55)</f>
        <v>#REF!</v>
      </c>
      <c r="V90" s="4" t="e">
        <f>#REF!-AVERAGE(V$31:V$55)</f>
        <v>#REF!</v>
      </c>
      <c r="W90" s="4" t="e">
        <f>#REF!-AVERAGE(W$31:W$55)</f>
        <v>#REF!</v>
      </c>
      <c r="X90" s="4" t="e">
        <f>#REF!-AVERAGE(X$31:X$55)</f>
        <v>#REF!</v>
      </c>
      <c r="Y90" s="4" t="e">
        <f>#REF!-AVERAGE(Y$31:Y$55)</f>
        <v>#REF!</v>
      </c>
      <c r="Z90" s="4" t="e">
        <f>#REF!-AVERAGE(Z$31:Z$55)</f>
        <v>#REF!</v>
      </c>
      <c r="AA90" s="4" t="e">
        <f>#REF!-AVERAGE(AA$31:AA$55)</f>
        <v>#REF!</v>
      </c>
      <c r="AB90" s="4" t="e">
        <f>#REF!-AVERAGE(AB$31:AB$55)</f>
        <v>#REF!</v>
      </c>
      <c r="AC90" s="4" t="e">
        <f>#REF!-AVERAGE(AC$31:AC$55)</f>
        <v>#REF!</v>
      </c>
      <c r="AD90" s="4" t="e">
        <f>#REF!-AVERAGE(AD$31:AD$55)</f>
        <v>#REF!</v>
      </c>
      <c r="AE90" s="4" t="e">
        <f>#REF!-AVERAGE(AE$31:AE$55)</f>
        <v>#REF!</v>
      </c>
      <c r="AF90" s="4" t="e">
        <f>#REF!-AVERAGE(AF$31:AF$55)</f>
        <v>#REF!</v>
      </c>
      <c r="AG90" s="4" t="e">
        <f>#REF!-AVERAGE(AG$31:AG$55)</f>
        <v>#REF!</v>
      </c>
      <c r="AH90" s="4" t="e">
        <f>#REF!-AVERAGE(AH$31:AH$55)</f>
        <v>#REF!</v>
      </c>
      <c r="AI90" s="4" t="e">
        <f>#REF!-AVERAGE(AI$31:AI$55)</f>
        <v>#REF!</v>
      </c>
      <c r="AJ90" s="4" t="e">
        <f>#REF!-AVERAGE(AJ$31:AJ$55)</f>
        <v>#REF!</v>
      </c>
      <c r="AK90" s="4" t="e">
        <f>#REF!-AVERAGE(AK$31:AK$55)</f>
        <v>#REF!</v>
      </c>
      <c r="AL90" s="4" t="e">
        <f>#REF!-AVERAGE(AL$31:AL$55)</f>
        <v>#REF!</v>
      </c>
      <c r="AM90" s="4" t="e">
        <f>#REF!-AVERAGE(AM$31:AM$55)</f>
        <v>#REF!</v>
      </c>
      <c r="AN90" s="4" t="e">
        <f>#REF!-AVERAGE(AN$31:AN$55)</f>
        <v>#REF!</v>
      </c>
      <c r="AO90" s="4" t="e">
        <f>#REF!-AVERAGE(AO$31:AO$55)</f>
        <v>#REF!</v>
      </c>
      <c r="AP90" s="4" t="e">
        <f>#REF!-AVERAGE(AP$31:AP$55)</f>
        <v>#REF!</v>
      </c>
      <c r="AQ90" s="4" t="e">
        <f>#REF!-AVERAGE(AQ$31:AQ$55)</f>
        <v>#REF!</v>
      </c>
      <c r="AR90" s="4" t="e">
        <f>#REF!-AVERAGE(AR$31:AR$55)</f>
        <v>#REF!</v>
      </c>
      <c r="AS90" s="4" t="e">
        <f>#REF!-AVERAGE(AS$31:AS$55)</f>
        <v>#REF!</v>
      </c>
      <c r="AT90" s="4" t="e">
        <f>#REF!-AVERAGE(AT$31:AT$55)</f>
        <v>#REF!</v>
      </c>
      <c r="AU90" s="4" t="e">
        <f>#REF!-AVERAGE(AU$31:AU$55)</f>
        <v>#REF!</v>
      </c>
      <c r="AV90" s="4" t="e">
        <f>#REF!-AVERAGE(AV$31:AV$55)</f>
        <v>#REF!</v>
      </c>
      <c r="AW90" s="4" t="e">
        <f>#REF!-AVERAGE(AW$31:AW$55)</f>
        <v>#REF!</v>
      </c>
      <c r="AX90" s="4" t="e">
        <f>#REF!-AVERAGE(AX$31:AX$55)</f>
        <v>#REF!</v>
      </c>
      <c r="AY90" s="4" t="e">
        <f>#REF!-AVERAGE(AY$31:AY$55)</f>
        <v>#REF!</v>
      </c>
      <c r="BL90" s="9" t="str">
        <f t="shared" si="49"/>
        <v>NieodrzucamyH0</v>
      </c>
      <c r="CA90" s="9" t="str">
        <f t="shared" si="60"/>
        <v>NieodrzucamyH0</v>
      </c>
      <c r="CI90" s="9" t="str">
        <f t="shared" si="65"/>
        <v>NieodrzucamyH0</v>
      </c>
    </row>
    <row r="91" spans="1:87" hidden="1" x14ac:dyDescent="0.25">
      <c r="A91" s="5">
        <v>18</v>
      </c>
      <c r="B91" s="4" t="e">
        <f>#REF!-AVERAGE(B$31:B$45)</f>
        <v>#REF!</v>
      </c>
      <c r="C91" s="4" t="e">
        <f>#REF!-AVERAGE(C$31:C$55)</f>
        <v>#REF!</v>
      </c>
      <c r="D91" s="4" t="e">
        <f>#REF!-AVERAGE(D$31:D$55)</f>
        <v>#REF!</v>
      </c>
      <c r="E91" s="4" t="e">
        <f>#REF!-AVERAGE(E$31:E$55)</f>
        <v>#REF!</v>
      </c>
      <c r="F91" s="4" t="e">
        <f>#REF!-AVERAGE(F$31:F$55)</f>
        <v>#REF!</v>
      </c>
      <c r="G91" s="4" t="e">
        <f>#REF!-AVERAGE(G$31:G$55)</f>
        <v>#REF!</v>
      </c>
      <c r="H91" s="4" t="e">
        <f>#REF!-AVERAGE(H$31:H$55)</f>
        <v>#REF!</v>
      </c>
      <c r="I91" s="4" t="e">
        <f>#REF!-AVERAGE(I$31:I$55)</f>
        <v>#REF!</v>
      </c>
      <c r="J91" s="4" t="e">
        <f>#REF!-AVERAGE(J$31:J$55)</f>
        <v>#REF!</v>
      </c>
      <c r="K91" s="4" t="e">
        <f>#REF!-AVERAGE(K$31:K$55)</f>
        <v>#REF!</v>
      </c>
      <c r="L91" s="4" t="e">
        <f>#REF!-AVERAGE(L$31:L$55)</f>
        <v>#REF!</v>
      </c>
      <c r="M91" s="4" t="e">
        <f>#REF!-AVERAGE(M$31:M$55)</f>
        <v>#REF!</v>
      </c>
      <c r="N91" s="4" t="e">
        <f>#REF!-AVERAGE(N$31:N$55)</f>
        <v>#REF!</v>
      </c>
      <c r="O91" s="4" t="e">
        <f>#REF!-AVERAGE(O$31:O$55)</f>
        <v>#REF!</v>
      </c>
      <c r="P91" s="4" t="e">
        <f>#REF!-AVERAGE(P$31:P$55)</f>
        <v>#REF!</v>
      </c>
      <c r="Q91" s="4" t="e">
        <f>#REF!-AVERAGE(Q$31:Q$55)</f>
        <v>#REF!</v>
      </c>
      <c r="R91" s="4" t="e">
        <f>#REF!-AVERAGE(R$31:R$55)</f>
        <v>#REF!</v>
      </c>
      <c r="S91" s="4" t="e">
        <f>#REF!-AVERAGE(S$31:S$55)</f>
        <v>#REF!</v>
      </c>
      <c r="T91" s="4" t="e">
        <f>#REF!-AVERAGE(T$31:T$55)</f>
        <v>#REF!</v>
      </c>
      <c r="U91" s="4" t="e">
        <f>#REF!-AVERAGE(U$31:U$55)</f>
        <v>#REF!</v>
      </c>
      <c r="V91" s="4" t="e">
        <f>#REF!-AVERAGE(V$31:V$55)</f>
        <v>#REF!</v>
      </c>
      <c r="W91" s="4" t="e">
        <f>#REF!-AVERAGE(W$31:W$55)</f>
        <v>#REF!</v>
      </c>
      <c r="X91" s="4" t="e">
        <f>#REF!-AVERAGE(X$31:X$55)</f>
        <v>#REF!</v>
      </c>
      <c r="Y91" s="4" t="e">
        <f>#REF!-AVERAGE(Y$31:Y$55)</f>
        <v>#REF!</v>
      </c>
      <c r="Z91" s="4" t="e">
        <f>#REF!-AVERAGE(Z$31:Z$55)</f>
        <v>#REF!</v>
      </c>
      <c r="AA91" s="4" t="e">
        <f>#REF!-AVERAGE(AA$31:AA$55)</f>
        <v>#REF!</v>
      </c>
      <c r="AB91" s="4" t="e">
        <f>#REF!-AVERAGE(AB$31:AB$55)</f>
        <v>#REF!</v>
      </c>
      <c r="AC91" s="4" t="e">
        <f>#REF!-AVERAGE(AC$31:AC$55)</f>
        <v>#REF!</v>
      </c>
      <c r="AD91" s="4" t="e">
        <f>#REF!-AVERAGE(AD$31:AD$55)</f>
        <v>#REF!</v>
      </c>
      <c r="AE91" s="4" t="e">
        <f>#REF!-AVERAGE(AE$31:AE$55)</f>
        <v>#REF!</v>
      </c>
      <c r="AF91" s="4" t="e">
        <f>#REF!-AVERAGE(AF$31:AF$55)</f>
        <v>#REF!</v>
      </c>
      <c r="AG91" s="4" t="e">
        <f>#REF!-AVERAGE(AG$31:AG$55)</f>
        <v>#REF!</v>
      </c>
      <c r="AH91" s="4" t="e">
        <f>#REF!-AVERAGE(AH$31:AH$55)</f>
        <v>#REF!</v>
      </c>
      <c r="AI91" s="4" t="e">
        <f>#REF!-AVERAGE(AI$31:AI$55)</f>
        <v>#REF!</v>
      </c>
      <c r="AJ91" s="4" t="e">
        <f>#REF!-AVERAGE(AJ$31:AJ$55)</f>
        <v>#REF!</v>
      </c>
      <c r="AK91" s="4" t="e">
        <f>#REF!-AVERAGE(AK$31:AK$55)</f>
        <v>#REF!</v>
      </c>
      <c r="AL91" s="4" t="e">
        <f>#REF!-AVERAGE(AL$31:AL$55)</f>
        <v>#REF!</v>
      </c>
      <c r="AM91" s="4" t="e">
        <f>#REF!-AVERAGE(AM$31:AM$55)</f>
        <v>#REF!</v>
      </c>
      <c r="AN91" s="4" t="e">
        <f>#REF!-AVERAGE(AN$31:AN$55)</f>
        <v>#REF!</v>
      </c>
      <c r="AO91" s="4" t="e">
        <f>#REF!-AVERAGE(AO$31:AO$55)</f>
        <v>#REF!</v>
      </c>
      <c r="AP91" s="4" t="e">
        <f>#REF!-AVERAGE(AP$31:AP$55)</f>
        <v>#REF!</v>
      </c>
      <c r="AQ91" s="4" t="e">
        <f>#REF!-AVERAGE(AQ$31:AQ$55)</f>
        <v>#REF!</v>
      </c>
      <c r="AR91" s="4" t="e">
        <f>#REF!-AVERAGE(AR$31:AR$55)</f>
        <v>#REF!</v>
      </c>
      <c r="AS91" s="4" t="e">
        <f>#REF!-AVERAGE(AS$31:AS$55)</f>
        <v>#REF!</v>
      </c>
      <c r="AT91" s="4" t="e">
        <f>#REF!-AVERAGE(AT$31:AT$55)</f>
        <v>#REF!</v>
      </c>
      <c r="AU91" s="4" t="e">
        <f>#REF!-AVERAGE(AU$31:AU$55)</f>
        <v>#REF!</v>
      </c>
      <c r="AV91" s="4" t="e">
        <f>#REF!-AVERAGE(AV$31:AV$55)</f>
        <v>#REF!</v>
      </c>
      <c r="AW91" s="4" t="e">
        <f>#REF!-AVERAGE(AW$31:AW$55)</f>
        <v>#REF!</v>
      </c>
      <c r="AX91" s="4" t="e">
        <f>#REF!-AVERAGE(AX$31:AX$55)</f>
        <v>#REF!</v>
      </c>
      <c r="AY91" s="4" t="e">
        <f>#REF!-AVERAGE(AY$31:AY$55)</f>
        <v>#REF!</v>
      </c>
      <c r="BL91" s="9" t="str">
        <f t="shared" si="49"/>
        <v>NieodrzucamyH0</v>
      </c>
      <c r="CA91" s="9" t="str">
        <f t="shared" si="60"/>
        <v>NieodrzucamyH0</v>
      </c>
      <c r="CI91" s="9" t="str">
        <f t="shared" si="65"/>
        <v>NieodrzucamyH0</v>
      </c>
    </row>
    <row r="92" spans="1:87" hidden="1" x14ac:dyDescent="0.25">
      <c r="A92" s="5">
        <v>19</v>
      </c>
      <c r="B92" s="4" t="e">
        <f>#REF!-AVERAGE(B$31:B$45)</f>
        <v>#REF!</v>
      </c>
      <c r="C92" s="4" t="e">
        <f>#REF!-AVERAGE(C$31:C$55)</f>
        <v>#REF!</v>
      </c>
      <c r="D92" s="4" t="e">
        <f>#REF!-AVERAGE(D$31:D$55)</f>
        <v>#REF!</v>
      </c>
      <c r="E92" s="4" t="e">
        <f>#REF!-AVERAGE(E$31:E$55)</f>
        <v>#REF!</v>
      </c>
      <c r="F92" s="4" t="e">
        <f>#REF!-AVERAGE(F$31:F$55)</f>
        <v>#REF!</v>
      </c>
      <c r="G92" s="4" t="e">
        <f>#REF!-AVERAGE(G$31:G$55)</f>
        <v>#REF!</v>
      </c>
      <c r="H92" s="4" t="e">
        <f>#REF!-AVERAGE(H$31:H$55)</f>
        <v>#REF!</v>
      </c>
      <c r="I92" s="4" t="e">
        <f>#REF!-AVERAGE(I$31:I$55)</f>
        <v>#REF!</v>
      </c>
      <c r="J92" s="4" t="e">
        <f>#REF!-AVERAGE(J$31:J$55)</f>
        <v>#REF!</v>
      </c>
      <c r="K92" s="4" t="e">
        <f>#REF!-AVERAGE(K$31:K$55)</f>
        <v>#REF!</v>
      </c>
      <c r="L92" s="4" t="e">
        <f>#REF!-AVERAGE(L$31:L$55)</f>
        <v>#REF!</v>
      </c>
      <c r="M92" s="4" t="e">
        <f>#REF!-AVERAGE(M$31:M$55)</f>
        <v>#REF!</v>
      </c>
      <c r="N92" s="4" t="e">
        <f>#REF!-AVERAGE(N$31:N$55)</f>
        <v>#REF!</v>
      </c>
      <c r="O92" s="4" t="e">
        <f>#REF!-AVERAGE(O$31:O$55)</f>
        <v>#REF!</v>
      </c>
      <c r="P92" s="4" t="e">
        <f>#REF!-AVERAGE(P$31:P$55)</f>
        <v>#REF!</v>
      </c>
      <c r="Q92" s="4" t="e">
        <f>#REF!-AVERAGE(Q$31:Q$55)</f>
        <v>#REF!</v>
      </c>
      <c r="R92" s="4" t="e">
        <f>#REF!-AVERAGE(R$31:R$55)</f>
        <v>#REF!</v>
      </c>
      <c r="S92" s="4" t="e">
        <f>#REF!-AVERAGE(S$31:S$55)</f>
        <v>#REF!</v>
      </c>
      <c r="T92" s="4" t="e">
        <f>#REF!-AVERAGE(T$31:T$55)</f>
        <v>#REF!</v>
      </c>
      <c r="U92" s="4" t="e">
        <f>#REF!-AVERAGE(U$31:U$55)</f>
        <v>#REF!</v>
      </c>
      <c r="V92" s="4" t="e">
        <f>#REF!-AVERAGE(V$31:V$55)</f>
        <v>#REF!</v>
      </c>
      <c r="W92" s="4" t="e">
        <f>#REF!-AVERAGE(W$31:W$55)</f>
        <v>#REF!</v>
      </c>
      <c r="X92" s="4" t="e">
        <f>#REF!-AVERAGE(X$31:X$55)</f>
        <v>#REF!</v>
      </c>
      <c r="Y92" s="4" t="e">
        <f>#REF!-AVERAGE(Y$31:Y$55)</f>
        <v>#REF!</v>
      </c>
      <c r="Z92" s="4" t="e">
        <f>#REF!-AVERAGE(Z$31:Z$55)</f>
        <v>#REF!</v>
      </c>
      <c r="AA92" s="4" t="e">
        <f>#REF!-AVERAGE(AA$31:AA$55)</f>
        <v>#REF!</v>
      </c>
      <c r="AB92" s="4" t="e">
        <f>#REF!-AVERAGE(AB$31:AB$55)</f>
        <v>#REF!</v>
      </c>
      <c r="AC92" s="4" t="e">
        <f>#REF!-AVERAGE(AC$31:AC$55)</f>
        <v>#REF!</v>
      </c>
      <c r="AD92" s="4" t="e">
        <f>#REF!-AVERAGE(AD$31:AD$55)</f>
        <v>#REF!</v>
      </c>
      <c r="AE92" s="4" t="e">
        <f>#REF!-AVERAGE(AE$31:AE$55)</f>
        <v>#REF!</v>
      </c>
      <c r="AF92" s="4" t="e">
        <f>#REF!-AVERAGE(AF$31:AF$55)</f>
        <v>#REF!</v>
      </c>
      <c r="AG92" s="4" t="e">
        <f>#REF!-AVERAGE(AG$31:AG$55)</f>
        <v>#REF!</v>
      </c>
      <c r="AH92" s="4" t="e">
        <f>#REF!-AVERAGE(AH$31:AH$55)</f>
        <v>#REF!</v>
      </c>
      <c r="AI92" s="4" t="e">
        <f>#REF!-AVERAGE(AI$31:AI$55)</f>
        <v>#REF!</v>
      </c>
      <c r="AJ92" s="4" t="e">
        <f>#REF!-AVERAGE(AJ$31:AJ$55)</f>
        <v>#REF!</v>
      </c>
      <c r="AK92" s="4" t="e">
        <f>#REF!-AVERAGE(AK$31:AK$55)</f>
        <v>#REF!</v>
      </c>
      <c r="AL92" s="4" t="e">
        <f>#REF!-AVERAGE(AL$31:AL$55)</f>
        <v>#REF!</v>
      </c>
      <c r="AM92" s="4" t="e">
        <f>#REF!-AVERAGE(AM$31:AM$55)</f>
        <v>#REF!</v>
      </c>
      <c r="AN92" s="4" t="e">
        <f>#REF!-AVERAGE(AN$31:AN$55)</f>
        <v>#REF!</v>
      </c>
      <c r="AO92" s="4" t="e">
        <f>#REF!-AVERAGE(AO$31:AO$55)</f>
        <v>#REF!</v>
      </c>
      <c r="AP92" s="4" t="e">
        <f>#REF!-AVERAGE(AP$31:AP$55)</f>
        <v>#REF!</v>
      </c>
      <c r="AQ92" s="4" t="e">
        <f>#REF!-AVERAGE(AQ$31:AQ$55)</f>
        <v>#REF!</v>
      </c>
      <c r="AR92" s="4" t="e">
        <f>#REF!-AVERAGE(AR$31:AR$55)</f>
        <v>#REF!</v>
      </c>
      <c r="AS92" s="4" t="e">
        <f>#REF!-AVERAGE(AS$31:AS$55)</f>
        <v>#REF!</v>
      </c>
      <c r="AT92" s="4" t="e">
        <f>#REF!-AVERAGE(AT$31:AT$55)</f>
        <v>#REF!</v>
      </c>
      <c r="AU92" s="4" t="e">
        <f>#REF!-AVERAGE(AU$31:AU$55)</f>
        <v>#REF!</v>
      </c>
      <c r="AV92" s="4" t="e">
        <f>#REF!-AVERAGE(AV$31:AV$55)</f>
        <v>#REF!</v>
      </c>
      <c r="AW92" s="4" t="e">
        <f>#REF!-AVERAGE(AW$31:AW$55)</f>
        <v>#REF!</v>
      </c>
      <c r="AX92" s="4" t="e">
        <f>#REF!-AVERAGE(AX$31:AX$55)</f>
        <v>#REF!</v>
      </c>
      <c r="AY92" s="4" t="e">
        <f>#REF!-AVERAGE(AY$31:AY$55)</f>
        <v>#REF!</v>
      </c>
      <c r="BL92" s="9" t="str">
        <f t="shared" si="49"/>
        <v>NieodrzucamyH0</v>
      </c>
      <c r="CA92" s="9" t="str">
        <f t="shared" si="60"/>
        <v>NieodrzucamyH0</v>
      </c>
      <c r="CI92" s="9" t="str">
        <f t="shared" si="65"/>
        <v>NieodrzucamyH0</v>
      </c>
    </row>
    <row r="93" spans="1:87" hidden="1" x14ac:dyDescent="0.25">
      <c r="A93" s="5">
        <v>20</v>
      </c>
      <c r="B93" s="4" t="e">
        <f>#REF!-AVERAGE(B$31:B$45)</f>
        <v>#REF!</v>
      </c>
      <c r="C93" s="4" t="e">
        <f>#REF!-AVERAGE(C$31:C$55)</f>
        <v>#REF!</v>
      </c>
      <c r="D93" s="4" t="e">
        <f>#REF!-AVERAGE(D$31:D$55)</f>
        <v>#REF!</v>
      </c>
      <c r="E93" s="4" t="e">
        <f>#REF!-AVERAGE(E$31:E$55)</f>
        <v>#REF!</v>
      </c>
      <c r="F93" s="4" t="e">
        <f>#REF!-AVERAGE(F$31:F$55)</f>
        <v>#REF!</v>
      </c>
      <c r="G93" s="4" t="e">
        <f>#REF!-AVERAGE(G$31:G$55)</f>
        <v>#REF!</v>
      </c>
      <c r="H93" s="4" t="e">
        <f>#REF!-AVERAGE(H$31:H$55)</f>
        <v>#REF!</v>
      </c>
      <c r="I93" s="4" t="e">
        <f>#REF!-AVERAGE(I$31:I$55)</f>
        <v>#REF!</v>
      </c>
      <c r="J93" s="4" t="e">
        <f>#REF!-AVERAGE(J$31:J$55)</f>
        <v>#REF!</v>
      </c>
      <c r="K93" s="4" t="e">
        <f>#REF!-AVERAGE(K$31:K$55)</f>
        <v>#REF!</v>
      </c>
      <c r="L93" s="4" t="e">
        <f>#REF!-AVERAGE(L$31:L$55)</f>
        <v>#REF!</v>
      </c>
      <c r="M93" s="4" t="e">
        <f>#REF!-AVERAGE(M$31:M$55)</f>
        <v>#REF!</v>
      </c>
      <c r="N93" s="4" t="e">
        <f>#REF!-AVERAGE(N$31:N$55)</f>
        <v>#REF!</v>
      </c>
      <c r="O93" s="4" t="e">
        <f>#REF!-AVERAGE(O$31:O$55)</f>
        <v>#REF!</v>
      </c>
      <c r="P93" s="4" t="e">
        <f>#REF!-AVERAGE(P$31:P$55)</f>
        <v>#REF!</v>
      </c>
      <c r="Q93" s="4" t="e">
        <f>#REF!-AVERAGE(Q$31:Q$55)</f>
        <v>#REF!</v>
      </c>
      <c r="R93" s="4" t="e">
        <f>#REF!-AVERAGE(R$31:R$55)</f>
        <v>#REF!</v>
      </c>
      <c r="S93" s="4" t="e">
        <f>#REF!-AVERAGE(S$31:S$55)</f>
        <v>#REF!</v>
      </c>
      <c r="T93" s="4" t="e">
        <f>#REF!-AVERAGE(T$31:T$55)</f>
        <v>#REF!</v>
      </c>
      <c r="U93" s="4" t="e">
        <f>#REF!-AVERAGE(U$31:U$55)</f>
        <v>#REF!</v>
      </c>
      <c r="V93" s="4" t="e">
        <f>#REF!-AVERAGE(V$31:V$55)</f>
        <v>#REF!</v>
      </c>
      <c r="W93" s="4" t="e">
        <f>#REF!-AVERAGE(W$31:W$55)</f>
        <v>#REF!</v>
      </c>
      <c r="X93" s="4" t="e">
        <f>#REF!-AVERAGE(X$31:X$55)</f>
        <v>#REF!</v>
      </c>
      <c r="Y93" s="4" t="e">
        <f>#REF!-AVERAGE(Y$31:Y$55)</f>
        <v>#REF!</v>
      </c>
      <c r="Z93" s="4" t="e">
        <f>#REF!-AVERAGE(Z$31:Z$55)</f>
        <v>#REF!</v>
      </c>
      <c r="AA93" s="4" t="e">
        <f>#REF!-AVERAGE(AA$31:AA$55)</f>
        <v>#REF!</v>
      </c>
      <c r="AB93" s="4" t="e">
        <f>#REF!-AVERAGE(AB$31:AB$55)</f>
        <v>#REF!</v>
      </c>
      <c r="AC93" s="4" t="e">
        <f>#REF!-AVERAGE(AC$31:AC$55)</f>
        <v>#REF!</v>
      </c>
      <c r="AD93" s="4" t="e">
        <f>#REF!-AVERAGE(AD$31:AD$55)</f>
        <v>#REF!</v>
      </c>
      <c r="AE93" s="4" t="e">
        <f>#REF!-AVERAGE(AE$31:AE$55)</f>
        <v>#REF!</v>
      </c>
      <c r="AF93" s="4" t="e">
        <f>#REF!-AVERAGE(AF$31:AF$55)</f>
        <v>#REF!</v>
      </c>
      <c r="AG93" s="4" t="e">
        <f>#REF!-AVERAGE(AG$31:AG$55)</f>
        <v>#REF!</v>
      </c>
      <c r="AH93" s="4" t="e">
        <f>#REF!-AVERAGE(AH$31:AH$55)</f>
        <v>#REF!</v>
      </c>
      <c r="AI93" s="4" t="e">
        <f>#REF!-AVERAGE(AI$31:AI$55)</f>
        <v>#REF!</v>
      </c>
      <c r="AJ93" s="4" t="e">
        <f>#REF!-AVERAGE(AJ$31:AJ$55)</f>
        <v>#REF!</v>
      </c>
      <c r="AK93" s="4" t="e">
        <f>#REF!-AVERAGE(AK$31:AK$55)</f>
        <v>#REF!</v>
      </c>
      <c r="AL93" s="4" t="e">
        <f>#REF!-AVERAGE(AL$31:AL$55)</f>
        <v>#REF!</v>
      </c>
      <c r="AM93" s="4" t="e">
        <f>#REF!-AVERAGE(AM$31:AM$55)</f>
        <v>#REF!</v>
      </c>
      <c r="AN93" s="4" t="e">
        <f>#REF!-AVERAGE(AN$31:AN$55)</f>
        <v>#REF!</v>
      </c>
      <c r="AO93" s="4" t="e">
        <f>#REF!-AVERAGE(AO$31:AO$55)</f>
        <v>#REF!</v>
      </c>
      <c r="AP93" s="4" t="e">
        <f>#REF!-AVERAGE(AP$31:AP$55)</f>
        <v>#REF!</v>
      </c>
      <c r="AQ93" s="4" t="e">
        <f>#REF!-AVERAGE(AQ$31:AQ$55)</f>
        <v>#REF!</v>
      </c>
      <c r="AR93" s="4" t="e">
        <f>#REF!-AVERAGE(AR$31:AR$55)</f>
        <v>#REF!</v>
      </c>
      <c r="AS93" s="4" t="e">
        <f>#REF!-AVERAGE(AS$31:AS$55)</f>
        <v>#REF!</v>
      </c>
      <c r="AT93" s="4" t="e">
        <f>#REF!-AVERAGE(AT$31:AT$55)</f>
        <v>#REF!</v>
      </c>
      <c r="AU93" s="4" t="e">
        <f>#REF!-AVERAGE(AU$31:AU$55)</f>
        <v>#REF!</v>
      </c>
      <c r="AV93" s="4" t="e">
        <f>#REF!-AVERAGE(AV$31:AV$55)</f>
        <v>#REF!</v>
      </c>
      <c r="AW93" s="4" t="e">
        <f>#REF!-AVERAGE(AW$31:AW$55)</f>
        <v>#REF!</v>
      </c>
      <c r="AX93" s="4" t="e">
        <f>#REF!-AVERAGE(AX$31:AX$55)</f>
        <v>#REF!</v>
      </c>
      <c r="AY93" s="4" t="e">
        <f>#REF!-AVERAGE(AY$31:AY$55)</f>
        <v>#REF!</v>
      </c>
      <c r="BL93" s="9" t="str">
        <f t="shared" si="49"/>
        <v>NieodrzucamyH0</v>
      </c>
      <c r="CA93" s="9" t="str">
        <f t="shared" si="60"/>
        <v>NieodrzucamyH0</v>
      </c>
      <c r="CI93" s="9" t="str">
        <f t="shared" si="65"/>
        <v>NieodrzucamyH0</v>
      </c>
    </row>
    <row r="95" spans="1:87" x14ac:dyDescent="0.25">
      <c r="A95" s="10" t="s">
        <v>2</v>
      </c>
    </row>
    <row r="96" spans="1:87" hidden="1" x14ac:dyDescent="0.25">
      <c r="A96" s="5">
        <v>-20</v>
      </c>
    </row>
    <row r="97" spans="1:85" hidden="1" x14ac:dyDescent="0.25">
      <c r="A97" s="5">
        <v>-19</v>
      </c>
    </row>
    <row r="98" spans="1:85" hidden="1" x14ac:dyDescent="0.25">
      <c r="A98" s="5">
        <v>-18</v>
      </c>
    </row>
    <row r="99" spans="1:85" hidden="1" x14ac:dyDescent="0.25">
      <c r="A99" s="5">
        <v>-17</v>
      </c>
    </row>
    <row r="100" spans="1:85" hidden="1" x14ac:dyDescent="0.25">
      <c r="A100" s="5">
        <v>-16</v>
      </c>
    </row>
    <row r="101" spans="1:85" hidden="1" x14ac:dyDescent="0.25">
      <c r="A101" s="5">
        <v>-15</v>
      </c>
    </row>
    <row r="102" spans="1:85" hidden="1" x14ac:dyDescent="0.25">
      <c r="A102" s="5">
        <v>-14</v>
      </c>
    </row>
    <row r="103" spans="1:85" hidden="1" x14ac:dyDescent="0.25">
      <c r="A103" s="5">
        <v>-13</v>
      </c>
    </row>
    <row r="104" spans="1:85" hidden="1" x14ac:dyDescent="0.25">
      <c r="A104" s="5">
        <v>-12</v>
      </c>
    </row>
    <row r="105" spans="1:85" hidden="1" x14ac:dyDescent="0.25">
      <c r="A105" s="5">
        <v>-11</v>
      </c>
    </row>
    <row r="106" spans="1:85" x14ac:dyDescent="0.25">
      <c r="A106" s="6">
        <v>-10</v>
      </c>
      <c r="B106" s="4">
        <f t="shared" ref="B106:AY106" si="74">B36-AVERAGE(B$36:B$45)</f>
        <v>-3.1792821765488345E-2</v>
      </c>
      <c r="C106" s="4">
        <f t="shared" si="74"/>
        <v>3.2712901196117888E-2</v>
      </c>
      <c r="D106" s="4">
        <f t="shared" si="74"/>
        <v>8.1916371003570264E-3</v>
      </c>
      <c r="E106" s="4">
        <f t="shared" si="74"/>
        <v>4.4554448111582294E-3</v>
      </c>
      <c r="F106" s="4">
        <f t="shared" si="74"/>
        <v>1.3659100136885954E-2</v>
      </c>
      <c r="G106" s="4">
        <f t="shared" si="74"/>
        <v>1.75089624233392E-2</v>
      </c>
      <c r="H106" s="4">
        <f t="shared" si="74"/>
        <v>2.0005729756451696E-2</v>
      </c>
      <c r="I106" s="4">
        <f t="shared" si="74"/>
        <v>1.239940512505483E-2</v>
      </c>
      <c r="J106" s="4">
        <f t="shared" si="74"/>
        <v>1.3422475758400622E-2</v>
      </c>
      <c r="K106" s="4">
        <f t="shared" si="74"/>
        <v>1.11665891964042E-2</v>
      </c>
      <c r="L106" s="4">
        <f t="shared" si="74"/>
        <v>2.3123898349687979E-3</v>
      </c>
      <c r="M106" s="4">
        <f t="shared" si="74"/>
        <v>-1.7553148362382469E-2</v>
      </c>
      <c r="N106" s="4">
        <f t="shared" si="74"/>
        <v>-7.6171101079715552E-3</v>
      </c>
      <c r="O106" s="4">
        <f t="shared" si="74"/>
        <v>1.6564613875276805E-2</v>
      </c>
      <c r="P106" s="4">
        <f t="shared" si="74"/>
        <v>-1.0894576183623534E-2</v>
      </c>
      <c r="Q106" s="4">
        <f t="shared" si="74"/>
        <v>-8.4546337872491439E-3</v>
      </c>
      <c r="R106" s="4">
        <f t="shared" si="74"/>
        <v>3.1024981263353324E-3</v>
      </c>
      <c r="S106" s="4">
        <f t="shared" si="74"/>
        <v>4.9916370911059355E-4</v>
      </c>
      <c r="T106" s="4">
        <f t="shared" si="74"/>
        <v>-8.1619185481284981E-3</v>
      </c>
      <c r="U106" s="4">
        <f t="shared" si="74"/>
        <v>-1.7288006307303047E-3</v>
      </c>
      <c r="V106" s="4">
        <f t="shared" si="74"/>
        <v>1.2648591676971306E-2</v>
      </c>
      <c r="W106" s="4">
        <f t="shared" si="74"/>
        <v>-8.0417002055454302E-3</v>
      </c>
      <c r="X106" s="4">
        <f t="shared" si="74"/>
        <v>3.5900214304067958E-3</v>
      </c>
      <c r="Y106" s="4">
        <f t="shared" si="74"/>
        <v>1.296010998289656E-2</v>
      </c>
      <c r="Z106" s="4">
        <f t="shared" si="74"/>
        <v>2.6061930172108373E-2</v>
      </c>
      <c r="AA106" s="4">
        <f t="shared" si="74"/>
        <v>1.5336077985671354E-2</v>
      </c>
      <c r="AB106" s="4">
        <f t="shared" si="74"/>
        <v>1.2813970695539842E-2</v>
      </c>
      <c r="AC106" s="4">
        <f t="shared" si="74"/>
        <v>9.745574735610012E-3</v>
      </c>
      <c r="AD106" s="4">
        <f t="shared" si="74"/>
        <v>1.8448794339294472E-2</v>
      </c>
      <c r="AE106" s="4">
        <f t="shared" si="74"/>
        <v>1.7213348584183684E-2</v>
      </c>
      <c r="AF106" s="4">
        <f t="shared" si="74"/>
        <v>1.8256569139785933E-2</v>
      </c>
      <c r="AG106" s="4">
        <f t="shared" si="74"/>
        <v>2.919009919623753E-2</v>
      </c>
      <c r="AH106" s="4">
        <f t="shared" si="74"/>
        <v>3.202468072112765E-2</v>
      </c>
      <c r="AI106" s="4">
        <f t="shared" si="74"/>
        <v>-3.9297066248505288E-3</v>
      </c>
      <c r="AJ106" s="4">
        <f t="shared" si="74"/>
        <v>5.2412934015574619E-3</v>
      </c>
      <c r="AK106" s="4">
        <f t="shared" si="74"/>
        <v>2.9057835068727028E-2</v>
      </c>
      <c r="AL106" s="4">
        <f t="shared" si="74"/>
        <v>-1.294010198632976E-2</v>
      </c>
      <c r="AM106" s="4">
        <f t="shared" si="74"/>
        <v>1.4946425695465948E-2</v>
      </c>
      <c r="AN106" s="4">
        <f t="shared" si="74"/>
        <v>3.2583545914567642E-2</v>
      </c>
      <c r="AO106" s="4">
        <f t="shared" si="74"/>
        <v>1.83495082950254E-2</v>
      </c>
      <c r="AP106" s="4">
        <f t="shared" si="74"/>
        <v>2.0466015078398391E-3</v>
      </c>
      <c r="AQ106" s="4">
        <f t="shared" si="74"/>
        <v>4.2206108410621099E-2</v>
      </c>
      <c r="AR106" s="4">
        <f t="shared" si="74"/>
        <v>-7.6677517890787368E-3</v>
      </c>
      <c r="AS106" s="4">
        <f t="shared" si="74"/>
        <v>-9.5774206369383177E-3</v>
      </c>
      <c r="AT106" s="4">
        <f t="shared" si="74"/>
        <v>-1.0635660391925386E-2</v>
      </c>
      <c r="AU106" s="4">
        <f t="shared" si="74"/>
        <v>4.7413523918756091E-5</v>
      </c>
      <c r="AV106" s="4">
        <f t="shared" si="74"/>
        <v>-3.0142508921528928E-3</v>
      </c>
      <c r="AW106" s="4">
        <f t="shared" si="74"/>
        <v>1.7505144518391781E-2</v>
      </c>
      <c r="AX106" s="4">
        <f t="shared" si="74"/>
        <v>-2.1456443744490008E-3</v>
      </c>
      <c r="AY106" s="4">
        <f t="shared" si="74"/>
        <v>-6.7089805972764234E-3</v>
      </c>
      <c r="BB106" s="4">
        <f t="shared" ref="BB106:BB125" si="75">AVERAGE(B106:AY106)</f>
        <v>7.5082065832337867E-3</v>
      </c>
      <c r="CC106" s="1">
        <f t="shared" ref="CC106:CC115" si="76">COUNTIF(B106:AY106,"&gt;0")</f>
        <v>34</v>
      </c>
    </row>
    <row r="107" spans="1:85" x14ac:dyDescent="0.25">
      <c r="A107" s="6">
        <v>-9</v>
      </c>
      <c r="B107" s="4">
        <f t="shared" ref="B107:AY107" si="77">B37-AVERAGE(B$36:B$45)</f>
        <v>-3.235385101087191E-4</v>
      </c>
      <c r="C107" s="4">
        <f t="shared" si="77"/>
        <v>-8.1238965564171036E-3</v>
      </c>
      <c r="D107" s="4">
        <f t="shared" si="77"/>
        <v>2.1720071403312082E-2</v>
      </c>
      <c r="E107" s="4">
        <f t="shared" si="77"/>
        <v>-1.4411963884423423E-2</v>
      </c>
      <c r="F107" s="4">
        <f t="shared" si="77"/>
        <v>1.5253449336343801E-2</v>
      </c>
      <c r="G107" s="4">
        <f t="shared" si="77"/>
        <v>2.0735483786629505E-3</v>
      </c>
      <c r="H107" s="4">
        <f t="shared" si="77"/>
        <v>-1.6109451722275705E-2</v>
      </c>
      <c r="I107" s="4">
        <f t="shared" si="77"/>
        <v>-2.6571133033167545E-3</v>
      </c>
      <c r="J107" s="4">
        <f t="shared" si="77"/>
        <v>5.0480901885266187E-3</v>
      </c>
      <c r="K107" s="4">
        <f t="shared" si="77"/>
        <v>4.900850307522144E-3</v>
      </c>
      <c r="L107" s="4">
        <f t="shared" si="77"/>
        <v>-1.8872024810123473E-2</v>
      </c>
      <c r="M107" s="4">
        <f t="shared" si="77"/>
        <v>-5.8606237899927385E-4</v>
      </c>
      <c r="N107" s="4">
        <f t="shared" si="77"/>
        <v>1.2917816761859113E-2</v>
      </c>
      <c r="O107" s="4">
        <f t="shared" si="77"/>
        <v>5.3080325093229431E-3</v>
      </c>
      <c r="P107" s="4">
        <f t="shared" si="77"/>
        <v>1.6007232456031886E-2</v>
      </c>
      <c r="Q107" s="4">
        <f t="shared" si="77"/>
        <v>1.8568167332771304E-2</v>
      </c>
      <c r="R107" s="4">
        <f t="shared" si="77"/>
        <v>2.1965547409174748E-2</v>
      </c>
      <c r="S107" s="4">
        <f t="shared" si="77"/>
        <v>-6.6392127467411058E-3</v>
      </c>
      <c r="T107" s="4">
        <f t="shared" si="77"/>
        <v>2.4334507248463359E-2</v>
      </c>
      <c r="U107" s="4">
        <f t="shared" si="77"/>
        <v>1.8089642213997892E-2</v>
      </c>
      <c r="V107" s="4">
        <f t="shared" si="77"/>
        <v>2.5791286054942721E-2</v>
      </c>
      <c r="W107" s="4">
        <f t="shared" si="77"/>
        <v>-1.9546100285482326E-2</v>
      </c>
      <c r="X107" s="4">
        <f t="shared" si="77"/>
        <v>-7.3595521328347051E-3</v>
      </c>
      <c r="Y107" s="4">
        <f t="shared" si="77"/>
        <v>-1.1459447584404626E-2</v>
      </c>
      <c r="Z107" s="4">
        <f t="shared" si="77"/>
        <v>-1.9431901248533785E-2</v>
      </c>
      <c r="AA107" s="4">
        <f t="shared" si="77"/>
        <v>-8.6267590368927158E-3</v>
      </c>
      <c r="AB107" s="4">
        <f t="shared" si="77"/>
        <v>-2.5037304164313563E-2</v>
      </c>
      <c r="AC107" s="4">
        <f t="shared" si="77"/>
        <v>1.1872741156337119E-2</v>
      </c>
      <c r="AD107" s="4">
        <f t="shared" si="77"/>
        <v>-1.1203979352519541E-2</v>
      </c>
      <c r="AE107" s="4">
        <f t="shared" si="77"/>
        <v>-7.7765318060065303E-3</v>
      </c>
      <c r="AF107" s="4">
        <f t="shared" si="77"/>
        <v>-1.9368048931506759E-2</v>
      </c>
      <c r="AG107" s="4">
        <f t="shared" si="77"/>
        <v>3.5256877803774025E-2</v>
      </c>
      <c r="AH107" s="4">
        <f t="shared" si="77"/>
        <v>-4.8347749273648828E-4</v>
      </c>
      <c r="AI107" s="4">
        <f t="shared" si="77"/>
        <v>2.076349232789558E-2</v>
      </c>
      <c r="AJ107" s="4">
        <f t="shared" si="77"/>
        <v>-1.5797246559660524E-2</v>
      </c>
      <c r="AK107" s="4">
        <f t="shared" si="77"/>
        <v>-1.1835398089145693E-2</v>
      </c>
      <c r="AL107" s="4">
        <f t="shared" si="77"/>
        <v>1.6527171694090664E-3</v>
      </c>
      <c r="AM107" s="4">
        <f t="shared" si="77"/>
        <v>3.3853026578480874E-3</v>
      </c>
      <c r="AN107" s="4">
        <f t="shared" si="77"/>
        <v>-1.6572838578036424E-2</v>
      </c>
      <c r="AO107" s="4">
        <f t="shared" si="77"/>
        <v>2.0349048795777632E-3</v>
      </c>
      <c r="AP107" s="4">
        <f t="shared" si="77"/>
        <v>1.4652087523401532E-2</v>
      </c>
      <c r="AQ107" s="4">
        <f t="shared" si="77"/>
        <v>-4.1789321978145728E-2</v>
      </c>
      <c r="AR107" s="4">
        <f t="shared" si="77"/>
        <v>-1.079989342395549E-2</v>
      </c>
      <c r="AS107" s="4">
        <f t="shared" si="77"/>
        <v>-5.9076863017064482E-2</v>
      </c>
      <c r="AT107" s="4">
        <f t="shared" si="77"/>
        <v>-1.553178726421176E-2</v>
      </c>
      <c r="AU107" s="4">
        <f t="shared" si="77"/>
        <v>-3.237138043086717E-3</v>
      </c>
      <c r="AV107" s="4">
        <f t="shared" si="77"/>
        <v>-3.4422783751748433E-2</v>
      </c>
      <c r="AW107" s="4">
        <f t="shared" si="77"/>
        <v>-3.8542305872651672E-2</v>
      </c>
      <c r="AX107" s="4">
        <f t="shared" si="77"/>
        <v>-9.582928003800003E-3</v>
      </c>
      <c r="AY107" s="4">
        <f t="shared" si="77"/>
        <v>1.704391894575423E-2</v>
      </c>
      <c r="BB107" s="4">
        <f t="shared" si="75"/>
        <v>-3.1312917292842914E-3</v>
      </c>
      <c r="CC107" s="1">
        <f t="shared" si="76"/>
        <v>21</v>
      </c>
    </row>
    <row r="108" spans="1:85" x14ac:dyDescent="0.25">
      <c r="A108" s="6">
        <v>-8</v>
      </c>
      <c r="B108" s="4">
        <f t="shared" ref="B108:AY108" si="78">B38-AVERAGE(B$36:B$45)</f>
        <v>2.9036898827172059E-6</v>
      </c>
      <c r="C108" s="4">
        <f t="shared" si="78"/>
        <v>-5.8309812429653309E-3</v>
      </c>
      <c r="D108" s="4">
        <f t="shared" si="78"/>
        <v>-1.8120071186142135E-3</v>
      </c>
      <c r="E108" s="4">
        <f t="shared" si="78"/>
        <v>3.7412303265604907E-2</v>
      </c>
      <c r="F108" s="4">
        <f t="shared" si="78"/>
        <v>1.808377402629463E-2</v>
      </c>
      <c r="G108" s="4">
        <f t="shared" si="78"/>
        <v>1.5805889772527046E-2</v>
      </c>
      <c r="H108" s="4">
        <f t="shared" si="78"/>
        <v>1.4630790672182028E-2</v>
      </c>
      <c r="I108" s="4">
        <f t="shared" si="78"/>
        <v>5.8153060472622229E-3</v>
      </c>
      <c r="J108" s="4">
        <f t="shared" si="78"/>
        <v>1.1107758854930434E-2</v>
      </c>
      <c r="K108" s="4">
        <f t="shared" si="78"/>
        <v>2.7121026431934234E-2</v>
      </c>
      <c r="L108" s="4">
        <f t="shared" si="78"/>
        <v>3.3489778053618297E-3</v>
      </c>
      <c r="M108" s="4">
        <f t="shared" si="78"/>
        <v>2.779913649129459E-2</v>
      </c>
      <c r="N108" s="4">
        <f t="shared" si="78"/>
        <v>-4.9973869297971103E-3</v>
      </c>
      <c r="O108" s="4">
        <f t="shared" si="78"/>
        <v>-4.2372074164022069E-2</v>
      </c>
      <c r="P108" s="4">
        <f t="shared" si="78"/>
        <v>-2.0629429485283155E-2</v>
      </c>
      <c r="Q108" s="4">
        <f t="shared" si="78"/>
        <v>-2.1569080206281878E-2</v>
      </c>
      <c r="R108" s="4">
        <f t="shared" si="78"/>
        <v>2.7877011296473025E-3</v>
      </c>
      <c r="S108" s="4">
        <f t="shared" si="78"/>
        <v>-1.1742361875795922E-2</v>
      </c>
      <c r="T108" s="4">
        <f t="shared" si="78"/>
        <v>-2.3400893845905504E-2</v>
      </c>
      <c r="U108" s="4">
        <f t="shared" si="78"/>
        <v>-1.7073734651768792E-2</v>
      </c>
      <c r="V108" s="4">
        <f t="shared" si="78"/>
        <v>9.6029753109898707E-3</v>
      </c>
      <c r="W108" s="4">
        <f t="shared" si="78"/>
        <v>-2.9051506992947406E-2</v>
      </c>
      <c r="X108" s="4">
        <f t="shared" si="78"/>
        <v>-2.6967303861476884E-2</v>
      </c>
      <c r="Y108" s="4">
        <f t="shared" si="78"/>
        <v>9.8689174132204245E-3</v>
      </c>
      <c r="Z108" s="4">
        <f t="shared" si="78"/>
        <v>8.2001019892003982E-3</v>
      </c>
      <c r="AA108" s="4">
        <f t="shared" si="78"/>
        <v>-6.3766132851268498E-3</v>
      </c>
      <c r="AB108" s="4">
        <f t="shared" si="78"/>
        <v>6.7695392591354039E-3</v>
      </c>
      <c r="AC108" s="4">
        <f t="shared" si="78"/>
        <v>-2.5301292659390538E-2</v>
      </c>
      <c r="AD108" s="4">
        <f t="shared" si="78"/>
        <v>-6.3724248731162744E-3</v>
      </c>
      <c r="AE108" s="4">
        <f t="shared" si="78"/>
        <v>3.822179571929255E-3</v>
      </c>
      <c r="AF108" s="4">
        <f t="shared" si="78"/>
        <v>-1.6915407334941922E-2</v>
      </c>
      <c r="AG108" s="4">
        <f t="shared" si="78"/>
        <v>5.0233026769112999E-3</v>
      </c>
      <c r="AH108" s="4">
        <f t="shared" si="78"/>
        <v>-3.651628379238795E-2</v>
      </c>
      <c r="AI108" s="4">
        <f t="shared" si="78"/>
        <v>-3.4960306856363553E-2</v>
      </c>
      <c r="AJ108" s="4">
        <f t="shared" si="78"/>
        <v>-4.25433278592207E-2</v>
      </c>
      <c r="AK108" s="4">
        <f t="shared" si="78"/>
        <v>-2.4811087268863739E-2</v>
      </c>
      <c r="AL108" s="4">
        <f t="shared" si="78"/>
        <v>-2.58791859362743E-3</v>
      </c>
      <c r="AM108" s="4">
        <f t="shared" si="78"/>
        <v>-1.5756761761219745E-2</v>
      </c>
      <c r="AN108" s="4">
        <f t="shared" si="78"/>
        <v>-1.6861832942476007E-2</v>
      </c>
      <c r="AO108" s="4">
        <f t="shared" si="78"/>
        <v>-1.516659295902101E-2</v>
      </c>
      <c r="AP108" s="4">
        <f t="shared" si="78"/>
        <v>-1.6343330092777206E-2</v>
      </c>
      <c r="AQ108" s="4">
        <f t="shared" si="78"/>
        <v>-8.6141796636227327E-3</v>
      </c>
      <c r="AR108" s="4">
        <f t="shared" si="78"/>
        <v>-4.2428989166016187E-2</v>
      </c>
      <c r="AS108" s="4">
        <f t="shared" si="78"/>
        <v>7.4046222837354635E-3</v>
      </c>
      <c r="AT108" s="4">
        <f t="shared" si="78"/>
        <v>2.1643156933051189E-2</v>
      </c>
      <c r="AU108" s="4">
        <f t="shared" si="78"/>
        <v>1.6044068246164047E-3</v>
      </c>
      <c r="AV108" s="4">
        <f t="shared" si="78"/>
        <v>3.6719929143313014E-4</v>
      </c>
      <c r="AW108" s="4">
        <f t="shared" si="78"/>
        <v>6.4273857973802303E-3</v>
      </c>
      <c r="AX108" s="4">
        <f t="shared" si="78"/>
        <v>3.1474466765419186E-2</v>
      </c>
      <c r="AY108" s="4">
        <f t="shared" si="78"/>
        <v>1.050671742923532E-2</v>
      </c>
      <c r="BB108" s="4">
        <f t="shared" si="75"/>
        <v>-4.607451394997011E-3</v>
      </c>
      <c r="CC108" s="1">
        <f t="shared" si="76"/>
        <v>24</v>
      </c>
    </row>
    <row r="109" spans="1:85" x14ac:dyDescent="0.25">
      <c r="A109" s="6">
        <v>-7</v>
      </c>
      <c r="B109" s="4">
        <f t="shared" ref="B109:AY109" si="79">B39-AVERAGE(B$36:B$45)</f>
        <v>1.4290965226051245E-3</v>
      </c>
      <c r="C109" s="4">
        <f t="shared" si="79"/>
        <v>-2.883734173714992E-2</v>
      </c>
      <c r="D109" s="4">
        <f t="shared" si="79"/>
        <v>-1.5306909226983849E-2</v>
      </c>
      <c r="E109" s="4">
        <f t="shared" si="79"/>
        <v>9.1703488510282878E-3</v>
      </c>
      <c r="F109" s="4">
        <f t="shared" si="79"/>
        <v>-1.8297162224682136E-2</v>
      </c>
      <c r="G109" s="4">
        <f t="shared" si="79"/>
        <v>-8.5171290835332775E-3</v>
      </c>
      <c r="H109" s="4">
        <f t="shared" si="79"/>
        <v>1.2828486244186171E-3</v>
      </c>
      <c r="I109" s="4">
        <f t="shared" si="79"/>
        <v>-3.4997880606290454E-3</v>
      </c>
      <c r="J109" s="4">
        <f t="shared" si="79"/>
        <v>-1.2463869805084085E-2</v>
      </c>
      <c r="K109" s="4">
        <f t="shared" si="79"/>
        <v>3.4606021912281151E-3</v>
      </c>
      <c r="L109" s="4">
        <f t="shared" si="79"/>
        <v>-3.8646725905804612E-2</v>
      </c>
      <c r="M109" s="4">
        <f t="shared" si="79"/>
        <v>8.9069967086075064E-3</v>
      </c>
      <c r="N109" s="4">
        <f t="shared" si="79"/>
        <v>2.8261838553094158E-2</v>
      </c>
      <c r="O109" s="4">
        <f t="shared" si="79"/>
        <v>-1.3759198484762036E-2</v>
      </c>
      <c r="P109" s="4">
        <f t="shared" si="79"/>
        <v>-3.4954696107552825E-4</v>
      </c>
      <c r="Q109" s="4">
        <f t="shared" si="79"/>
        <v>-4.8324326385833965E-4</v>
      </c>
      <c r="R109" s="4">
        <f t="shared" si="79"/>
        <v>-2.1140534512416334E-2</v>
      </c>
      <c r="S109" s="4">
        <f t="shared" si="79"/>
        <v>3.7283687306020703E-3</v>
      </c>
      <c r="T109" s="4">
        <f t="shared" si="79"/>
        <v>-2.771699510401726E-3</v>
      </c>
      <c r="U109" s="4">
        <f t="shared" si="79"/>
        <v>-2.5590607759306849E-3</v>
      </c>
      <c r="V109" s="4">
        <f t="shared" si="79"/>
        <v>-1.6537117926859489E-2</v>
      </c>
      <c r="W109" s="4">
        <f t="shared" si="79"/>
        <v>3.6877623142023114E-2</v>
      </c>
      <c r="X109" s="4">
        <f t="shared" si="79"/>
        <v>3.5174543712551236E-2</v>
      </c>
      <c r="Y109" s="4">
        <f t="shared" si="79"/>
        <v>1.2614897561831553E-2</v>
      </c>
      <c r="Z109" s="4">
        <f t="shared" si="79"/>
        <v>7.4815188204427419E-3</v>
      </c>
      <c r="AA109" s="4">
        <f t="shared" si="79"/>
        <v>2.7904411452302172E-2</v>
      </c>
      <c r="AB109" s="4">
        <f t="shared" si="79"/>
        <v>-9.5338354580617232E-3</v>
      </c>
      <c r="AC109" s="4">
        <f t="shared" si="79"/>
        <v>-6.4730779245621688E-3</v>
      </c>
      <c r="AD109" s="4">
        <f t="shared" si="79"/>
        <v>2.4442805839542453E-3</v>
      </c>
      <c r="AE109" s="4">
        <f t="shared" si="79"/>
        <v>-8.420718913431385E-3</v>
      </c>
      <c r="AF109" s="4">
        <f t="shared" si="79"/>
        <v>2.2275643009714664E-2</v>
      </c>
      <c r="AG109" s="4">
        <f t="shared" si="79"/>
        <v>-8.4356957681013672E-2</v>
      </c>
      <c r="AH109" s="4">
        <f t="shared" si="79"/>
        <v>-3.0824930448689933E-2</v>
      </c>
      <c r="AI109" s="4">
        <f t="shared" si="79"/>
        <v>4.115695682357862E-3</v>
      </c>
      <c r="AJ109" s="4">
        <f t="shared" si="79"/>
        <v>4.3716798322136298E-2</v>
      </c>
      <c r="AK109" s="4">
        <f t="shared" si="79"/>
        <v>-2.4917747104955153E-3</v>
      </c>
      <c r="AL109" s="4">
        <f t="shared" si="79"/>
        <v>2.7650625734623523E-2</v>
      </c>
      <c r="AM109" s="4">
        <f t="shared" si="79"/>
        <v>-1.1761330229345765E-2</v>
      </c>
      <c r="AN109" s="4">
        <f t="shared" si="79"/>
        <v>-9.4911283486080762E-3</v>
      </c>
      <c r="AO109" s="4">
        <f t="shared" si="79"/>
        <v>-2.6809642684607579E-4</v>
      </c>
      <c r="AP109" s="4">
        <f t="shared" si="79"/>
        <v>-2.2283745804316357E-2</v>
      </c>
      <c r="AQ109" s="4">
        <f t="shared" si="79"/>
        <v>-3.9688663165647987E-2</v>
      </c>
      <c r="AR109" s="4">
        <f t="shared" si="79"/>
        <v>-3.4263307353054051E-2</v>
      </c>
      <c r="AS109" s="4">
        <f t="shared" si="79"/>
        <v>-2.434546337727423E-2</v>
      </c>
      <c r="AT109" s="4">
        <f t="shared" si="79"/>
        <v>-4.8044703380659484E-2</v>
      </c>
      <c r="AU109" s="4">
        <f t="shared" si="79"/>
        <v>-5.3163271116753334E-2</v>
      </c>
      <c r="AV109" s="4">
        <f t="shared" si="79"/>
        <v>-1.3744681760817119E-2</v>
      </c>
      <c r="AW109" s="4">
        <f t="shared" si="79"/>
        <v>-5.4944264105579232E-2</v>
      </c>
      <c r="AX109" s="4">
        <f t="shared" si="79"/>
        <v>-5.927674915082351E-2</v>
      </c>
      <c r="AY109" s="4">
        <f t="shared" si="79"/>
        <v>-3.427463947426574E-2</v>
      </c>
      <c r="BB109" s="4">
        <f t="shared" si="75"/>
        <v>-9.0864905621179035E-3</v>
      </c>
      <c r="CC109" s="1">
        <f t="shared" si="76"/>
        <v>17</v>
      </c>
    </row>
    <row r="110" spans="1:85" x14ac:dyDescent="0.25">
      <c r="A110" s="6">
        <v>-6</v>
      </c>
      <c r="B110" s="4">
        <f t="shared" ref="B110:AY110" si="80">B40-AVERAGE(B$36:B$45)</f>
        <v>1.0093949830274212E-2</v>
      </c>
      <c r="C110" s="4">
        <f t="shared" si="80"/>
        <v>2.4818595701295795E-2</v>
      </c>
      <c r="D110" s="4">
        <f t="shared" si="80"/>
        <v>3.2244015761346334E-2</v>
      </c>
      <c r="E110" s="4">
        <f t="shared" si="80"/>
        <v>8.8957261894027397E-3</v>
      </c>
      <c r="F110" s="4">
        <f t="shared" si="80"/>
        <v>1.043917212632669E-3</v>
      </c>
      <c r="G110" s="4">
        <f t="shared" si="80"/>
        <v>1.9087316420126454E-2</v>
      </c>
      <c r="H110" s="4">
        <f t="shared" si="80"/>
        <v>1.3181061598724668E-2</v>
      </c>
      <c r="I110" s="4">
        <f t="shared" si="80"/>
        <v>1.2927458875217403E-2</v>
      </c>
      <c r="J110" s="4">
        <f t="shared" si="80"/>
        <v>1.9929448597026361E-2</v>
      </c>
      <c r="K110" s="4">
        <f t="shared" si="80"/>
        <v>2.717332954448911E-2</v>
      </c>
      <c r="L110" s="4">
        <f t="shared" si="80"/>
        <v>3.3358011137827957E-2</v>
      </c>
      <c r="M110" s="4">
        <f t="shared" si="80"/>
        <v>-9.4246854960200483E-3</v>
      </c>
      <c r="N110" s="4">
        <f t="shared" si="80"/>
        <v>7.2703963950409758E-3</v>
      </c>
      <c r="O110" s="4">
        <f t="shared" si="80"/>
        <v>2.9565044593940187E-2</v>
      </c>
      <c r="P110" s="4">
        <f t="shared" si="80"/>
        <v>2.968820211203899E-2</v>
      </c>
      <c r="Q110" s="4">
        <f t="shared" si="80"/>
        <v>2.6112100603997265E-2</v>
      </c>
      <c r="R110" s="4">
        <f t="shared" si="80"/>
        <v>2.7631180735928434E-2</v>
      </c>
      <c r="S110" s="4">
        <f t="shared" si="80"/>
        <v>1.3656333250796862E-2</v>
      </c>
      <c r="T110" s="4">
        <f t="shared" si="80"/>
        <v>2.0832106138887682E-2</v>
      </c>
      <c r="U110" s="4">
        <f t="shared" si="80"/>
        <v>1.7447455443607544E-2</v>
      </c>
      <c r="V110" s="4">
        <f t="shared" si="80"/>
        <v>-2.0947064506978134E-2</v>
      </c>
      <c r="W110" s="4">
        <f t="shared" si="80"/>
        <v>-2.6250056509469769E-2</v>
      </c>
      <c r="X110" s="4">
        <f t="shared" si="80"/>
        <v>-9.7449057829843266E-3</v>
      </c>
      <c r="Y110" s="4">
        <f t="shared" si="80"/>
        <v>-2.5844744390034674E-2</v>
      </c>
      <c r="Z110" s="4">
        <f t="shared" si="80"/>
        <v>1.7088484325718818E-3</v>
      </c>
      <c r="AA110" s="4">
        <f t="shared" si="80"/>
        <v>-4.0037230629467339E-2</v>
      </c>
      <c r="AB110" s="4">
        <f t="shared" si="80"/>
        <v>5.0301966113744608E-2</v>
      </c>
      <c r="AC110" s="4">
        <f t="shared" si="80"/>
        <v>1.4266620630387935E-2</v>
      </c>
      <c r="AD110" s="4">
        <f t="shared" si="80"/>
        <v>-1.3617473967561154E-2</v>
      </c>
      <c r="AE110" s="4">
        <f t="shared" si="80"/>
        <v>-1.5780849419898185E-2</v>
      </c>
      <c r="AF110" s="4">
        <f t="shared" si="80"/>
        <v>4.5051455538328107E-3</v>
      </c>
      <c r="AG110" s="4">
        <f t="shared" si="80"/>
        <v>2.6075083493798407E-2</v>
      </c>
      <c r="AH110" s="4">
        <f t="shared" si="80"/>
        <v>1.6922143881071675E-2</v>
      </c>
      <c r="AI110" s="4">
        <f t="shared" si="80"/>
        <v>-4.6253534086470125E-3</v>
      </c>
      <c r="AJ110" s="4">
        <f t="shared" si="80"/>
        <v>-8.7651833950444756E-3</v>
      </c>
      <c r="AK110" s="4">
        <f t="shared" si="80"/>
        <v>-5.7991172690398489E-3</v>
      </c>
      <c r="AL110" s="4">
        <f t="shared" si="80"/>
        <v>-3.8725044899573947E-3</v>
      </c>
      <c r="AM110" s="4">
        <f t="shared" si="80"/>
        <v>1.1219038670161826E-2</v>
      </c>
      <c r="AN110" s="4">
        <f t="shared" si="80"/>
        <v>1.2280700147078369E-3</v>
      </c>
      <c r="AO110" s="4">
        <f t="shared" si="80"/>
        <v>1.7655582519326133E-4</v>
      </c>
      <c r="AP110" s="4">
        <f t="shared" si="80"/>
        <v>4.4626536329842412E-2</v>
      </c>
      <c r="AQ110" s="4">
        <f t="shared" si="80"/>
        <v>4.9922799036689891E-3</v>
      </c>
      <c r="AR110" s="4">
        <f t="shared" si="80"/>
        <v>5.4883683937100206E-2</v>
      </c>
      <c r="AS110" s="4">
        <f t="shared" si="80"/>
        <v>2.846794846151067E-2</v>
      </c>
      <c r="AT110" s="4">
        <f t="shared" si="80"/>
        <v>4.9525179924918381E-2</v>
      </c>
      <c r="AU110" s="4">
        <f t="shared" si="80"/>
        <v>2.2038885302782939E-2</v>
      </c>
      <c r="AV110" s="4">
        <f t="shared" si="80"/>
        <v>2.7833731429883577E-2</v>
      </c>
      <c r="AW110" s="4">
        <f t="shared" si="80"/>
        <v>4.9478077373116006E-2</v>
      </c>
      <c r="AX110" s="4">
        <f t="shared" si="80"/>
        <v>6.0632899164721386E-2</v>
      </c>
      <c r="AY110" s="4">
        <f t="shared" si="80"/>
        <v>2.1288616439495225E-2</v>
      </c>
      <c r="BB110" s="4">
        <f t="shared" si="75"/>
        <v>1.3608355835200188E-2</v>
      </c>
      <c r="BK110" s="31">
        <f>_xlfn.STDEV.S(BB106:BB115)</f>
        <v>8.0981604686471628E-3</v>
      </c>
      <c r="CC110" s="1">
        <f t="shared" si="76"/>
        <v>38</v>
      </c>
      <c r="CG110" s="33">
        <f>SUM(CC106:CC115)/(50*10)</f>
        <v>0.51400000000000001</v>
      </c>
    </row>
    <row r="111" spans="1:85" x14ac:dyDescent="0.25">
      <c r="A111" s="6">
        <v>-5</v>
      </c>
      <c r="B111" s="4">
        <f t="shared" ref="B111:AY111" si="81">B41-AVERAGE(B$36:B$45)</f>
        <v>-7.6922068227786109E-3</v>
      </c>
      <c r="C111" s="4">
        <f t="shared" si="81"/>
        <v>4.3150109600532741E-3</v>
      </c>
      <c r="D111" s="4">
        <f t="shared" si="81"/>
        <v>-4.4835763732636192E-3</v>
      </c>
      <c r="E111" s="4">
        <f t="shared" si="81"/>
        <v>-1.7749312201406332E-2</v>
      </c>
      <c r="F111" s="4">
        <f t="shared" si="81"/>
        <v>-4.2055660522222066E-3</v>
      </c>
      <c r="G111" s="4">
        <f t="shared" si="81"/>
        <v>1.2829790680463108E-3</v>
      </c>
      <c r="H111" s="4">
        <f t="shared" si="81"/>
        <v>6.6641881804595099E-3</v>
      </c>
      <c r="I111" s="4">
        <f t="shared" si="81"/>
        <v>-5.4522985130071519E-4</v>
      </c>
      <c r="J111" s="4">
        <f t="shared" si="81"/>
        <v>3.2808511324865547E-3</v>
      </c>
      <c r="K111" s="4">
        <f t="shared" si="81"/>
        <v>1.7238067430541161E-4</v>
      </c>
      <c r="L111" s="4">
        <f t="shared" si="81"/>
        <v>-4.2747684859705129E-3</v>
      </c>
      <c r="M111" s="4">
        <f t="shared" si="81"/>
        <v>-1.0106457008065003E-2</v>
      </c>
      <c r="N111" s="4">
        <f t="shared" si="81"/>
        <v>-7.0780088003794678E-3</v>
      </c>
      <c r="O111" s="4">
        <f t="shared" si="81"/>
        <v>-4.0626875411837148E-4</v>
      </c>
      <c r="P111" s="4">
        <f t="shared" si="81"/>
        <v>-1.1604914142089875E-2</v>
      </c>
      <c r="Q111" s="4">
        <f t="shared" si="81"/>
        <v>-9.5927560097547361E-3</v>
      </c>
      <c r="R111" s="4">
        <f t="shared" si="81"/>
        <v>6.3960645514631997E-3</v>
      </c>
      <c r="S111" s="4">
        <f t="shared" si="81"/>
        <v>-3.6439484363800286E-4</v>
      </c>
      <c r="T111" s="4">
        <f t="shared" si="81"/>
        <v>-1.0559837506080133E-2</v>
      </c>
      <c r="U111" s="4">
        <f t="shared" si="81"/>
        <v>-9.3287649234518998E-3</v>
      </c>
      <c r="V111" s="4">
        <f t="shared" si="81"/>
        <v>2.1052560086057799E-3</v>
      </c>
      <c r="W111" s="4">
        <f t="shared" si="81"/>
        <v>6.4634872829625037E-3</v>
      </c>
      <c r="X111" s="4">
        <f t="shared" si="81"/>
        <v>4.1713008601722418E-3</v>
      </c>
      <c r="Y111" s="4">
        <f t="shared" si="81"/>
        <v>1.8029825599336249E-3</v>
      </c>
      <c r="Z111" s="4">
        <f t="shared" si="81"/>
        <v>1.2292048947955209E-2</v>
      </c>
      <c r="AA111" s="4">
        <f t="shared" si="81"/>
        <v>1.4067920393440934E-2</v>
      </c>
      <c r="AB111" s="4">
        <f t="shared" si="81"/>
        <v>-1.3605345829533033E-3</v>
      </c>
      <c r="AC111" s="4">
        <f t="shared" si="81"/>
        <v>5.2905519875362907E-4</v>
      </c>
      <c r="AD111" s="4">
        <f t="shared" si="81"/>
        <v>2.0086448906115949E-2</v>
      </c>
      <c r="AE111" s="4">
        <f t="shared" si="81"/>
        <v>2.0354373181426716E-2</v>
      </c>
      <c r="AF111" s="4">
        <f t="shared" si="81"/>
        <v>4.484103440628673E-3</v>
      </c>
      <c r="AG111" s="4">
        <f t="shared" si="81"/>
        <v>2.6043629390790926E-2</v>
      </c>
      <c r="AH111" s="4">
        <f t="shared" si="81"/>
        <v>1.6867558353360172E-2</v>
      </c>
      <c r="AI111" s="4">
        <f t="shared" si="81"/>
        <v>-4.6943994038132486E-3</v>
      </c>
      <c r="AJ111" s="4">
        <f t="shared" si="81"/>
        <v>-8.9192878593114724E-3</v>
      </c>
      <c r="AK111" s="4">
        <f t="shared" si="81"/>
        <v>-5.9256882079557899E-3</v>
      </c>
      <c r="AL111" s="4">
        <f t="shared" si="81"/>
        <v>-3.9866327155197185E-3</v>
      </c>
      <c r="AM111" s="4">
        <f t="shared" si="81"/>
        <v>1.0977687328422768E-2</v>
      </c>
      <c r="AN111" s="4">
        <f t="shared" si="81"/>
        <v>1.1743981223076277E-3</v>
      </c>
      <c r="AO111" s="4">
        <f t="shared" si="81"/>
        <v>1.763581974405756E-4</v>
      </c>
      <c r="AP111" s="4">
        <f t="shared" si="81"/>
        <v>5.176011713049336E-3</v>
      </c>
      <c r="AQ111" s="4">
        <f t="shared" si="81"/>
        <v>2.6887186204205434E-2</v>
      </c>
      <c r="AR111" s="4">
        <f t="shared" si="81"/>
        <v>1.9255483233932617E-2</v>
      </c>
      <c r="AS111" s="4">
        <f t="shared" si="81"/>
        <v>6.5909426729795634E-3</v>
      </c>
      <c r="AT111" s="4">
        <f t="shared" si="81"/>
        <v>6.1386348974694247E-3</v>
      </c>
      <c r="AU111" s="4">
        <f t="shared" si="81"/>
        <v>5.264181247599576E-3</v>
      </c>
      <c r="AV111" s="4">
        <f t="shared" si="81"/>
        <v>-2.4141710731718511E-3</v>
      </c>
      <c r="AW111" s="4">
        <f t="shared" si="81"/>
        <v>9.3834840264987607E-3</v>
      </c>
      <c r="AX111" s="4">
        <f t="shared" si="81"/>
        <v>-4.4196071256682708E-3</v>
      </c>
      <c r="AY111" s="4">
        <f t="shared" si="81"/>
        <v>3.8523009266236896E-3</v>
      </c>
      <c r="BB111" s="4">
        <f t="shared" si="75"/>
        <v>2.3308784983715365E-3</v>
      </c>
      <c r="CC111" s="1">
        <f t="shared" si="76"/>
        <v>29</v>
      </c>
    </row>
    <row r="112" spans="1:85" x14ac:dyDescent="0.25">
      <c r="A112" s="6">
        <v>-4</v>
      </c>
      <c r="B112" s="4">
        <f t="shared" ref="B112:AY112" si="82">B42-AVERAGE(B$36:B$45)</f>
        <v>-7.6925721699676163E-3</v>
      </c>
      <c r="C112" s="4">
        <f t="shared" si="82"/>
        <v>4.3123926258590945E-3</v>
      </c>
      <c r="D112" s="4">
        <f t="shared" si="82"/>
        <v>-4.4993683011934444E-3</v>
      </c>
      <c r="E112" s="4">
        <f t="shared" si="82"/>
        <v>-1.7854637266461179E-2</v>
      </c>
      <c r="F112" s="4">
        <f t="shared" si="82"/>
        <v>-4.2635107612258496E-3</v>
      </c>
      <c r="G112" s="4">
        <f t="shared" si="82"/>
        <v>1.2371838463339068E-3</v>
      </c>
      <c r="H112" s="4">
        <f t="shared" si="82"/>
        <v>6.566761411424489E-3</v>
      </c>
      <c r="I112" s="4">
        <f t="shared" si="82"/>
        <v>-5.7472681685255978E-4</v>
      </c>
      <c r="J112" s="4">
        <f t="shared" si="82"/>
        <v>3.2712963493917967E-3</v>
      </c>
      <c r="K112" s="4">
        <f t="shared" si="82"/>
        <v>1.449687842446706E-4</v>
      </c>
      <c r="L112" s="4">
        <f t="shared" si="82"/>
        <v>-4.4222576868703E-3</v>
      </c>
      <c r="M112" s="4">
        <f t="shared" si="82"/>
        <v>-1.0189142754675468E-2</v>
      </c>
      <c r="N112" s="4">
        <f t="shared" si="82"/>
        <v>-7.1676552918647687E-3</v>
      </c>
      <c r="O112" s="4">
        <f t="shared" si="82"/>
        <v>-5.749454855631924E-4</v>
      </c>
      <c r="P112" s="4">
        <f t="shared" si="82"/>
        <v>-1.1680184175008546E-2</v>
      </c>
      <c r="Q112" s="4">
        <f t="shared" si="82"/>
        <v>-9.6373964310882861E-3</v>
      </c>
      <c r="R112" s="4">
        <f t="shared" si="82"/>
        <v>6.383956441704578E-3</v>
      </c>
      <c r="S112" s="4">
        <f t="shared" si="82"/>
        <v>-3.9444020663340594E-4</v>
      </c>
      <c r="T112" s="4">
        <f t="shared" si="82"/>
        <v>-1.0646375032942952E-2</v>
      </c>
      <c r="U112" s="4">
        <f t="shared" si="82"/>
        <v>-9.4390872064556396E-3</v>
      </c>
      <c r="V112" s="4">
        <f t="shared" si="82"/>
        <v>2.0613141993241655E-3</v>
      </c>
      <c r="W112" s="4">
        <f t="shared" si="82"/>
        <v>6.3725986571801342E-3</v>
      </c>
      <c r="X112" s="4">
        <f t="shared" si="82"/>
        <v>4.1494645897719703E-3</v>
      </c>
      <c r="Y112" s="4">
        <f t="shared" si="82"/>
        <v>1.7962491603768366E-3</v>
      </c>
      <c r="Z112" s="4">
        <f t="shared" si="82"/>
        <v>1.2275373131425196E-2</v>
      </c>
      <c r="AA112" s="4">
        <f t="shared" si="82"/>
        <v>1.3944347890490531E-2</v>
      </c>
      <c r="AB112" s="4">
        <f t="shared" si="82"/>
        <v>-1.3654292192141035E-3</v>
      </c>
      <c r="AC112" s="4">
        <f t="shared" si="82"/>
        <v>5.2386633716526056E-4</v>
      </c>
      <c r="AD112" s="4">
        <f t="shared" si="82"/>
        <v>1.9852292658568031E-2</v>
      </c>
      <c r="AE112" s="4">
        <f t="shared" si="82"/>
        <v>2.0207344960802454E-2</v>
      </c>
      <c r="AF112" s="4">
        <f t="shared" si="82"/>
        <v>4.4632530556141456E-3</v>
      </c>
      <c r="AG112" s="4">
        <f t="shared" si="82"/>
        <v>2.6012525158572764E-2</v>
      </c>
      <c r="AH112" s="4">
        <f t="shared" si="82"/>
        <v>1.6813770562639378E-2</v>
      </c>
      <c r="AI112" s="4">
        <f t="shared" si="82"/>
        <v>-4.7623120645630835E-3</v>
      </c>
      <c r="AJ112" s="4">
        <f t="shared" si="82"/>
        <v>-9.0772909901456235E-3</v>
      </c>
      <c r="AK112" s="4">
        <f t="shared" si="82"/>
        <v>-6.0551559740523956E-3</v>
      </c>
      <c r="AL112" s="4">
        <f t="shared" si="82"/>
        <v>-4.1032391358177926E-3</v>
      </c>
      <c r="AM112" s="4">
        <f t="shared" si="82"/>
        <v>1.0743664232552675E-2</v>
      </c>
      <c r="AN112" s="4">
        <f t="shared" si="82"/>
        <v>1.1199310794295985E-3</v>
      </c>
      <c r="AO112" s="4">
        <f t="shared" si="82"/>
        <v>1.7616074528267869E-4</v>
      </c>
      <c r="AP112" s="4">
        <f t="shared" si="82"/>
        <v>5.1642430057410472E-3</v>
      </c>
      <c r="AQ112" s="4">
        <f t="shared" si="82"/>
        <v>2.6863223784207399E-2</v>
      </c>
      <c r="AR112" s="4">
        <f t="shared" si="82"/>
        <v>1.9239952499086964E-2</v>
      </c>
      <c r="AS112" s="4">
        <f t="shared" si="82"/>
        <v>6.5869713103168083E-3</v>
      </c>
      <c r="AT112" s="4">
        <f t="shared" si="82"/>
        <v>6.1339700738500917E-3</v>
      </c>
      <c r="AU112" s="4">
        <f t="shared" si="82"/>
        <v>5.2640787773348069E-3</v>
      </c>
      <c r="AV112" s="4">
        <f t="shared" si="82"/>
        <v>-2.4590643603050527E-3</v>
      </c>
      <c r="AW112" s="4">
        <f t="shared" si="82"/>
        <v>9.383371352510668E-3</v>
      </c>
      <c r="AX112" s="4">
        <f t="shared" si="82"/>
        <v>-4.4820193559242166E-3</v>
      </c>
      <c r="AY112" s="4">
        <f t="shared" si="82"/>
        <v>3.8522424241924837E-3</v>
      </c>
      <c r="BB112" s="4">
        <f t="shared" si="75"/>
        <v>2.2715191683713829E-3</v>
      </c>
      <c r="CC112" s="1">
        <f t="shared" si="76"/>
        <v>29</v>
      </c>
    </row>
    <row r="113" spans="1:87" x14ac:dyDescent="0.25">
      <c r="A113" s="6">
        <v>-3</v>
      </c>
      <c r="B113" s="4">
        <f t="shared" ref="B113:AY113" si="83">B43-AVERAGE(B$36:B$45)</f>
        <v>-7.6929379592104224E-3</v>
      </c>
      <c r="C113" s="4">
        <f t="shared" si="83"/>
        <v>4.3097827447381928E-3</v>
      </c>
      <c r="D113" s="4">
        <f t="shared" si="83"/>
        <v>-4.5152864930275019E-3</v>
      </c>
      <c r="E113" s="4">
        <f t="shared" si="83"/>
        <v>-1.7962157992434721E-2</v>
      </c>
      <c r="F113" s="4">
        <f t="shared" si="83"/>
        <v>-4.322347826119231E-3</v>
      </c>
      <c r="G113" s="4">
        <f t="shared" si="83"/>
        <v>1.1907624560643995E-3</v>
      </c>
      <c r="H113" s="4">
        <f t="shared" si="83"/>
        <v>6.4673824364424003E-3</v>
      </c>
      <c r="I113" s="4">
        <f t="shared" si="83"/>
        <v>-6.0454681664357662E-4</v>
      </c>
      <c r="J113" s="4">
        <f t="shared" si="83"/>
        <v>3.2616822219187418E-3</v>
      </c>
      <c r="K113" s="4">
        <f t="shared" si="83"/>
        <v>1.1726758471319702E-4</v>
      </c>
      <c r="L113" s="4">
        <f t="shared" si="83"/>
        <v>-4.5733957277811271E-3</v>
      </c>
      <c r="M113" s="4">
        <f t="shared" si="83"/>
        <v>-1.0273353047017169E-2</v>
      </c>
      <c r="N113" s="4">
        <f t="shared" si="83"/>
        <v>-7.2590238191543362E-3</v>
      </c>
      <c r="O113" s="4">
        <f t="shared" si="83"/>
        <v>-7.4809066822322315E-4</v>
      </c>
      <c r="P113" s="4">
        <f t="shared" si="83"/>
        <v>-1.1756777488959138E-2</v>
      </c>
      <c r="Q113" s="4">
        <f t="shared" si="83"/>
        <v>-9.6826394077362161E-3</v>
      </c>
      <c r="R113" s="4">
        <f t="shared" si="83"/>
        <v>6.3717636253425095E-3</v>
      </c>
      <c r="S113" s="4">
        <f t="shared" si="83"/>
        <v>-4.2481767946495313E-4</v>
      </c>
      <c r="T113" s="4">
        <f t="shared" si="83"/>
        <v>-1.0734545384310158E-2</v>
      </c>
      <c r="U113" s="4">
        <f t="shared" si="83"/>
        <v>-9.551764114596106E-3</v>
      </c>
      <c r="V113" s="4">
        <f t="shared" si="83"/>
        <v>2.016783970825998E-3</v>
      </c>
      <c r="W113" s="4">
        <f t="shared" si="83"/>
        <v>6.2834185813823449E-3</v>
      </c>
      <c r="X113" s="4">
        <f t="shared" si="83"/>
        <v>4.1278309775430221E-3</v>
      </c>
      <c r="Y113" s="4">
        <f t="shared" si="83"/>
        <v>1.7895505700431602E-3</v>
      </c>
      <c r="Z113" s="4">
        <f t="shared" si="83"/>
        <v>1.2258832680565853E-2</v>
      </c>
      <c r="AA113" s="4">
        <f t="shared" si="83"/>
        <v>1.3823477670160705E-2</v>
      </c>
      <c r="AB113" s="4">
        <f t="shared" si="83"/>
        <v>-1.3703455851919091E-3</v>
      </c>
      <c r="AC113" s="4">
        <f t="shared" si="83"/>
        <v>5.1870103456873274E-4</v>
      </c>
      <c r="AD113" s="4">
        <f t="shared" si="83"/>
        <v>1.9625141806345257E-2</v>
      </c>
      <c r="AE113" s="4">
        <f t="shared" si="83"/>
        <v>2.0063818633082719E-2</v>
      </c>
      <c r="AF113" s="4">
        <f t="shared" si="83"/>
        <v>-4.4709573842929048E-2</v>
      </c>
      <c r="AG113" s="4">
        <f t="shared" si="83"/>
        <v>-0.12395678061401284</v>
      </c>
      <c r="AH113" s="4">
        <f t="shared" si="83"/>
        <v>-0.11579929273702111</v>
      </c>
      <c r="AI113" s="4">
        <f t="shared" si="83"/>
        <v>-1.3104665988723889E-3</v>
      </c>
      <c r="AJ113" s="4">
        <f t="shared" si="83"/>
        <v>-4.2779048875846673E-2</v>
      </c>
      <c r="AK113" s="4">
        <f t="shared" si="83"/>
        <v>-1.0595723082100354E-2</v>
      </c>
      <c r="AL113" s="4">
        <f t="shared" si="83"/>
        <v>3.4258386687986363E-3</v>
      </c>
      <c r="AM113" s="4">
        <f t="shared" si="83"/>
        <v>-2.7727319010589647E-2</v>
      </c>
      <c r="AN113" s="4">
        <f t="shared" si="83"/>
        <v>-1.8985175815316051E-2</v>
      </c>
      <c r="AO113" s="4">
        <f t="shared" si="83"/>
        <v>-3.3457716397765798E-2</v>
      </c>
      <c r="AP113" s="4">
        <f t="shared" si="83"/>
        <v>5.1523931343765844E-3</v>
      </c>
      <c r="AQ113" s="4">
        <f t="shared" si="83"/>
        <v>2.6839025029950413E-2</v>
      </c>
      <c r="AR113" s="4">
        <f t="shared" si="83"/>
        <v>1.922454345519449E-2</v>
      </c>
      <c r="AS113" s="4">
        <f t="shared" si="83"/>
        <v>6.5829840717143307E-3</v>
      </c>
      <c r="AT113" s="4">
        <f t="shared" si="83"/>
        <v>6.12932533551657E-3</v>
      </c>
      <c r="AU113" s="4">
        <f t="shared" si="83"/>
        <v>5.2639762414350005E-3</v>
      </c>
      <c r="AV113" s="4">
        <f t="shared" si="83"/>
        <v>-2.5045653471393479E-3</v>
      </c>
      <c r="AW113" s="4">
        <f t="shared" si="83"/>
        <v>9.3832587541271099E-3</v>
      </c>
      <c r="AX113" s="4">
        <f t="shared" si="83"/>
        <v>-4.5454295431134962E-3</v>
      </c>
      <c r="AY113" s="4">
        <f t="shared" si="83"/>
        <v>3.8521838934544206E-3</v>
      </c>
      <c r="BB113" s="4">
        <f t="shared" si="75"/>
        <v>-6.795267925925436E-3</v>
      </c>
      <c r="CC113" s="1">
        <f t="shared" si="76"/>
        <v>24</v>
      </c>
    </row>
    <row r="114" spans="1:87" x14ac:dyDescent="0.25">
      <c r="A114" s="6">
        <v>-2</v>
      </c>
      <c r="B114" s="4">
        <f t="shared" ref="B114:AY114" si="84">B44-AVERAGE(B$36:B$45)</f>
        <v>-2.8373224370766992E-2</v>
      </c>
      <c r="C114" s="4">
        <f t="shared" si="84"/>
        <v>-1.6849054446079932E-2</v>
      </c>
      <c r="D114" s="4">
        <f t="shared" si="84"/>
        <v>-1.5652985294359774E-2</v>
      </c>
      <c r="E114" s="4">
        <f t="shared" si="84"/>
        <v>1.5583332824192855E-2</v>
      </c>
      <c r="F114" s="4">
        <f t="shared" si="84"/>
        <v>1.4078016417381432E-2</v>
      </c>
      <c r="G114" s="4">
        <f t="shared" si="84"/>
        <v>-8.4785916718889739E-3</v>
      </c>
      <c r="H114" s="4">
        <f t="shared" si="84"/>
        <v>-2.3270755302711773E-2</v>
      </c>
      <c r="I114" s="4">
        <f t="shared" si="84"/>
        <v>-7.0337222568133562E-3</v>
      </c>
      <c r="J114" s="4">
        <f t="shared" si="84"/>
        <v>-2.7384268792023147E-3</v>
      </c>
      <c r="K114" s="4">
        <f t="shared" si="84"/>
        <v>5.7269489995238031E-4</v>
      </c>
      <c r="L114" s="4">
        <f t="shared" si="84"/>
        <v>-1.2143786977644792E-2</v>
      </c>
      <c r="M114" s="4">
        <f t="shared" si="84"/>
        <v>-1.1145003050478497E-2</v>
      </c>
      <c r="N114" s="4">
        <f t="shared" si="84"/>
        <v>-1.2003382862193631E-2</v>
      </c>
      <c r="O114" s="4">
        <f t="shared" si="84"/>
        <v>6.0765682788694745E-3</v>
      </c>
      <c r="P114" s="4">
        <f t="shared" si="84"/>
        <v>-2.1046532520312047E-2</v>
      </c>
      <c r="Q114" s="4">
        <f t="shared" si="84"/>
        <v>-1.0441148790166169E-2</v>
      </c>
      <c r="R114" s="4">
        <f t="shared" si="84"/>
        <v>-4.7827941415691813E-2</v>
      </c>
      <c r="S114" s="4">
        <f t="shared" si="84"/>
        <v>6.832338450227066E-3</v>
      </c>
      <c r="T114" s="4">
        <f t="shared" si="84"/>
        <v>2.2477969725318192E-3</v>
      </c>
      <c r="U114" s="4">
        <f t="shared" si="84"/>
        <v>6.0971470661882275E-3</v>
      </c>
      <c r="V114" s="4">
        <f t="shared" si="84"/>
        <v>-9.6903372136220786E-3</v>
      </c>
      <c r="W114" s="4">
        <f t="shared" si="84"/>
        <v>3.3146550849376046E-2</v>
      </c>
      <c r="X114" s="4">
        <f t="shared" si="84"/>
        <v>1.3614762211021954E-2</v>
      </c>
      <c r="Y114" s="4">
        <f t="shared" si="84"/>
        <v>-7.9526508559214261E-4</v>
      </c>
      <c r="Z114" s="4">
        <f t="shared" si="84"/>
        <v>-2.6712445910615522E-2</v>
      </c>
      <c r="AA114" s="4">
        <f t="shared" si="84"/>
        <v>-1.6269277599840697E-2</v>
      </c>
      <c r="AB114" s="4">
        <f t="shared" si="84"/>
        <v>-1.6442125194884638E-2</v>
      </c>
      <c r="AC114" s="4">
        <f t="shared" si="84"/>
        <v>5.5686463518415004E-3</v>
      </c>
      <c r="AD114" s="4">
        <f t="shared" si="84"/>
        <v>-2.1976331976307318E-2</v>
      </c>
      <c r="AE114" s="4">
        <f t="shared" si="84"/>
        <v>-2.0603243750120001E-2</v>
      </c>
      <c r="AF114" s="4">
        <f t="shared" si="84"/>
        <v>2.7100867777577912E-2</v>
      </c>
      <c r="AG114" s="4">
        <f t="shared" si="84"/>
        <v>-3.9781433079696553E-2</v>
      </c>
      <c r="AH114" s="4">
        <f t="shared" si="84"/>
        <v>-1.2580171820493587E-2</v>
      </c>
      <c r="AI114" s="4">
        <f t="shared" si="84"/>
        <v>1.9684530823897435E-2</v>
      </c>
      <c r="AJ114" s="4">
        <f t="shared" si="84"/>
        <v>2.2918318734646434E-2</v>
      </c>
      <c r="AK114" s="4">
        <f t="shared" si="84"/>
        <v>1.9836262077360948E-2</v>
      </c>
      <c r="AL114" s="4">
        <f t="shared" si="84"/>
        <v>-5.43115545071561E-2</v>
      </c>
      <c r="AM114" s="4">
        <f t="shared" si="84"/>
        <v>-3.1525165555279636E-2</v>
      </c>
      <c r="AN114" s="4">
        <f t="shared" si="84"/>
        <v>1.6140689887200577E-2</v>
      </c>
      <c r="AO114" s="4">
        <f t="shared" si="84"/>
        <v>1.4521598426166132E-3</v>
      </c>
      <c r="AP114" s="4">
        <f t="shared" si="84"/>
        <v>-4.0785425787407029E-2</v>
      </c>
      <c r="AQ114" s="4">
        <f t="shared" si="84"/>
        <v>-4.5529721380837877E-2</v>
      </c>
      <c r="AR114" s="4">
        <f t="shared" si="84"/>
        <v>-1.5154766935659713E-2</v>
      </c>
      <c r="AS114" s="4">
        <f t="shared" si="84"/>
        <v>-4.9495064280885771E-2</v>
      </c>
      <c r="AT114" s="4">
        <f t="shared" si="84"/>
        <v>-5.2828440425777192E-3</v>
      </c>
      <c r="AU114" s="4">
        <f t="shared" si="84"/>
        <v>-1.9792849832737328E-4</v>
      </c>
      <c r="AV114" s="4">
        <f t="shared" si="84"/>
        <v>-4.6523397598939212E-2</v>
      </c>
      <c r="AW114" s="4">
        <f t="shared" si="84"/>
        <v>-3.7296571057912675E-2</v>
      </c>
      <c r="AX114" s="4">
        <f t="shared" si="84"/>
        <v>3.7987771367910825E-4</v>
      </c>
      <c r="AY114" s="4">
        <f t="shared" si="84"/>
        <v>-2.5000119657916479E-2</v>
      </c>
      <c r="BB114" s="4">
        <f t="shared" si="75"/>
        <v>-1.0432543711876409E-2</v>
      </c>
      <c r="CC114" s="1">
        <f t="shared" si="76"/>
        <v>17</v>
      </c>
    </row>
    <row r="115" spans="1:87" x14ac:dyDescent="0.25">
      <c r="A115" s="6">
        <v>-1</v>
      </c>
      <c r="B115" s="4">
        <f t="shared" ref="B115:AY115" si="85">B45-AVERAGE(B$36:B$45)</f>
        <v>7.2041351555558658E-2</v>
      </c>
      <c r="C115" s="4">
        <f t="shared" si="85"/>
        <v>-1.0827409245451957E-2</v>
      </c>
      <c r="D115" s="4">
        <f t="shared" si="85"/>
        <v>-1.5885591457573033E-2</v>
      </c>
      <c r="E115" s="4">
        <f t="shared" si="85"/>
        <v>-7.5390845966613581E-3</v>
      </c>
      <c r="F115" s="4">
        <f t="shared" si="85"/>
        <v>-3.1029670265289057E-2</v>
      </c>
      <c r="G115" s="4">
        <f t="shared" si="85"/>
        <v>-4.1190921609678015E-2</v>
      </c>
      <c r="H115" s="4">
        <f t="shared" si="85"/>
        <v>-2.9418555655115929E-2</v>
      </c>
      <c r="I115" s="4">
        <f t="shared" si="85"/>
        <v>-1.6227042941978451E-2</v>
      </c>
      <c r="J115" s="4">
        <f t="shared" si="85"/>
        <v>-4.4119306418394726E-2</v>
      </c>
      <c r="K115" s="4">
        <f t="shared" si="85"/>
        <v>-7.482970961479346E-2</v>
      </c>
      <c r="L115" s="4">
        <f t="shared" si="85"/>
        <v>4.3913580816036239E-2</v>
      </c>
      <c r="M115" s="4">
        <f t="shared" si="85"/>
        <v>3.2571718897735837E-2</v>
      </c>
      <c r="N115" s="4">
        <f t="shared" si="85"/>
        <v>-2.3274838986333782E-3</v>
      </c>
      <c r="O115" s="4">
        <f t="shared" si="85"/>
        <v>3.4631829927947791E-4</v>
      </c>
      <c r="P115" s="4">
        <f t="shared" si="85"/>
        <v>4.2266526388280948E-2</v>
      </c>
      <c r="Q115" s="4">
        <f t="shared" si="85"/>
        <v>2.5180629959366201E-2</v>
      </c>
      <c r="R115" s="4">
        <f t="shared" si="85"/>
        <v>-5.6702360914879547E-3</v>
      </c>
      <c r="S115" s="4">
        <f t="shared" si="85"/>
        <v>-5.1509767884631999E-3</v>
      </c>
      <c r="T115" s="4">
        <f t="shared" si="85"/>
        <v>1.8860859467886106E-2</v>
      </c>
      <c r="U115" s="4">
        <f t="shared" si="85"/>
        <v>8.0469675791397625E-3</v>
      </c>
      <c r="V115" s="4">
        <f t="shared" si="85"/>
        <v>-7.0516875742001536E-3</v>
      </c>
      <c r="W115" s="4">
        <f t="shared" si="85"/>
        <v>-6.2543145194791962E-3</v>
      </c>
      <c r="X115" s="4">
        <f t="shared" si="85"/>
        <v>-2.0756162004171304E-2</v>
      </c>
      <c r="Y115" s="4">
        <f t="shared" si="85"/>
        <v>-2.7332501882707198E-3</v>
      </c>
      <c r="Z115" s="4">
        <f t="shared" si="85"/>
        <v>-3.4134307015120338E-2</v>
      </c>
      <c r="AA115" s="4">
        <f t="shared" si="85"/>
        <v>-1.3766354840738095E-2</v>
      </c>
      <c r="AB115" s="4">
        <f t="shared" si="85"/>
        <v>-1.4775901863800612E-2</v>
      </c>
      <c r="AC115" s="4">
        <f t="shared" si="85"/>
        <v>-1.1250834860711479E-2</v>
      </c>
      <c r="AD115" s="4">
        <f t="shared" si="85"/>
        <v>-2.7286748124773663E-2</v>
      </c>
      <c r="AE115" s="4">
        <f t="shared" si="85"/>
        <v>-2.9079721041968709E-2</v>
      </c>
      <c r="AF115" s="4">
        <f t="shared" si="85"/>
        <v>-9.2551867776411237E-5</v>
      </c>
      <c r="AG115" s="4">
        <f t="shared" si="85"/>
        <v>0.10049365365463812</v>
      </c>
      <c r="AH115" s="4">
        <f t="shared" si="85"/>
        <v>0.11357600277313018</v>
      </c>
      <c r="AI115" s="4">
        <f t="shared" si="85"/>
        <v>9.7188261229589363E-3</v>
      </c>
      <c r="AJ115" s="4">
        <f t="shared" si="85"/>
        <v>5.600497508088928E-2</v>
      </c>
      <c r="AK115" s="4">
        <f t="shared" si="85"/>
        <v>1.8619847455565372E-2</v>
      </c>
      <c r="AL115" s="4">
        <f t="shared" si="85"/>
        <v>4.9072769855576966E-2</v>
      </c>
      <c r="AM115" s="4">
        <f t="shared" si="85"/>
        <v>3.5498457971983491E-2</v>
      </c>
      <c r="AN115" s="4">
        <f t="shared" si="85"/>
        <v>9.6643406662232749E-3</v>
      </c>
      <c r="AO115" s="4">
        <f t="shared" si="85"/>
        <v>2.6526757998496592E-2</v>
      </c>
      <c r="AP115" s="4">
        <f t="shared" si="85"/>
        <v>2.5946284702498389E-3</v>
      </c>
      <c r="AQ115" s="4">
        <f t="shared" si="85"/>
        <v>7.8340628556009574E-3</v>
      </c>
      <c r="AR115" s="4">
        <f t="shared" si="85"/>
        <v>-2.2889544575501464E-3</v>
      </c>
      <c r="AS115" s="4">
        <f t="shared" si="85"/>
        <v>8.6861342511905984E-2</v>
      </c>
      <c r="AT115" s="4">
        <f t="shared" si="85"/>
        <v>-1.0075272085431309E-2</v>
      </c>
      <c r="AU115" s="4">
        <f t="shared" si="85"/>
        <v>1.711539574047995E-2</v>
      </c>
      <c r="AV115" s="4">
        <f t="shared" si="85"/>
        <v>7.6881984062957209E-2</v>
      </c>
      <c r="AW115" s="4">
        <f t="shared" si="85"/>
        <v>2.9222419214119017E-2</v>
      </c>
      <c r="AX115" s="4">
        <f t="shared" si="85"/>
        <v>-8.0348660900411845E-3</v>
      </c>
      <c r="AY115" s="4">
        <f t="shared" si="85"/>
        <v>5.5877596707032788E-3</v>
      </c>
      <c r="BB115" s="4">
        <f t="shared" si="75"/>
        <v>8.3340852390241561E-3</v>
      </c>
      <c r="BI115" s="16" t="s">
        <v>5</v>
      </c>
      <c r="BJ115" s="16" t="s">
        <v>6</v>
      </c>
      <c r="BK115" s="16" t="s">
        <v>7</v>
      </c>
      <c r="BP115" s="16" t="s">
        <v>5</v>
      </c>
      <c r="BQ115" s="16" t="s">
        <v>6</v>
      </c>
      <c r="BR115" s="16" t="s">
        <v>7</v>
      </c>
      <c r="BW115" s="10" t="s">
        <v>8</v>
      </c>
      <c r="BX115" s="16" t="s">
        <v>5</v>
      </c>
      <c r="BY115" s="16" t="s">
        <v>6</v>
      </c>
      <c r="BZ115" s="16" t="s">
        <v>7</v>
      </c>
      <c r="CC115" s="1">
        <f t="shared" si="76"/>
        <v>24</v>
      </c>
      <c r="CE115" s="10" t="s">
        <v>9</v>
      </c>
      <c r="CF115" s="16" t="s">
        <v>5</v>
      </c>
      <c r="CG115" s="16" t="s">
        <v>6</v>
      </c>
      <c r="CH115" s="16" t="s">
        <v>7</v>
      </c>
    </row>
    <row r="116" spans="1:87" s="9" customFormat="1" x14ac:dyDescent="0.25">
      <c r="A116" s="7">
        <v>0</v>
      </c>
      <c r="B116" s="8">
        <f t="shared" ref="B116:AY116" si="86">B46-AVERAGE(B$36:B$45)</f>
        <v>-5.4097662518008599E-2</v>
      </c>
      <c r="C116" s="8">
        <f t="shared" si="86"/>
        <v>-5.9552777786704564E-3</v>
      </c>
      <c r="D116" s="8">
        <f t="shared" si="86"/>
        <v>-3.4266545965900119E-2</v>
      </c>
      <c r="E116" s="8">
        <f t="shared" si="86"/>
        <v>-5.1341707255054249E-2</v>
      </c>
      <c r="F116" s="8">
        <f t="shared" si="86"/>
        <v>-1.4155852584537556E-2</v>
      </c>
      <c r="G116" s="8">
        <f t="shared" si="86"/>
        <v>-2.8205310730800431E-3</v>
      </c>
      <c r="H116" s="8">
        <f t="shared" si="86"/>
        <v>6.08185377193835E-3</v>
      </c>
      <c r="I116" s="8">
        <f t="shared" si="86"/>
        <v>-2.9429475103576269E-2</v>
      </c>
      <c r="J116" s="8">
        <f t="shared" si="86"/>
        <v>4.1008155777685863E-3</v>
      </c>
      <c r="K116" s="8">
        <f t="shared" si="86"/>
        <v>5.6561935437582514E-3</v>
      </c>
      <c r="L116" s="8">
        <f t="shared" si="86"/>
        <v>-1.2682361964420713E-2</v>
      </c>
      <c r="M116" s="8">
        <f t="shared" si="86"/>
        <v>2.1331225986397362E-3</v>
      </c>
      <c r="N116" s="8">
        <f t="shared" si="86"/>
        <v>-1.418388015045159E-2</v>
      </c>
      <c r="O116" s="8">
        <f t="shared" si="86"/>
        <v>-9.7534728530276373E-3</v>
      </c>
      <c r="P116" s="8">
        <f t="shared" si="86"/>
        <v>-9.4700251697379251E-4</v>
      </c>
      <c r="Q116" s="8">
        <f t="shared" si="86"/>
        <v>1.278369842485785E-2</v>
      </c>
      <c r="R116" s="8">
        <f t="shared" si="86"/>
        <v>-1.3011944185133092E-2</v>
      </c>
      <c r="S116" s="8">
        <f t="shared" si="86"/>
        <v>-1.572477647573366E-2</v>
      </c>
      <c r="T116" s="8">
        <f t="shared" si="86"/>
        <v>5.0432860462916668E-3</v>
      </c>
      <c r="U116" s="8">
        <f t="shared" si="86"/>
        <v>2.1052478661455114E-3</v>
      </c>
      <c r="V116" s="8">
        <f t="shared" si="86"/>
        <v>-2.7692218976049111E-2</v>
      </c>
      <c r="W116" s="8">
        <f t="shared" si="86"/>
        <v>2.8681680594820329E-3</v>
      </c>
      <c r="X116" s="8">
        <f t="shared" si="86"/>
        <v>-8.5346585301145398E-4</v>
      </c>
      <c r="Y116" s="8">
        <f t="shared" si="86"/>
        <v>-3.7093030874416773E-3</v>
      </c>
      <c r="Z116" s="8">
        <f t="shared" si="86"/>
        <v>-2.669522601213517E-3</v>
      </c>
      <c r="AA116" s="8">
        <f t="shared" si="86"/>
        <v>-3.1049913823362266E-2</v>
      </c>
      <c r="AB116" s="8">
        <f t="shared" si="86"/>
        <v>1.1131058271482268E-2</v>
      </c>
      <c r="AC116" s="8">
        <f t="shared" si="86"/>
        <v>-3.3889358460267357E-3</v>
      </c>
      <c r="AD116" s="8">
        <f t="shared" si="86"/>
        <v>-2.0575224491100146E-2</v>
      </c>
      <c r="AE116" s="8">
        <f t="shared" si="86"/>
        <v>1.3465520609170854E-2</v>
      </c>
      <c r="AF116" s="8">
        <f t="shared" si="86"/>
        <v>1.3688062664082052E-2</v>
      </c>
      <c r="AG116" s="8">
        <f t="shared" si="86"/>
        <v>2.3523142092690481E-2</v>
      </c>
      <c r="AH116" s="8">
        <f t="shared" si="86"/>
        <v>8.1640195175628153E-3</v>
      </c>
      <c r="AI116" s="8">
        <f t="shared" si="86"/>
        <v>1.553384187699698E-2</v>
      </c>
      <c r="AJ116" s="8">
        <f t="shared" si="86"/>
        <v>2.2440264086809637E-2</v>
      </c>
      <c r="AK116" s="8">
        <f t="shared" si="86"/>
        <v>3.7231546546881072E-2</v>
      </c>
      <c r="AL116" s="8">
        <f t="shared" si="86"/>
        <v>1.0627707330677045E-2</v>
      </c>
      <c r="AM116" s="8">
        <f t="shared" si="86"/>
        <v>3.5328690457589532E-2</v>
      </c>
      <c r="AN116" s="8">
        <f t="shared" si="86"/>
        <v>5.6595822187644723E-2</v>
      </c>
      <c r="AO116" s="8">
        <f t="shared" si="86"/>
        <v>1.5339101469856994E-2</v>
      </c>
      <c r="AP116" s="8">
        <f t="shared" si="86"/>
        <v>4.0400732110574183E-2</v>
      </c>
      <c r="AQ116" s="8">
        <f t="shared" si="86"/>
        <v>2.2085713245599513E-2</v>
      </c>
      <c r="AR116" s="8">
        <f t="shared" si="86"/>
        <v>3.0574315131890059E-2</v>
      </c>
      <c r="AS116" s="8">
        <f t="shared" si="86"/>
        <v>9.1698478083045501E-3</v>
      </c>
      <c r="AT116" s="8">
        <f t="shared" si="86"/>
        <v>7.5858271107938774E-2</v>
      </c>
      <c r="AU116" s="8">
        <f t="shared" si="86"/>
        <v>3.1363774654928817E-2</v>
      </c>
      <c r="AV116" s="8">
        <f t="shared" si="86"/>
        <v>-1.0104896503688636E-3</v>
      </c>
      <c r="AW116" s="8">
        <f t="shared" si="86"/>
        <v>-3.7833137423840063E-2</v>
      </c>
      <c r="AX116" s="8">
        <f t="shared" si="86"/>
        <v>3.0620143876136017E-2</v>
      </c>
      <c r="AY116" s="8">
        <f t="shared" si="86"/>
        <v>-3.0206066874554583E-3</v>
      </c>
      <c r="AZ116" s="26"/>
      <c r="BB116" s="22">
        <f t="shared" si="75"/>
        <v>3.0748130414252244E-3</v>
      </c>
      <c r="BC116" s="22">
        <f>BB116</f>
        <v>3.0748130414252244E-3</v>
      </c>
      <c r="BG116" s="8">
        <f t="shared" ref="BG116:BG125" si="87">_xlfn.STDEV.S(B116:AY116)</f>
        <v>2.5163539028094983E-2</v>
      </c>
      <c r="BH116" s="9">
        <f>(BB116/BG116)*SQRT(1000)</f>
        <v>3.8640878690542011</v>
      </c>
      <c r="BI116" s="8">
        <f>_xlfn.T.INV.2T(0.1,999)</f>
        <v>1.6463803454274908</v>
      </c>
      <c r="BJ116" s="8">
        <f>_xlfn.T.INV.2T(0.05,999)</f>
        <v>1.9623414611334626</v>
      </c>
      <c r="BK116" s="8">
        <f>_xlfn.T.INV.2T(0.01,999)</f>
        <v>2.5807596372676254</v>
      </c>
      <c r="BL116" s="9" t="str">
        <f>IF(ABS(BH116)&gt;BJ116,"Odrzucamy H0","NieodrzucamyH0")</f>
        <v>Odrzucamy H0</v>
      </c>
      <c r="BO116" s="9">
        <f>BB116/$BK$110</f>
        <v>0.37969277755481262</v>
      </c>
      <c r="BP116" s="8">
        <f>_xlfn.T.INV.2T(0.1,9)</f>
        <v>1.8331129326562374</v>
      </c>
      <c r="BQ116" s="8">
        <f>_xlfn.T.INV.2T(0.05,9)</f>
        <v>2.2621571627982053</v>
      </c>
      <c r="BR116" s="8">
        <f>_xlfn.T.INV.2T(0.01,9)</f>
        <v>3.2498355415921263</v>
      </c>
      <c r="BS116" s="9" t="str">
        <f>IF(ABS(BO116)&gt;BQ116,"Odrzucamy H0","NieodrzucamyH0")</f>
        <v>NieodrzucamyH0</v>
      </c>
      <c r="BV116" s="30">
        <f>COUNTIF(B116:AY116,"&gt;0")/50</f>
        <v>0.54</v>
      </c>
      <c r="BW116" s="9">
        <f>(SQRT(50)/0.5)*(BV116-0.5)</f>
        <v>0.56568542494923857</v>
      </c>
      <c r="BX116" s="22">
        <f>NORMSINV(1-0.05)</f>
        <v>1.6448536269514715</v>
      </c>
      <c r="BY116" s="22">
        <f>NORMSINV(1-0.025)</f>
        <v>1.9599639845400536</v>
      </c>
      <c r="BZ116" s="22">
        <f>NORMSINV(1-0.005)</f>
        <v>2.5758293035488999</v>
      </c>
      <c r="CA116" s="9" t="str">
        <f>IF(ABS(BW116)&gt;BY116,"Odrzucamy H0","NieodrzucamyH0")</f>
        <v>NieodrzucamyH0</v>
      </c>
      <c r="CE116" s="9">
        <f>SQRT(50)*(BV116-$CG$110)/SQRT($CG$110*(1-$CG$110))</f>
        <v>0.36783974767103972</v>
      </c>
      <c r="CF116" s="22">
        <f>NORMSINV(1-0.05)</f>
        <v>1.6448536269514715</v>
      </c>
      <c r="CG116" s="22">
        <f>NORMSINV(1-0.025)</f>
        <v>1.9599639845400536</v>
      </c>
      <c r="CH116" s="22">
        <f>NORMSINV(1-0.005)</f>
        <v>2.5758293035488999</v>
      </c>
      <c r="CI116" s="9" t="str">
        <f>IF(ABS(CE116)&gt;CG116,"Odrzucamy H0","NieodrzucamyH0")</f>
        <v>NieodrzucamyH0</v>
      </c>
    </row>
    <row r="117" spans="1:87" x14ac:dyDescent="0.25">
      <c r="A117" s="6">
        <v>1</v>
      </c>
      <c r="B117" s="4">
        <f t="shared" ref="B117:AY117" si="88">B47-AVERAGE(B$36:B$45)</f>
        <v>-4.4041129265266474E-2</v>
      </c>
      <c r="C117" s="4">
        <f t="shared" si="88"/>
        <v>4.6025578545444985E-2</v>
      </c>
      <c r="D117" s="4">
        <f t="shared" si="88"/>
        <v>9.047558722285574E-3</v>
      </c>
      <c r="E117" s="4">
        <f t="shared" si="88"/>
        <v>-3.8146855056788642E-3</v>
      </c>
      <c r="F117" s="4">
        <f t="shared" si="88"/>
        <v>-3.3714955934222618E-3</v>
      </c>
      <c r="G117" s="4">
        <f t="shared" si="88"/>
        <v>1.7275538285915805E-2</v>
      </c>
      <c r="H117" s="4">
        <f t="shared" si="88"/>
        <v>3.0863272758124949E-2</v>
      </c>
      <c r="I117" s="4">
        <f t="shared" si="88"/>
        <v>7.7749310825372259E-3</v>
      </c>
      <c r="J117" s="4">
        <f t="shared" si="88"/>
        <v>3.8114224756492848E-3</v>
      </c>
      <c r="K117" s="4">
        <f t="shared" si="88"/>
        <v>2.9959249064216806E-2</v>
      </c>
      <c r="L117" s="4">
        <f t="shared" si="88"/>
        <v>-6.9674771100975931E-3</v>
      </c>
      <c r="M117" s="4">
        <f t="shared" si="88"/>
        <v>-8.1741560893647328E-2</v>
      </c>
      <c r="N117" s="4">
        <f t="shared" si="88"/>
        <v>2.4945267925429868E-2</v>
      </c>
      <c r="O117" s="4">
        <f t="shared" si="88"/>
        <v>2.9026438033002675E-2</v>
      </c>
      <c r="P117" s="4">
        <f t="shared" si="88"/>
        <v>4.9838727098561839E-2</v>
      </c>
      <c r="Q117" s="4">
        <f t="shared" si="88"/>
        <v>2.8251362702398988E-2</v>
      </c>
      <c r="R117" s="4">
        <f t="shared" si="88"/>
        <v>-3.6282997053007457E-2</v>
      </c>
      <c r="S117" s="4">
        <f t="shared" si="88"/>
        <v>-2.1465088622660881E-2</v>
      </c>
      <c r="T117" s="4">
        <f t="shared" si="88"/>
        <v>4.1187220445912304E-2</v>
      </c>
      <c r="U117" s="4">
        <f t="shared" si="88"/>
        <v>1.457554716238752E-2</v>
      </c>
      <c r="V117" s="4">
        <f t="shared" si="88"/>
        <v>-4.7665309958467277E-3</v>
      </c>
      <c r="W117" s="4">
        <f t="shared" si="88"/>
        <v>-3.1936019771227217E-2</v>
      </c>
      <c r="X117" s="4">
        <f t="shared" si="88"/>
        <v>-4.6204812206106567E-2</v>
      </c>
      <c r="Y117" s="4">
        <f t="shared" si="88"/>
        <v>-3.3422973942109788E-2</v>
      </c>
      <c r="Z117" s="4">
        <f t="shared" si="88"/>
        <v>-1.5497749284387038E-2</v>
      </c>
      <c r="AA117" s="4">
        <f t="shared" si="88"/>
        <v>-4.4392691530128793E-2</v>
      </c>
      <c r="AB117" s="4">
        <f t="shared" si="88"/>
        <v>1.3363860829844821E-3</v>
      </c>
      <c r="AC117" s="4">
        <f t="shared" si="88"/>
        <v>-3.5926172382391292E-2</v>
      </c>
      <c r="AD117" s="4">
        <f t="shared" si="88"/>
        <v>-2.1228926143697344E-2</v>
      </c>
      <c r="AE117" s="4">
        <f t="shared" si="88"/>
        <v>-1.9363314321387555E-2</v>
      </c>
      <c r="AF117" s="4">
        <f t="shared" si="88"/>
        <v>-5.8878884631663212E-3</v>
      </c>
      <c r="AG117" s="4">
        <f t="shared" si="88"/>
        <v>1.3267751091616684E-2</v>
      </c>
      <c r="AH117" s="4">
        <f t="shared" si="88"/>
        <v>-5.2304976574273371E-3</v>
      </c>
      <c r="AI117" s="4">
        <f t="shared" si="88"/>
        <v>-1.6852816228973232E-2</v>
      </c>
      <c r="AJ117" s="4">
        <f t="shared" si="88"/>
        <v>-6.9620910639727942E-3</v>
      </c>
      <c r="AK117" s="4">
        <f t="shared" si="88"/>
        <v>-6.7006656139965374E-4</v>
      </c>
      <c r="AL117" s="4">
        <f t="shared" si="88"/>
        <v>-1.1225654423318597E-2</v>
      </c>
      <c r="AM117" s="4">
        <f t="shared" si="88"/>
        <v>-1.7057640649562472E-2</v>
      </c>
      <c r="AN117" s="4">
        <f t="shared" si="88"/>
        <v>1.8868319790874407E-3</v>
      </c>
      <c r="AO117" s="4">
        <f t="shared" si="88"/>
        <v>4.989879729068592E-3</v>
      </c>
      <c r="AP117" s="4">
        <f t="shared" si="88"/>
        <v>2.9598812283511945E-2</v>
      </c>
      <c r="AQ117" s="4">
        <f t="shared" si="88"/>
        <v>7.6016287518754319E-2</v>
      </c>
      <c r="AR117" s="4">
        <f t="shared" si="88"/>
        <v>9.52419152960996E-2</v>
      </c>
      <c r="AS117" s="4">
        <f t="shared" si="88"/>
        <v>2.8372885441848166E-2</v>
      </c>
      <c r="AT117" s="4">
        <f t="shared" si="88"/>
        <v>8.0026626508031343E-2</v>
      </c>
      <c r="AU117" s="4">
        <f t="shared" si="88"/>
        <v>6.7850617324129725E-2</v>
      </c>
      <c r="AV117" s="4">
        <f t="shared" si="88"/>
        <v>6.3954641244156313E-2</v>
      </c>
      <c r="AW117" s="4">
        <f t="shared" si="88"/>
        <v>4.2756849464560431E-2</v>
      </c>
      <c r="AX117" s="4">
        <f t="shared" si="88"/>
        <v>5.2383709748357828E-2</v>
      </c>
      <c r="AY117" s="4">
        <f t="shared" si="88"/>
        <v>4.5321879628223677E-2</v>
      </c>
      <c r="BB117" s="24">
        <f t="shared" si="75"/>
        <v>8.425538159468296E-3</v>
      </c>
      <c r="BC117" s="24">
        <f>SUM(BB116:BB117)</f>
        <v>1.150035120089352E-2</v>
      </c>
      <c r="BG117" s="4">
        <f t="shared" si="87"/>
        <v>3.6672281066490162E-2</v>
      </c>
      <c r="BH117" s="1">
        <f t="shared" ref="BH117:BH125" si="89">(BB117/BG117)*SQRT(1000)</f>
        <v>7.265403275098981</v>
      </c>
      <c r="BI117" s="4">
        <f t="shared" ref="BI117:BI125" si="90">_xlfn.T.INV.2T(0.1,999)</f>
        <v>1.6463803454274908</v>
      </c>
      <c r="BJ117" s="4">
        <f t="shared" ref="BJ117:BJ125" si="91">_xlfn.T.INV.2T(0.05,999)</f>
        <v>1.9623414611334626</v>
      </c>
      <c r="BK117" s="4">
        <f t="shared" ref="BK117:BK125" si="92">_xlfn.T.INV.2T(0.01,999)</f>
        <v>2.5807596372676254</v>
      </c>
      <c r="BL117" s="1" t="str">
        <f t="shared" ref="BL117:BL125" si="93">IF(ABS(BH117)&gt;BJ117,"Odrzucamy H0","NieodrzucamyH0")</f>
        <v>Odrzucamy H0</v>
      </c>
      <c r="BO117" s="1">
        <f t="shared" ref="BO117:BO125" si="94">BB117/$BK$110</f>
        <v>1.0404261797587995</v>
      </c>
      <c r="BP117" s="4">
        <f t="shared" ref="BP117:BP125" si="95">_xlfn.T.INV.2T(0.1,9)</f>
        <v>1.8331129326562374</v>
      </c>
      <c r="BQ117" s="4">
        <f t="shared" ref="BQ117:BQ125" si="96">_xlfn.T.INV.2T(0.05,9)</f>
        <v>2.2621571627982053</v>
      </c>
      <c r="BR117" s="4">
        <f t="shared" ref="BR117:BR125" si="97">_xlfn.T.INV.2T(0.01,9)</f>
        <v>3.2498355415921263</v>
      </c>
      <c r="BS117" s="1" t="str">
        <f t="shared" ref="BS117:BS125" si="98">IF(ABS(BO117)&gt;BQ117,"Odrzucamy H0","NieodrzucamyH0")</f>
        <v>NieodrzucamyH0</v>
      </c>
      <c r="BV117" s="34">
        <f t="shared" ref="BV117:BV125" si="99">COUNTIF(B117:AY117,"&gt;0")/50</f>
        <v>0.54</v>
      </c>
      <c r="BW117" s="1">
        <f t="shared" ref="BW117:BW125" si="100">(SQRT(50)/0.5)*(BV117-0.5)</f>
        <v>0.56568542494923857</v>
      </c>
      <c r="BX117" s="23">
        <f t="shared" ref="BX117:BX125" si="101">NORMSINV(1-0.05)</f>
        <v>1.6448536269514715</v>
      </c>
      <c r="BY117" s="23">
        <f t="shared" ref="BY117:BY125" si="102">NORMSINV(1-0.025)</f>
        <v>1.9599639845400536</v>
      </c>
      <c r="BZ117" s="23">
        <f t="shared" ref="BZ117:BZ125" si="103">NORMSINV(1-0.005)</f>
        <v>2.5758293035488999</v>
      </c>
      <c r="CA117" s="1" t="str">
        <f t="shared" ref="CA117:CA125" si="104">IF(ABS(BW117)&gt;BY117,"Odrzucamy H0","NieodrzucamyH0")</f>
        <v>NieodrzucamyH0</v>
      </c>
      <c r="CE117" s="9">
        <f t="shared" ref="CE117:CE125" si="105">SQRT(50)*(BV117-$CG$110)/SQRT($CG$110*(1-$CG$110))</f>
        <v>0.36783974767103972</v>
      </c>
      <c r="CF117" s="23">
        <f t="shared" ref="CF117:CF125" si="106">NORMSINV(1-0.05)</f>
        <v>1.6448536269514715</v>
      </c>
      <c r="CG117" s="23">
        <f t="shared" ref="CG117:CG125" si="107">NORMSINV(1-0.025)</f>
        <v>1.9599639845400536</v>
      </c>
      <c r="CH117" s="23">
        <f t="shared" ref="CH117:CH125" si="108">NORMSINV(1-0.005)</f>
        <v>2.5758293035488999</v>
      </c>
      <c r="CI117" s="1" t="str">
        <f t="shared" ref="CI117:CI125" si="109">IF(ABS(CE117)&gt;CG117,"Odrzucamy H0","NieodrzucamyH0")</f>
        <v>NieodrzucamyH0</v>
      </c>
    </row>
    <row r="118" spans="1:87" x14ac:dyDescent="0.25">
      <c r="A118" s="6">
        <v>2</v>
      </c>
      <c r="B118" s="4">
        <f t="shared" ref="B118:AY118" si="110">B48-AVERAGE(B$36:B$45)</f>
        <v>-1.5446804376843259E-2</v>
      </c>
      <c r="C118" s="4">
        <f t="shared" si="110"/>
        <v>9.2050575548293535E-3</v>
      </c>
      <c r="D118" s="4">
        <f t="shared" si="110"/>
        <v>4.3060792168353465E-3</v>
      </c>
      <c r="E118" s="4">
        <f t="shared" si="110"/>
        <v>-7.7869467865583431E-3</v>
      </c>
      <c r="F118" s="4">
        <f t="shared" si="110"/>
        <v>4.2133417351810183E-3</v>
      </c>
      <c r="G118" s="4">
        <f t="shared" si="110"/>
        <v>7.29327697523415E-3</v>
      </c>
      <c r="H118" s="4">
        <f t="shared" si="110"/>
        <v>1.9038090742417402E-2</v>
      </c>
      <c r="I118" s="4">
        <f t="shared" si="110"/>
        <v>4.0179676672894718E-3</v>
      </c>
      <c r="J118" s="4">
        <f t="shared" si="110"/>
        <v>6.0827953089956479E-3</v>
      </c>
      <c r="K118" s="4">
        <f t="shared" si="110"/>
        <v>-2.4093605070297022E-4</v>
      </c>
      <c r="L118" s="4">
        <f t="shared" si="110"/>
        <v>9.980981871487573E-3</v>
      </c>
      <c r="M118" s="4">
        <f t="shared" si="110"/>
        <v>1.184039639159431E-2</v>
      </c>
      <c r="N118" s="4">
        <f t="shared" si="110"/>
        <v>3.8960500937815206E-3</v>
      </c>
      <c r="O118" s="4">
        <f t="shared" si="110"/>
        <v>2.2014543068677062E-2</v>
      </c>
      <c r="P118" s="4">
        <f t="shared" si="110"/>
        <v>1.0026700144307671E-2</v>
      </c>
      <c r="Q118" s="4">
        <f t="shared" si="110"/>
        <v>6.0012217125860528E-3</v>
      </c>
      <c r="R118" s="4">
        <f t="shared" si="110"/>
        <v>1.4726338271655049E-2</v>
      </c>
      <c r="S118" s="4">
        <f t="shared" si="110"/>
        <v>2.6244398424261572E-2</v>
      </c>
      <c r="T118" s="4">
        <f t="shared" si="110"/>
        <v>2.3658949533531598E-3</v>
      </c>
      <c r="U118" s="4">
        <f t="shared" si="110"/>
        <v>3.1426755151840384E-3</v>
      </c>
      <c r="V118" s="4">
        <f t="shared" si="110"/>
        <v>1.7289092421930745E-3</v>
      </c>
      <c r="W118" s="4">
        <f t="shared" si="110"/>
        <v>-2.3497320693817724E-2</v>
      </c>
      <c r="X118" s="4">
        <f t="shared" si="110"/>
        <v>-8.3950824965104507E-3</v>
      </c>
      <c r="Y118" s="4">
        <f t="shared" si="110"/>
        <v>-8.5302960845508296E-3</v>
      </c>
      <c r="Z118" s="4">
        <f t="shared" si="110"/>
        <v>-1.3618941519055685E-2</v>
      </c>
      <c r="AA118" s="4">
        <f t="shared" si="110"/>
        <v>-1.0705023893589752E-2</v>
      </c>
      <c r="AB118" s="4">
        <f t="shared" si="110"/>
        <v>-1.0999304286803823E-3</v>
      </c>
      <c r="AC118" s="4">
        <f t="shared" si="110"/>
        <v>-3.0713249897459096E-3</v>
      </c>
      <c r="AD118" s="4">
        <f t="shared" si="110"/>
        <v>-1.3680100056008511E-2</v>
      </c>
      <c r="AE118" s="4">
        <f t="shared" si="110"/>
        <v>2.1259505395922742E-3</v>
      </c>
      <c r="AF118" s="4">
        <f t="shared" si="110"/>
        <v>-5.9216702614122013E-3</v>
      </c>
      <c r="AG118" s="4">
        <f t="shared" si="110"/>
        <v>1.3215779253871145E-2</v>
      </c>
      <c r="AH118" s="4">
        <f t="shared" si="110"/>
        <v>-5.4509327907672957E-3</v>
      </c>
      <c r="AI118" s="4">
        <f t="shared" si="110"/>
        <v>-1.6867956618232906E-2</v>
      </c>
      <c r="AJ118" s="4">
        <f t="shared" si="110"/>
        <v>-7.0742364208739722E-3</v>
      </c>
      <c r="AK118" s="4">
        <f t="shared" si="110"/>
        <v>-7.0699164583013559E-4</v>
      </c>
      <c r="AL118" s="4">
        <f t="shared" si="110"/>
        <v>-1.1554836000000502E-2</v>
      </c>
      <c r="AM118" s="4">
        <f t="shared" si="110"/>
        <v>-1.7218948116695523E-2</v>
      </c>
      <c r="AN118" s="4">
        <f t="shared" si="110"/>
        <v>1.8424401889605632E-3</v>
      </c>
      <c r="AO118" s="4">
        <f t="shared" si="110"/>
        <v>4.9623779564483073E-3</v>
      </c>
      <c r="AP118" s="4">
        <f t="shared" si="110"/>
        <v>1.1367414881738685E-2</v>
      </c>
      <c r="AQ118" s="4">
        <f t="shared" si="110"/>
        <v>2.3008710009778277E-2</v>
      </c>
      <c r="AR118" s="4">
        <f t="shared" si="110"/>
        <v>2.4943877028992808E-2</v>
      </c>
      <c r="AS118" s="4">
        <f t="shared" si="110"/>
        <v>3.5740708315718465E-3</v>
      </c>
      <c r="AT118" s="4">
        <f t="shared" si="110"/>
        <v>1.7714066900113783E-2</v>
      </c>
      <c r="AU118" s="4">
        <f t="shared" si="110"/>
        <v>2.3790197973778453E-2</v>
      </c>
      <c r="AV118" s="4">
        <f t="shared" si="110"/>
        <v>-1.3281420411520497E-2</v>
      </c>
      <c r="AW118" s="4">
        <f t="shared" si="110"/>
        <v>1.5193069317837508E-2</v>
      </c>
      <c r="AX118" s="4">
        <f t="shared" si="110"/>
        <v>1.7349817982675996E-2</v>
      </c>
      <c r="AY118" s="4">
        <f t="shared" si="110"/>
        <v>1.4259876822055997E-2</v>
      </c>
      <c r="BB118" s="24">
        <f t="shared" si="75"/>
        <v>3.1064533787176453E-3</v>
      </c>
      <c r="BC118" s="24">
        <f>SUM(BB116:BB118)</f>
        <v>1.4606804579611166E-2</v>
      </c>
      <c r="BG118" s="4">
        <f t="shared" si="87"/>
        <v>1.2390013077997046E-2</v>
      </c>
      <c r="BH118" s="1">
        <f t="shared" si="89"/>
        <v>7.9285373308592497</v>
      </c>
      <c r="BI118" s="4">
        <f t="shared" si="90"/>
        <v>1.6463803454274908</v>
      </c>
      <c r="BJ118" s="4">
        <f t="shared" si="91"/>
        <v>1.9623414611334626</v>
      </c>
      <c r="BK118" s="4">
        <f t="shared" si="92"/>
        <v>2.5807596372676254</v>
      </c>
      <c r="BL118" s="1" t="str">
        <f t="shared" si="93"/>
        <v>Odrzucamy H0</v>
      </c>
      <c r="BO118" s="1">
        <f t="shared" si="94"/>
        <v>0.38359987934847545</v>
      </c>
      <c r="BP118" s="4">
        <f t="shared" si="95"/>
        <v>1.8331129326562374</v>
      </c>
      <c r="BQ118" s="4">
        <f t="shared" si="96"/>
        <v>2.2621571627982053</v>
      </c>
      <c r="BR118" s="4">
        <f t="shared" si="97"/>
        <v>3.2498355415921263</v>
      </c>
      <c r="BS118" s="1" t="str">
        <f t="shared" si="98"/>
        <v>NieodrzucamyH0</v>
      </c>
      <c r="BV118" s="34">
        <f t="shared" si="99"/>
        <v>0.62</v>
      </c>
      <c r="BW118" s="1">
        <f t="shared" si="100"/>
        <v>1.697056274847714</v>
      </c>
      <c r="BX118" s="24">
        <f t="shared" si="101"/>
        <v>1.6448536269514715</v>
      </c>
      <c r="BY118" s="24">
        <f t="shared" si="102"/>
        <v>1.9599639845400536</v>
      </c>
      <c r="BZ118" s="24">
        <f t="shared" si="103"/>
        <v>2.5758293035488999</v>
      </c>
      <c r="CA118" s="1" t="str">
        <f t="shared" si="104"/>
        <v>NieodrzucamyH0</v>
      </c>
      <c r="CE118" s="9">
        <f t="shared" si="105"/>
        <v>1.4996543558896218</v>
      </c>
      <c r="CF118" s="24">
        <f t="shared" si="106"/>
        <v>1.6448536269514715</v>
      </c>
      <c r="CG118" s="24">
        <f t="shared" si="107"/>
        <v>1.9599639845400536</v>
      </c>
      <c r="CH118" s="24">
        <f t="shared" si="108"/>
        <v>2.5758293035488999</v>
      </c>
      <c r="CI118" s="1" t="str">
        <f t="shared" si="109"/>
        <v>NieodrzucamyH0</v>
      </c>
    </row>
    <row r="119" spans="1:87" x14ac:dyDescent="0.25">
      <c r="A119" s="6">
        <v>3</v>
      </c>
      <c r="B119" s="4">
        <f t="shared" ref="B119:AY119" si="111">B49-AVERAGE(B$36:B$45)</f>
        <v>-1.551726420193375E-2</v>
      </c>
      <c r="C119" s="4">
        <f t="shared" si="111"/>
        <v>9.1629580856658691E-3</v>
      </c>
      <c r="D119" s="4">
        <f t="shared" si="111"/>
        <v>4.2829233605245157E-3</v>
      </c>
      <c r="E119" s="4">
        <f t="shared" si="111"/>
        <v>-7.7870082374479222E-3</v>
      </c>
      <c r="F119" s="4">
        <f t="shared" si="111"/>
        <v>4.2126439218478752E-3</v>
      </c>
      <c r="G119" s="4">
        <f t="shared" si="111"/>
        <v>7.2927377544016337E-3</v>
      </c>
      <c r="H119" s="4">
        <f t="shared" si="111"/>
        <v>1.9031594430638576E-2</v>
      </c>
      <c r="I119" s="4">
        <f t="shared" si="111"/>
        <v>4.017239132559778E-3</v>
      </c>
      <c r="J119" s="4">
        <f t="shared" si="111"/>
        <v>6.0827144241842688E-3</v>
      </c>
      <c r="K119" s="4">
        <f t="shared" si="111"/>
        <v>-2.7287225170890151E-4</v>
      </c>
      <c r="L119" s="4">
        <f t="shared" si="111"/>
        <v>9.9762187831368976E-3</v>
      </c>
      <c r="M119" s="4">
        <f t="shared" si="111"/>
        <v>1.1676230974594231E-2</v>
      </c>
      <c r="N119" s="4">
        <f t="shared" si="111"/>
        <v>3.8936493678410015E-3</v>
      </c>
      <c r="O119" s="4">
        <f t="shared" si="111"/>
        <v>2.1924815337353853E-2</v>
      </c>
      <c r="P119" s="4">
        <f t="shared" si="111"/>
        <v>9.8600358387648159E-3</v>
      </c>
      <c r="Q119" s="4">
        <f t="shared" si="111"/>
        <v>5.9220953068544668E-3</v>
      </c>
      <c r="R119" s="4">
        <f t="shared" si="111"/>
        <v>1.4702865144943639E-2</v>
      </c>
      <c r="S119" s="4">
        <f t="shared" si="111"/>
        <v>2.5806635188183984E-2</v>
      </c>
      <c r="T119" s="4">
        <f t="shared" si="111"/>
        <v>2.3525017060971073E-3</v>
      </c>
      <c r="U119" s="4">
        <f t="shared" si="111"/>
        <v>3.1385909909899981E-3</v>
      </c>
      <c r="V119" s="4">
        <f t="shared" si="111"/>
        <v>1.6798001517649994E-3</v>
      </c>
      <c r="W119" s="4">
        <f t="shared" si="111"/>
        <v>-2.3921394314794672E-2</v>
      </c>
      <c r="X119" s="4">
        <f t="shared" si="111"/>
        <v>-8.4577107269308578E-3</v>
      </c>
      <c r="Y119" s="4">
        <f t="shared" si="111"/>
        <v>-8.5905934944192075E-3</v>
      </c>
      <c r="Z119" s="4">
        <f t="shared" si="111"/>
        <v>-1.4105651463384295E-2</v>
      </c>
      <c r="AA119" s="4">
        <f t="shared" si="111"/>
        <v>-1.0892390609475146E-2</v>
      </c>
      <c r="AB119" s="4">
        <f t="shared" si="111"/>
        <v>-1.1037377465202549E-3</v>
      </c>
      <c r="AC119" s="4">
        <f t="shared" si="111"/>
        <v>-3.0730693689543231E-3</v>
      </c>
      <c r="AD119" s="4">
        <f t="shared" si="111"/>
        <v>-1.4023013981270861E-2</v>
      </c>
      <c r="AE119" s="4">
        <f t="shared" si="111"/>
        <v>2.0893781827626178E-3</v>
      </c>
      <c r="AF119" s="4">
        <f t="shared" si="111"/>
        <v>-5.9558482072961244E-3</v>
      </c>
      <c r="AG119" s="4">
        <f t="shared" si="111"/>
        <v>1.3163049878782885E-2</v>
      </c>
      <c r="AH119" s="4">
        <f t="shared" si="111"/>
        <v>-5.6780626488075678E-3</v>
      </c>
      <c r="AI119" s="4">
        <f t="shared" si="111"/>
        <v>-1.6883215523711928E-2</v>
      </c>
      <c r="AJ119" s="4">
        <f t="shared" si="111"/>
        <v>-7.1887953265058965E-3</v>
      </c>
      <c r="AK119" s="4">
        <f t="shared" si="111"/>
        <v>-7.4436961632462842E-4</v>
      </c>
      <c r="AL119" s="4">
        <f t="shared" si="111"/>
        <v>-1.1896296683351383E-2</v>
      </c>
      <c r="AM119" s="4">
        <f t="shared" si="111"/>
        <v>-1.7384432592759808E-2</v>
      </c>
      <c r="AN119" s="4">
        <f t="shared" si="111"/>
        <v>1.797450887422984E-3</v>
      </c>
      <c r="AO119" s="4">
        <f t="shared" si="111"/>
        <v>4.9351623828111672E-3</v>
      </c>
      <c r="AP119" s="4">
        <f t="shared" si="111"/>
        <v>1.135978120672314E-2</v>
      </c>
      <c r="AQ119" s="4">
        <f t="shared" si="111"/>
        <v>2.2931264497179644E-2</v>
      </c>
      <c r="AR119" s="4">
        <f t="shared" si="111"/>
        <v>2.4851889701734742E-2</v>
      </c>
      <c r="AS119" s="4">
        <f t="shared" si="111"/>
        <v>3.5488673610834407E-3</v>
      </c>
      <c r="AT119" s="4">
        <f t="shared" si="111"/>
        <v>1.7527900236296266E-2</v>
      </c>
      <c r="AU119" s="4">
        <f t="shared" si="111"/>
        <v>2.3464658978626419E-2</v>
      </c>
      <c r="AV119" s="4">
        <f t="shared" si="111"/>
        <v>-1.3594755671653337E-2</v>
      </c>
      <c r="AW119" s="4">
        <f t="shared" si="111"/>
        <v>1.5155535011981046E-2</v>
      </c>
      <c r="AX119" s="4">
        <f t="shared" si="111"/>
        <v>1.7159241571969699E-2</v>
      </c>
      <c r="AY119" s="4">
        <f t="shared" si="111"/>
        <v>1.4157573819885267E-2</v>
      </c>
      <c r="BB119" s="24">
        <f t="shared" si="75"/>
        <v>3.0017504190071194E-3</v>
      </c>
      <c r="BC119" s="24">
        <f>SUM(BB116:BB119)</f>
        <v>1.7608554998618284E-2</v>
      </c>
      <c r="BG119" s="4">
        <f t="shared" si="87"/>
        <v>1.241513954533296E-2</v>
      </c>
      <c r="BH119" s="1">
        <f t="shared" si="89"/>
        <v>7.6458007231949416</v>
      </c>
      <c r="BI119" s="4">
        <f t="shared" si="90"/>
        <v>1.6463803454274908</v>
      </c>
      <c r="BJ119" s="4">
        <f t="shared" si="91"/>
        <v>1.9623414611334626</v>
      </c>
      <c r="BK119" s="4">
        <f t="shared" si="92"/>
        <v>2.5807596372676254</v>
      </c>
      <c r="BL119" s="1" t="str">
        <f t="shared" si="93"/>
        <v>Odrzucamy H0</v>
      </c>
      <c r="BO119" s="1">
        <f t="shared" si="94"/>
        <v>0.37067065176452058</v>
      </c>
      <c r="BP119" s="4">
        <f t="shared" si="95"/>
        <v>1.8331129326562374</v>
      </c>
      <c r="BQ119" s="4">
        <f t="shared" si="96"/>
        <v>2.2621571627982053</v>
      </c>
      <c r="BR119" s="4">
        <f t="shared" si="97"/>
        <v>3.2498355415921263</v>
      </c>
      <c r="BS119" s="1" t="str">
        <f t="shared" si="98"/>
        <v>NieodrzucamyH0</v>
      </c>
      <c r="BV119" s="34">
        <f t="shared" si="99"/>
        <v>0.62</v>
      </c>
      <c r="BW119" s="1">
        <f t="shared" si="100"/>
        <v>1.697056274847714</v>
      </c>
      <c r="BX119" s="24">
        <f t="shared" si="101"/>
        <v>1.6448536269514715</v>
      </c>
      <c r="BY119" s="24">
        <f t="shared" si="102"/>
        <v>1.9599639845400536</v>
      </c>
      <c r="BZ119" s="24">
        <f t="shared" si="103"/>
        <v>2.5758293035488999</v>
      </c>
      <c r="CA119" s="1" t="str">
        <f t="shared" si="104"/>
        <v>NieodrzucamyH0</v>
      </c>
      <c r="CE119" s="9">
        <f t="shared" si="105"/>
        <v>1.4996543558896218</v>
      </c>
      <c r="CF119" s="24">
        <f t="shared" si="106"/>
        <v>1.6448536269514715</v>
      </c>
      <c r="CG119" s="24">
        <f t="shared" si="107"/>
        <v>1.9599639845400536</v>
      </c>
      <c r="CH119" s="24">
        <f t="shared" si="108"/>
        <v>2.5758293035488999</v>
      </c>
      <c r="CI119" s="1" t="str">
        <f t="shared" si="109"/>
        <v>NieodrzucamyH0</v>
      </c>
    </row>
    <row r="120" spans="1:87" x14ac:dyDescent="0.25">
      <c r="A120" s="6">
        <v>4</v>
      </c>
      <c r="B120" s="4">
        <f t="shared" ref="B120:AY120" si="112">B50-AVERAGE(B$36:B$45)</f>
        <v>-1.5588921995291573E-2</v>
      </c>
      <c r="C120" s="4">
        <f t="shared" si="112"/>
        <v>9.1213996679029331E-3</v>
      </c>
      <c r="D120" s="4">
        <f t="shared" si="112"/>
        <v>4.2599887615836982E-3</v>
      </c>
      <c r="E120" s="4">
        <f t="shared" si="112"/>
        <v>-7.7870697188224597E-3</v>
      </c>
      <c r="F120" s="4">
        <f t="shared" si="112"/>
        <v>4.211947272897836E-3</v>
      </c>
      <c r="G120" s="4">
        <f t="shared" si="112"/>
        <v>7.2921977407794537E-3</v>
      </c>
      <c r="H120" s="4">
        <f t="shared" si="112"/>
        <v>1.902513110815825E-2</v>
      </c>
      <c r="I120" s="4">
        <f t="shared" si="112"/>
        <v>4.0165093525653698E-3</v>
      </c>
      <c r="J120" s="4">
        <f t="shared" si="112"/>
        <v>6.0826334933487226E-3</v>
      </c>
      <c r="K120" s="4">
        <f t="shared" si="112"/>
        <v>-3.0517249514898977E-4</v>
      </c>
      <c r="L120" s="4">
        <f t="shared" si="112"/>
        <v>9.971476417360953E-3</v>
      </c>
      <c r="M120" s="4">
        <f t="shared" si="112"/>
        <v>1.1516193036485638E-2</v>
      </c>
      <c r="N120" s="4">
        <f t="shared" si="112"/>
        <v>3.8912560641429059E-3</v>
      </c>
      <c r="O120" s="4">
        <f t="shared" si="112"/>
        <v>2.1836763677927654E-2</v>
      </c>
      <c r="P120" s="4">
        <f t="shared" si="112"/>
        <v>9.6975930075700861E-3</v>
      </c>
      <c r="Q120" s="4">
        <f t="shared" si="112"/>
        <v>5.844358071972258E-3</v>
      </c>
      <c r="R120" s="4">
        <f t="shared" si="112"/>
        <v>1.4679617827436197E-2</v>
      </c>
      <c r="S120" s="4">
        <f t="shared" si="112"/>
        <v>2.5386632975480865E-2</v>
      </c>
      <c r="T120" s="4">
        <f t="shared" si="112"/>
        <v>2.3392059536042039E-3</v>
      </c>
      <c r="U120" s="4">
        <f t="shared" si="112"/>
        <v>3.1345229267144997E-3</v>
      </c>
      <c r="V120" s="4">
        <f t="shared" si="112"/>
        <v>1.6299954571685187E-3</v>
      </c>
      <c r="W120" s="4">
        <f t="shared" si="112"/>
        <v>-2.4363490605273722E-2</v>
      </c>
      <c r="X120" s="4">
        <f t="shared" si="112"/>
        <v>-8.5213421202316262E-3</v>
      </c>
      <c r="Y120" s="4">
        <f t="shared" si="112"/>
        <v>-8.6518383759601261E-3</v>
      </c>
      <c r="Z120" s="4">
        <f t="shared" si="112"/>
        <v>-1.4614571527793897E-2</v>
      </c>
      <c r="AA120" s="4">
        <f t="shared" si="112"/>
        <v>-1.10849942784788E-2</v>
      </c>
      <c r="AB120" s="4">
        <f t="shared" si="112"/>
        <v>-1.1075599659278695E-3</v>
      </c>
      <c r="AC120" s="4">
        <f t="shared" si="112"/>
        <v>-3.07481836508414E-3</v>
      </c>
      <c r="AD120" s="4">
        <f t="shared" si="112"/>
        <v>-1.4378990881865294E-2</v>
      </c>
      <c r="AE120" s="4">
        <f t="shared" si="112"/>
        <v>2.0523594333083095E-3</v>
      </c>
      <c r="AF120" s="4">
        <f t="shared" si="112"/>
        <v>-2.4529878873275707E-2</v>
      </c>
      <c r="AG120" s="4">
        <f t="shared" si="112"/>
        <v>4.5984241705647202E-2</v>
      </c>
      <c r="AH120" s="4">
        <f t="shared" si="112"/>
        <v>-1.8998877415576477E-2</v>
      </c>
      <c r="AI120" s="4">
        <f t="shared" si="112"/>
        <v>-3.8287124186865494E-2</v>
      </c>
      <c r="AJ120" s="4">
        <f t="shared" si="112"/>
        <v>-4.5876469703278792E-2</v>
      </c>
      <c r="AK120" s="4">
        <f t="shared" si="112"/>
        <v>-5.0509576178343958E-2</v>
      </c>
      <c r="AL120" s="4">
        <f t="shared" si="112"/>
        <v>2.3363324663825367E-2</v>
      </c>
      <c r="AM120" s="4">
        <f t="shared" si="112"/>
        <v>-1.9853126208698595E-2</v>
      </c>
      <c r="AN120" s="4">
        <f t="shared" si="112"/>
        <v>-2.2140684564810172E-2</v>
      </c>
      <c r="AO120" s="4">
        <f t="shared" si="112"/>
        <v>-3.7946029086775503E-2</v>
      </c>
      <c r="AP120" s="4">
        <f t="shared" si="112"/>
        <v>1.1352189539933315E-2</v>
      </c>
      <c r="AQ120" s="4">
        <f t="shared" si="112"/>
        <v>2.2852437660806926E-2</v>
      </c>
      <c r="AR120" s="4">
        <f t="shared" si="112"/>
        <v>2.4761641850664994E-2</v>
      </c>
      <c r="AS120" s="4">
        <f t="shared" si="112"/>
        <v>3.5234089122269992E-3</v>
      </c>
      <c r="AT120" s="4">
        <f t="shared" si="112"/>
        <v>1.7346711906264752E-2</v>
      </c>
      <c r="AU120" s="4">
        <f t="shared" si="112"/>
        <v>2.3150557630568759E-2</v>
      </c>
      <c r="AV120" s="4">
        <f t="shared" si="112"/>
        <v>-1.3919486380276676E-2</v>
      </c>
      <c r="AW120" s="4">
        <f t="shared" si="112"/>
        <v>1.5118456427835478E-2</v>
      </c>
      <c r="AX120" s="4">
        <f t="shared" si="112"/>
        <v>1.6973820204407165E-2</v>
      </c>
      <c r="AY120" s="4">
        <f t="shared" si="112"/>
        <v>1.4057309375322038E-2</v>
      </c>
      <c r="BB120" s="24">
        <f t="shared" si="75"/>
        <v>5.8677183922630009E-5</v>
      </c>
      <c r="BC120" s="24">
        <f>SUM(BB116:BB120)</f>
        <v>1.7667232182540914E-2</v>
      </c>
      <c r="BG120" s="4">
        <f t="shared" si="87"/>
        <v>1.9697145783213056E-2</v>
      </c>
      <c r="BH120" s="1">
        <f t="shared" si="89"/>
        <v>9.4203266768864841E-2</v>
      </c>
      <c r="BI120" s="4">
        <f t="shared" si="90"/>
        <v>1.6463803454274908</v>
      </c>
      <c r="BJ120" s="4">
        <f t="shared" si="91"/>
        <v>1.9623414611334626</v>
      </c>
      <c r="BK120" s="4">
        <f t="shared" si="92"/>
        <v>2.5807596372676254</v>
      </c>
      <c r="BL120" s="1" t="str">
        <f t="shared" si="93"/>
        <v>NieodrzucamyH0</v>
      </c>
      <c r="BO120" s="1">
        <f t="shared" si="94"/>
        <v>7.2457423077505797E-3</v>
      </c>
      <c r="BP120" s="4">
        <f t="shared" si="95"/>
        <v>1.8331129326562374</v>
      </c>
      <c r="BQ120" s="4">
        <f t="shared" si="96"/>
        <v>2.2621571627982053</v>
      </c>
      <c r="BR120" s="4">
        <f t="shared" si="97"/>
        <v>3.2498355415921263</v>
      </c>
      <c r="BS120" s="1" t="str">
        <f t="shared" si="98"/>
        <v>NieodrzucamyH0</v>
      </c>
      <c r="BV120" s="34">
        <f t="shared" si="99"/>
        <v>0.6</v>
      </c>
      <c r="BW120" s="1">
        <f t="shared" si="100"/>
        <v>1.4142135623730947</v>
      </c>
      <c r="BX120" s="24">
        <f t="shared" si="101"/>
        <v>1.6448536269514715</v>
      </c>
      <c r="BY120" s="24">
        <f t="shared" si="102"/>
        <v>1.9599639845400536</v>
      </c>
      <c r="BZ120" s="24">
        <f t="shared" si="103"/>
        <v>2.5758293035488999</v>
      </c>
      <c r="CA120" s="1" t="str">
        <f t="shared" si="104"/>
        <v>NieodrzucamyH0</v>
      </c>
      <c r="CE120" s="9">
        <f t="shared" si="105"/>
        <v>1.2167007038349757</v>
      </c>
      <c r="CF120" s="24">
        <f t="shared" si="106"/>
        <v>1.6448536269514715</v>
      </c>
      <c r="CG120" s="24">
        <f t="shared" si="107"/>
        <v>1.9599639845400536</v>
      </c>
      <c r="CH120" s="24">
        <f t="shared" si="108"/>
        <v>2.5758293035488999</v>
      </c>
      <c r="CI120" s="1" t="str">
        <f t="shared" si="109"/>
        <v>NieodrzucamyH0</v>
      </c>
    </row>
    <row r="121" spans="1:87" x14ac:dyDescent="0.25">
      <c r="A121" s="6">
        <v>5</v>
      </c>
      <c r="B121" s="4">
        <f t="shared" ref="B121:AY121" si="113">B51-AVERAGE(B$36:B$45)</f>
        <v>-3.8540725582909774E-2</v>
      </c>
      <c r="C121" s="4">
        <f t="shared" si="113"/>
        <v>3.2218021456202296E-3</v>
      </c>
      <c r="D121" s="4">
        <f t="shared" si="113"/>
        <v>5.7185119710422543E-3</v>
      </c>
      <c r="E121" s="4">
        <f t="shared" si="113"/>
        <v>-2.1776867259433633E-2</v>
      </c>
      <c r="F121" s="4">
        <f t="shared" si="113"/>
        <v>6.3753487250189202E-3</v>
      </c>
      <c r="G121" s="4">
        <f t="shared" si="113"/>
        <v>1.4325113112955855E-2</v>
      </c>
      <c r="H121" s="4">
        <f t="shared" si="113"/>
        <v>3.0293744080394727E-2</v>
      </c>
      <c r="I121" s="4">
        <f t="shared" si="113"/>
        <v>1.7276769378349308E-2</v>
      </c>
      <c r="J121" s="4">
        <f t="shared" si="113"/>
        <v>9.7762213972163812E-3</v>
      </c>
      <c r="K121" s="4">
        <f t="shared" si="113"/>
        <v>3.2814353802095561E-2</v>
      </c>
      <c r="L121" s="4">
        <f t="shared" si="113"/>
        <v>6.480970328412429E-2</v>
      </c>
      <c r="M121" s="4">
        <f t="shared" si="113"/>
        <v>4.0526173979457153E-2</v>
      </c>
      <c r="N121" s="4">
        <f t="shared" si="113"/>
        <v>2.2075371098187045E-2</v>
      </c>
      <c r="O121" s="4">
        <f t="shared" si="113"/>
        <v>3.3002586412642046E-2</v>
      </c>
      <c r="P121" s="4">
        <f t="shared" si="113"/>
        <v>9.8423079917407397E-3</v>
      </c>
      <c r="Q121" s="4">
        <f t="shared" si="113"/>
        <v>1.7554153222347667E-2</v>
      </c>
      <c r="R121" s="4">
        <f t="shared" si="113"/>
        <v>6.2953097145766482E-2</v>
      </c>
      <c r="S121" s="4">
        <f t="shared" si="113"/>
        <v>4.8550483180506067E-2</v>
      </c>
      <c r="T121" s="4">
        <f t="shared" si="113"/>
        <v>4.3980239153438815E-2</v>
      </c>
      <c r="U121" s="4">
        <f t="shared" si="113"/>
        <v>1.2169425893260831E-2</v>
      </c>
      <c r="V121" s="4">
        <f t="shared" si="113"/>
        <v>6.0433067919994313E-3</v>
      </c>
      <c r="W121" s="4">
        <f t="shared" si="113"/>
        <v>4.3998410194359017E-2</v>
      </c>
      <c r="X121" s="4">
        <f t="shared" si="113"/>
        <v>4.954926749860129E-3</v>
      </c>
      <c r="Y121" s="4">
        <f t="shared" si="113"/>
        <v>-8.5412372002474837E-3</v>
      </c>
      <c r="Z121" s="4">
        <f t="shared" si="113"/>
        <v>5.63268033350014E-3</v>
      </c>
      <c r="AA121" s="4">
        <f t="shared" si="113"/>
        <v>4.4720502051934341E-2</v>
      </c>
      <c r="AB121" s="4">
        <f t="shared" si="113"/>
        <v>1.4468322142025158E-2</v>
      </c>
      <c r="AC121" s="4">
        <f t="shared" si="113"/>
        <v>3.0609656170973985E-3</v>
      </c>
      <c r="AD121" s="4">
        <f t="shared" si="113"/>
        <v>3.2391472269626791E-2</v>
      </c>
      <c r="AE121" s="4">
        <f t="shared" si="113"/>
        <v>1.5405320686642993E-2</v>
      </c>
      <c r="AF121" s="4">
        <f t="shared" si="113"/>
        <v>-9.2551867776411237E-5</v>
      </c>
      <c r="AG121" s="4">
        <f t="shared" si="113"/>
        <v>-3.4104443179066239E-2</v>
      </c>
      <c r="AH121" s="4">
        <f t="shared" si="113"/>
        <v>-9.9587192057535405E-3</v>
      </c>
      <c r="AI121" s="4">
        <f t="shared" si="113"/>
        <v>-2.3583517444349028E-2</v>
      </c>
      <c r="AJ121" s="4">
        <f t="shared" si="113"/>
        <v>-3.8787468128439154E-2</v>
      </c>
      <c r="AK121" s="4">
        <f t="shared" si="113"/>
        <v>2.2185443252683004E-3</v>
      </c>
      <c r="AL121" s="4">
        <f t="shared" si="113"/>
        <v>-5.1693345614069845E-3</v>
      </c>
      <c r="AM121" s="4">
        <f t="shared" si="113"/>
        <v>1.126156073047499E-2</v>
      </c>
      <c r="AN121" s="4">
        <f t="shared" si="113"/>
        <v>7.3873167180714995E-3</v>
      </c>
      <c r="AO121" s="4">
        <f t="shared" si="113"/>
        <v>6.7800644481451292E-3</v>
      </c>
      <c r="AP121" s="4">
        <f t="shared" si="113"/>
        <v>-4.5380698211848911E-2</v>
      </c>
      <c r="AQ121" s="4">
        <f t="shared" si="113"/>
        <v>-2.398517271310123E-3</v>
      </c>
      <c r="AR121" s="4">
        <f t="shared" si="113"/>
        <v>-2.2843816906168237E-2</v>
      </c>
      <c r="AS121" s="4">
        <f t="shared" si="113"/>
        <v>-3.1411607646466978E-2</v>
      </c>
      <c r="AT121" s="4">
        <f t="shared" si="113"/>
        <v>-3.0796163593321746E-3</v>
      </c>
      <c r="AU121" s="4">
        <f t="shared" si="113"/>
        <v>-2.7574187127576331E-2</v>
      </c>
      <c r="AV121" s="4">
        <f t="shared" si="113"/>
        <v>-3.7826991189131798E-2</v>
      </c>
      <c r="AW121" s="4">
        <f t="shared" si="113"/>
        <v>-2.5101952378137015E-2</v>
      </c>
      <c r="AX121" s="4">
        <f t="shared" si="113"/>
        <v>-2.8668977575284776E-2</v>
      </c>
      <c r="AY121" s="4">
        <f t="shared" si="113"/>
        <v>-7.5195678048386684E-3</v>
      </c>
      <c r="BB121" s="24">
        <f t="shared" si="75"/>
        <v>5.2245600426738493E-3</v>
      </c>
      <c r="BC121" s="24">
        <f>SUM(BB116:BB121)</f>
        <v>2.2891792225214765E-2</v>
      </c>
      <c r="BG121" s="4">
        <f t="shared" si="87"/>
        <v>2.7094228822514735E-2</v>
      </c>
      <c r="BH121" s="1">
        <f t="shared" si="89"/>
        <v>6.0977965512075549</v>
      </c>
      <c r="BI121" s="4">
        <f t="shared" si="90"/>
        <v>1.6463803454274908</v>
      </c>
      <c r="BJ121" s="4">
        <f t="shared" si="91"/>
        <v>1.9623414611334626</v>
      </c>
      <c r="BK121" s="4">
        <f t="shared" si="92"/>
        <v>2.5807596372676254</v>
      </c>
      <c r="BL121" s="1" t="str">
        <f t="shared" si="93"/>
        <v>Odrzucamy H0</v>
      </c>
      <c r="BO121" s="1">
        <f t="shared" si="94"/>
        <v>0.64515392883374634</v>
      </c>
      <c r="BP121" s="4">
        <f t="shared" si="95"/>
        <v>1.8331129326562374</v>
      </c>
      <c r="BQ121" s="4">
        <f t="shared" si="96"/>
        <v>2.2621571627982053</v>
      </c>
      <c r="BR121" s="4">
        <f t="shared" si="97"/>
        <v>3.2498355415921263</v>
      </c>
      <c r="BS121" s="1" t="str">
        <f t="shared" si="98"/>
        <v>NieodrzucamyH0</v>
      </c>
      <c r="BV121" s="34">
        <f t="shared" si="99"/>
        <v>0.62</v>
      </c>
      <c r="BW121" s="1">
        <f t="shared" si="100"/>
        <v>1.697056274847714</v>
      </c>
      <c r="BX121" s="24">
        <f t="shared" si="101"/>
        <v>1.6448536269514715</v>
      </c>
      <c r="BY121" s="24">
        <f t="shared" si="102"/>
        <v>1.9599639845400536</v>
      </c>
      <c r="BZ121" s="24">
        <f t="shared" si="103"/>
        <v>2.5758293035488999</v>
      </c>
      <c r="CA121" s="1" t="str">
        <f t="shared" si="104"/>
        <v>NieodrzucamyH0</v>
      </c>
      <c r="CE121" s="9">
        <f t="shared" si="105"/>
        <v>1.4996543558896218</v>
      </c>
      <c r="CF121" s="24">
        <f t="shared" si="106"/>
        <v>1.6448536269514715</v>
      </c>
      <c r="CG121" s="24">
        <f t="shared" si="107"/>
        <v>1.9599639845400536</v>
      </c>
      <c r="CH121" s="24">
        <f t="shared" si="108"/>
        <v>2.5758293035488999</v>
      </c>
      <c r="CI121" s="1" t="str">
        <f t="shared" si="109"/>
        <v>NieodrzucamyH0</v>
      </c>
    </row>
    <row r="122" spans="1:87" x14ac:dyDescent="0.25">
      <c r="A122" s="6">
        <v>6</v>
      </c>
      <c r="B122" s="4">
        <f t="shared" ref="B122:AY122" si="114">B52-AVERAGE(B$36:B$45)</f>
        <v>2.5892744889483611E-2</v>
      </c>
      <c r="C122" s="4">
        <f t="shared" si="114"/>
        <v>3.607083530375909E-2</v>
      </c>
      <c r="D122" s="4">
        <f t="shared" si="114"/>
        <v>-1.1680883383597794E-2</v>
      </c>
      <c r="E122" s="4">
        <f t="shared" si="114"/>
        <v>-2.4282245892138773E-2</v>
      </c>
      <c r="F122" s="4">
        <f t="shared" si="114"/>
        <v>1.8724506636527197E-2</v>
      </c>
      <c r="G122" s="4">
        <f t="shared" si="114"/>
        <v>8.0273239728431232E-3</v>
      </c>
      <c r="H122" s="4">
        <f t="shared" si="114"/>
        <v>2.9339690064343737E-2</v>
      </c>
      <c r="I122" s="4">
        <f t="shared" si="114"/>
        <v>3.1808399915298443E-3</v>
      </c>
      <c r="J122" s="4">
        <f t="shared" si="114"/>
        <v>8.3505412509728739E-3</v>
      </c>
      <c r="K122" s="4">
        <f t="shared" si="114"/>
        <v>3.011154351497124E-2</v>
      </c>
      <c r="L122" s="4">
        <f t="shared" si="114"/>
        <v>2.8917915623844583E-2</v>
      </c>
      <c r="M122" s="4">
        <f t="shared" si="114"/>
        <v>-8.8207125372292659E-3</v>
      </c>
      <c r="N122" s="4">
        <f t="shared" si="114"/>
        <v>9.1373879537643317E-3</v>
      </c>
      <c r="O122" s="4">
        <f t="shared" si="114"/>
        <v>-1.654043464450982E-3</v>
      </c>
      <c r="P122" s="4">
        <f t="shared" si="114"/>
        <v>1.3488091884722742E-2</v>
      </c>
      <c r="Q122" s="4">
        <f t="shared" si="114"/>
        <v>7.8239501005718699E-3</v>
      </c>
      <c r="R122" s="4">
        <f t="shared" si="114"/>
        <v>1.3638354745919706E-2</v>
      </c>
      <c r="S122" s="4">
        <f t="shared" si="114"/>
        <v>4.6074623050242972E-3</v>
      </c>
      <c r="T122" s="4">
        <f t="shared" si="114"/>
        <v>2.16120732144401E-2</v>
      </c>
      <c r="U122" s="4">
        <f t="shared" si="114"/>
        <v>2.4494489818247575E-2</v>
      </c>
      <c r="V122" s="4">
        <f t="shared" si="114"/>
        <v>-2.0023814600684243E-2</v>
      </c>
      <c r="W122" s="4">
        <f t="shared" si="114"/>
        <v>9.2775592376330082E-3</v>
      </c>
      <c r="X122" s="4">
        <f t="shared" si="114"/>
        <v>1.3564536393671849E-2</v>
      </c>
      <c r="Y122" s="4">
        <f t="shared" si="114"/>
        <v>-5.1297625174911092E-2</v>
      </c>
      <c r="Z122" s="4">
        <f t="shared" si="114"/>
        <v>3.6085331629190524E-2</v>
      </c>
      <c r="AA122" s="4">
        <f t="shared" si="114"/>
        <v>1.361295442483354E-2</v>
      </c>
      <c r="AB122" s="4">
        <f t="shared" si="114"/>
        <v>1.99887229193253E-2</v>
      </c>
      <c r="AC122" s="4">
        <f t="shared" si="114"/>
        <v>-2.8817362955579459E-3</v>
      </c>
      <c r="AD122" s="4">
        <f t="shared" si="114"/>
        <v>3.1989121175697778E-2</v>
      </c>
      <c r="AE122" s="4">
        <f t="shared" si="114"/>
        <v>2.636037785649018E-3</v>
      </c>
      <c r="AF122" s="4">
        <f t="shared" si="114"/>
        <v>-2.5142052949744954E-2</v>
      </c>
      <c r="AG122" s="4">
        <f t="shared" si="114"/>
        <v>2.608247277946037E-2</v>
      </c>
      <c r="AH122" s="4">
        <f t="shared" si="114"/>
        <v>-2.7024857723358497E-2</v>
      </c>
      <c r="AI122" s="4">
        <f t="shared" si="114"/>
        <v>-3.5580762589122517E-2</v>
      </c>
      <c r="AJ122" s="4">
        <f t="shared" si="114"/>
        <v>-7.6470901962833904E-2</v>
      </c>
      <c r="AK122" s="4">
        <f t="shared" si="114"/>
        <v>-2.3054865987160361E-2</v>
      </c>
      <c r="AL122" s="4">
        <f t="shared" si="114"/>
        <v>2.8073799143495497E-2</v>
      </c>
      <c r="AM122" s="4">
        <f t="shared" si="114"/>
        <v>-5.3780024928216749E-2</v>
      </c>
      <c r="AN122" s="4">
        <f t="shared" si="114"/>
        <v>-2.6292374014547058E-2</v>
      </c>
      <c r="AO122" s="4">
        <f t="shared" si="114"/>
        <v>-8.6644514873255776E-3</v>
      </c>
      <c r="AP122" s="4">
        <f t="shared" si="114"/>
        <v>6.0002793628799712E-2</v>
      </c>
      <c r="AQ122" s="4">
        <f t="shared" si="114"/>
        <v>5.3196849538244065E-2</v>
      </c>
      <c r="AR122" s="4">
        <f t="shared" si="114"/>
        <v>-1.1778401485549789E-2</v>
      </c>
      <c r="AS122" s="4">
        <f t="shared" si="114"/>
        <v>2.6089024039770505E-2</v>
      </c>
      <c r="AT122" s="4">
        <f t="shared" si="114"/>
        <v>3.9528900757345414E-2</v>
      </c>
      <c r="AU122" s="4">
        <f t="shared" si="114"/>
        <v>9.5762436854854825E-3</v>
      </c>
      <c r="AV122" s="4">
        <f t="shared" si="114"/>
        <v>5.0587654078936483E-4</v>
      </c>
      <c r="AW122" s="4">
        <f t="shared" si="114"/>
        <v>2.0327454956886419E-2</v>
      </c>
      <c r="AX122" s="4">
        <f t="shared" si="114"/>
        <v>-1.4586506723972643E-3</v>
      </c>
      <c r="AY122" s="4">
        <f t="shared" si="114"/>
        <v>-1.5856666092501559E-3</v>
      </c>
      <c r="BB122" s="24">
        <f t="shared" si="75"/>
        <v>5.2496271629833393E-3</v>
      </c>
      <c r="BC122" s="24">
        <f>SUM(BB116:BB122)</f>
        <v>2.8141419388198103E-2</v>
      </c>
      <c r="BG122" s="4">
        <f t="shared" si="87"/>
        <v>2.7024052441581719E-2</v>
      </c>
      <c r="BH122" s="1">
        <f t="shared" si="89"/>
        <v>6.1429642121963246</v>
      </c>
      <c r="BI122" s="4">
        <f t="shared" si="90"/>
        <v>1.6463803454274908</v>
      </c>
      <c r="BJ122" s="4">
        <f t="shared" si="91"/>
        <v>1.9623414611334626</v>
      </c>
      <c r="BK122" s="4">
        <f t="shared" si="92"/>
        <v>2.5807596372676254</v>
      </c>
      <c r="BL122" s="1" t="str">
        <f t="shared" si="93"/>
        <v>Odrzucamy H0</v>
      </c>
      <c r="BO122" s="1">
        <f t="shared" si="94"/>
        <v>0.64824933802038065</v>
      </c>
      <c r="BP122" s="4">
        <f t="shared" si="95"/>
        <v>1.8331129326562374</v>
      </c>
      <c r="BQ122" s="4">
        <f t="shared" si="96"/>
        <v>2.2621571627982053</v>
      </c>
      <c r="BR122" s="4">
        <f t="shared" si="97"/>
        <v>3.2498355415921263</v>
      </c>
      <c r="BS122" s="1" t="str">
        <f t="shared" si="98"/>
        <v>NieodrzucamyH0</v>
      </c>
      <c r="BV122" s="34">
        <f t="shared" si="99"/>
        <v>0.64</v>
      </c>
      <c r="BW122" s="1">
        <f t="shared" si="100"/>
        <v>1.9798989873223334</v>
      </c>
      <c r="BX122" s="24">
        <f t="shared" si="101"/>
        <v>1.6448536269514715</v>
      </c>
      <c r="BY122" s="24">
        <f t="shared" si="102"/>
        <v>1.9599639845400536</v>
      </c>
      <c r="BZ122" s="24">
        <f t="shared" si="103"/>
        <v>2.5758293035488999</v>
      </c>
      <c r="CA122" s="1" t="str">
        <f t="shared" si="104"/>
        <v>Odrzucamy H0</v>
      </c>
      <c r="CE122" s="9">
        <f t="shared" si="105"/>
        <v>1.7826080079442677</v>
      </c>
      <c r="CF122" s="24">
        <f t="shared" si="106"/>
        <v>1.6448536269514715</v>
      </c>
      <c r="CG122" s="24">
        <f t="shared" si="107"/>
        <v>1.9599639845400536</v>
      </c>
      <c r="CH122" s="24">
        <f t="shared" si="108"/>
        <v>2.5758293035488999</v>
      </c>
      <c r="CI122" s="1" t="str">
        <f t="shared" si="109"/>
        <v>NieodrzucamyH0</v>
      </c>
    </row>
    <row r="123" spans="1:87" x14ac:dyDescent="0.25">
      <c r="A123" s="6">
        <v>7</v>
      </c>
      <c r="B123" s="4">
        <f t="shared" ref="B123:AY123" si="115">B53-AVERAGE(B$36:B$45)</f>
        <v>-7.0879499120889934E-3</v>
      </c>
      <c r="C123" s="4">
        <f t="shared" si="115"/>
        <v>7.1993737129276189E-2</v>
      </c>
      <c r="D123" s="4">
        <f t="shared" si="115"/>
        <v>4.2977144535818392E-2</v>
      </c>
      <c r="E123" s="4">
        <f t="shared" si="115"/>
        <v>-8.3068389529919497E-3</v>
      </c>
      <c r="F123" s="4">
        <f t="shared" si="115"/>
        <v>-2.7822901237963232E-3</v>
      </c>
      <c r="G123" s="4">
        <f t="shared" si="115"/>
        <v>2.5805600137318793E-2</v>
      </c>
      <c r="H123" s="4">
        <f t="shared" si="115"/>
        <v>8.5363018079237067E-3</v>
      </c>
      <c r="I123" s="4">
        <f t="shared" si="115"/>
        <v>1.6811068849135545E-2</v>
      </c>
      <c r="J123" s="4">
        <f t="shared" si="115"/>
        <v>1.1448943909192311E-2</v>
      </c>
      <c r="K123" s="4">
        <f t="shared" si="115"/>
        <v>2.7587646415785698E-2</v>
      </c>
      <c r="L123" s="4">
        <f t="shared" si="115"/>
        <v>-4.3349837244644222E-3</v>
      </c>
      <c r="M123" s="4">
        <f t="shared" si="115"/>
        <v>1.0070568126217432E-3</v>
      </c>
      <c r="N123" s="4">
        <f t="shared" si="115"/>
        <v>-7.6320405932980076E-3</v>
      </c>
      <c r="O123" s="4">
        <f t="shared" si="115"/>
        <v>1.0912349696220651E-2</v>
      </c>
      <c r="P123" s="4">
        <f t="shared" si="115"/>
        <v>-6.7744451892432569E-3</v>
      </c>
      <c r="Q123" s="4">
        <f t="shared" si="115"/>
        <v>2.4020012124449357E-3</v>
      </c>
      <c r="R123" s="4">
        <f t="shared" si="115"/>
        <v>5.2292960728575495E-3</v>
      </c>
      <c r="S123" s="4">
        <f t="shared" si="115"/>
        <v>3.2866194332347911E-3</v>
      </c>
      <c r="T123" s="4">
        <f t="shared" si="115"/>
        <v>-1.2047823814802291E-2</v>
      </c>
      <c r="U123" s="4">
        <f t="shared" si="115"/>
        <v>-6.3763168877637062E-3</v>
      </c>
      <c r="V123" s="4">
        <f t="shared" si="115"/>
        <v>8.1619522884194967E-3</v>
      </c>
      <c r="W123" s="4">
        <f t="shared" si="115"/>
        <v>-1.9525098122550821E-2</v>
      </c>
      <c r="X123" s="4">
        <f t="shared" si="115"/>
        <v>-3.2191872559345171E-2</v>
      </c>
      <c r="Y123" s="4">
        <f t="shared" si="115"/>
        <v>-7.6343014533838379E-3</v>
      </c>
      <c r="Z123" s="4">
        <f t="shared" si="115"/>
        <v>5.2791863143865376E-3</v>
      </c>
      <c r="AA123" s="4">
        <f t="shared" si="115"/>
        <v>-1.432323318522169E-2</v>
      </c>
      <c r="AB123" s="4">
        <f t="shared" si="115"/>
        <v>1.5901411506731619E-2</v>
      </c>
      <c r="AC123" s="4">
        <f t="shared" si="115"/>
        <v>-2.4195384938277185E-2</v>
      </c>
      <c r="AD123" s="4">
        <f t="shared" si="115"/>
        <v>-1.0127555619087725E-2</v>
      </c>
      <c r="AE123" s="4">
        <f t="shared" si="115"/>
        <v>2.2748984036236351E-2</v>
      </c>
      <c r="AF123" s="4">
        <f t="shared" si="115"/>
        <v>-2.6286324968271428E-2</v>
      </c>
      <c r="AG123" s="4">
        <f t="shared" si="115"/>
        <v>2.3254861072530525E-2</v>
      </c>
      <c r="AH123" s="4">
        <f t="shared" si="115"/>
        <v>6.4438728101922863E-3</v>
      </c>
      <c r="AI123" s="4">
        <f t="shared" si="115"/>
        <v>-1.7135988897421545E-2</v>
      </c>
      <c r="AJ123" s="4">
        <f t="shared" si="115"/>
        <v>1.2903148886526664E-2</v>
      </c>
      <c r="AK123" s="4">
        <f t="shared" si="115"/>
        <v>1.2439878155071093E-2</v>
      </c>
      <c r="AL123" s="4">
        <f t="shared" si="115"/>
        <v>-4.0507923967135501E-3</v>
      </c>
      <c r="AM123" s="4">
        <f t="shared" si="115"/>
        <v>1.7340878357664548E-2</v>
      </c>
      <c r="AN123" s="4">
        <f t="shared" si="115"/>
        <v>1.8711571389038326E-2</v>
      </c>
      <c r="AO123" s="4">
        <f t="shared" si="115"/>
        <v>-8.055491238261955E-3</v>
      </c>
      <c r="AP123" s="4">
        <f t="shared" si="115"/>
        <v>1.5293074081920453E-2</v>
      </c>
      <c r="AQ123" s="4">
        <f t="shared" si="115"/>
        <v>1.833323445192539E-2</v>
      </c>
      <c r="AR123" s="4">
        <f t="shared" si="115"/>
        <v>3.1250484916183201E-2</v>
      </c>
      <c r="AS123" s="4">
        <f t="shared" si="115"/>
        <v>1.8703932017259096E-2</v>
      </c>
      <c r="AT123" s="4">
        <f t="shared" si="115"/>
        <v>-1.2097273193773199E-2</v>
      </c>
      <c r="AU123" s="4">
        <f t="shared" si="115"/>
        <v>1.5776870876648266E-2</v>
      </c>
      <c r="AV123" s="4">
        <f t="shared" si="115"/>
        <v>-8.5608159831498769E-3</v>
      </c>
      <c r="AW123" s="4">
        <f t="shared" si="115"/>
        <v>4.8327594261672897E-3</v>
      </c>
      <c r="AX123" s="4">
        <f t="shared" si="115"/>
        <v>1.2022640244816828E-2</v>
      </c>
      <c r="AY123" s="4">
        <f t="shared" si="115"/>
        <v>1.3307541516169821E-2</v>
      </c>
      <c r="BB123" s="24">
        <f t="shared" si="75"/>
        <v>5.2235445321162245E-3</v>
      </c>
      <c r="BC123" s="24">
        <f>SUM(BB116:BB123)</f>
        <v>3.3364963920314329E-2</v>
      </c>
      <c r="BG123" s="4">
        <f t="shared" si="87"/>
        <v>1.8485091616206498E-2</v>
      </c>
      <c r="BH123" s="1">
        <f t="shared" si="89"/>
        <v>8.9360109886194348</v>
      </c>
      <c r="BI123" s="4">
        <f t="shared" si="90"/>
        <v>1.6463803454274908</v>
      </c>
      <c r="BJ123" s="4">
        <f t="shared" si="91"/>
        <v>1.9623414611334626</v>
      </c>
      <c r="BK123" s="4">
        <f t="shared" si="92"/>
        <v>2.5807596372676254</v>
      </c>
      <c r="BL123" s="1" t="str">
        <f t="shared" si="93"/>
        <v>Odrzucamy H0</v>
      </c>
      <c r="BO123" s="1">
        <f t="shared" si="94"/>
        <v>0.64502852868126026</v>
      </c>
      <c r="BP123" s="4">
        <f t="shared" si="95"/>
        <v>1.8331129326562374</v>
      </c>
      <c r="BQ123" s="4">
        <f t="shared" si="96"/>
        <v>2.2621571627982053</v>
      </c>
      <c r="BR123" s="4">
        <f t="shared" si="97"/>
        <v>3.2498355415921263</v>
      </c>
      <c r="BS123" s="1" t="str">
        <f t="shared" si="98"/>
        <v>NieodrzucamyH0</v>
      </c>
      <c r="BV123" s="34">
        <f t="shared" si="99"/>
        <v>0.6</v>
      </c>
      <c r="BW123" s="1">
        <f t="shared" si="100"/>
        <v>1.4142135623730947</v>
      </c>
      <c r="BX123" s="24">
        <f t="shared" si="101"/>
        <v>1.6448536269514715</v>
      </c>
      <c r="BY123" s="24">
        <f t="shared" si="102"/>
        <v>1.9599639845400536</v>
      </c>
      <c r="BZ123" s="24">
        <f t="shared" si="103"/>
        <v>2.5758293035488999</v>
      </c>
      <c r="CA123" s="1" t="str">
        <f t="shared" si="104"/>
        <v>NieodrzucamyH0</v>
      </c>
      <c r="CE123" s="9">
        <f t="shared" si="105"/>
        <v>1.2167007038349757</v>
      </c>
      <c r="CF123" s="24">
        <f t="shared" si="106"/>
        <v>1.6448536269514715</v>
      </c>
      <c r="CG123" s="24">
        <f t="shared" si="107"/>
        <v>1.9599639845400536</v>
      </c>
      <c r="CH123" s="24">
        <f t="shared" si="108"/>
        <v>2.5758293035488999</v>
      </c>
      <c r="CI123" s="1" t="str">
        <f t="shared" si="109"/>
        <v>NieodrzucamyH0</v>
      </c>
    </row>
    <row r="124" spans="1:87" x14ac:dyDescent="0.25">
      <c r="A124" s="6">
        <v>8</v>
      </c>
      <c r="B124" s="4">
        <f t="shared" ref="B124:AY124" si="116">B54-AVERAGE(B$36:B$45)</f>
        <v>2.4839587288734807E-2</v>
      </c>
      <c r="C124" s="4">
        <f t="shared" si="116"/>
        <v>2.9170146155337574E-2</v>
      </c>
      <c r="D124" s="4">
        <f t="shared" si="116"/>
        <v>3.7724495279184479E-3</v>
      </c>
      <c r="E124" s="4">
        <f t="shared" si="116"/>
        <v>-9.0763639155478359E-3</v>
      </c>
      <c r="F124" s="4">
        <f t="shared" si="116"/>
        <v>1.1255528946386158E-2</v>
      </c>
      <c r="G124" s="4">
        <f t="shared" si="116"/>
        <v>3.6122608186516525E-3</v>
      </c>
      <c r="H124" s="4">
        <f t="shared" si="116"/>
        <v>2.4946557042545954E-2</v>
      </c>
      <c r="I124" s="4">
        <f t="shared" si="116"/>
        <v>1.4189039779211807E-2</v>
      </c>
      <c r="J124" s="4">
        <f t="shared" si="116"/>
        <v>7.2117062193040289E-3</v>
      </c>
      <c r="K124" s="4">
        <f t="shared" si="116"/>
        <v>4.911803123490115E-3</v>
      </c>
      <c r="L124" s="4">
        <f t="shared" si="116"/>
        <v>3.5085174330683651E-2</v>
      </c>
      <c r="M124" s="4">
        <f t="shared" si="116"/>
        <v>7.6035199267599244E-3</v>
      </c>
      <c r="N124" s="4">
        <f t="shared" si="116"/>
        <v>-2.6808206857049034E-3</v>
      </c>
      <c r="O124" s="4">
        <f t="shared" si="116"/>
        <v>-3.0441821388367089E-2</v>
      </c>
      <c r="P124" s="4">
        <f t="shared" si="116"/>
        <v>9.9654842004707755E-3</v>
      </c>
      <c r="Q124" s="4">
        <f t="shared" si="116"/>
        <v>-1.1395092963651796E-2</v>
      </c>
      <c r="R124" s="4">
        <f t="shared" si="116"/>
        <v>4.4439631741477074E-2</v>
      </c>
      <c r="S124" s="4">
        <f t="shared" si="116"/>
        <v>3.1509346154173792E-2</v>
      </c>
      <c r="T124" s="4">
        <f t="shared" si="116"/>
        <v>-6.9763871997372317E-3</v>
      </c>
      <c r="U124" s="4">
        <f t="shared" si="116"/>
        <v>-9.987871931338042E-4</v>
      </c>
      <c r="V124" s="4">
        <f t="shared" si="116"/>
        <v>8.1616493808768804E-3</v>
      </c>
      <c r="W124" s="4">
        <f t="shared" si="116"/>
        <v>-1.9798869040179651E-2</v>
      </c>
      <c r="X124" s="4">
        <f t="shared" si="116"/>
        <v>-3.3228376968774974E-2</v>
      </c>
      <c r="Y124" s="4">
        <f t="shared" si="116"/>
        <v>-7.681396138915479E-3</v>
      </c>
      <c r="Z124" s="4">
        <f t="shared" si="116"/>
        <v>5.270629566370609E-3</v>
      </c>
      <c r="AA124" s="4">
        <f t="shared" si="116"/>
        <v>-1.4624715313547535E-2</v>
      </c>
      <c r="AB124" s="4">
        <f t="shared" si="116"/>
        <v>1.5678204069983007E-2</v>
      </c>
      <c r="AC124" s="4">
        <f t="shared" si="116"/>
        <v>-2.4710703163914521E-2</v>
      </c>
      <c r="AD124" s="4">
        <f t="shared" si="116"/>
        <v>-1.034972271067865E-2</v>
      </c>
      <c r="AE124" s="4">
        <f t="shared" si="116"/>
        <v>2.2539065085847125E-2</v>
      </c>
      <c r="AF124" s="4">
        <f t="shared" si="116"/>
        <v>-4.2641749459825553E-4</v>
      </c>
      <c r="AG124" s="4">
        <f t="shared" si="116"/>
        <v>3.6980247932311618E-2</v>
      </c>
      <c r="AH124" s="4">
        <f t="shared" si="116"/>
        <v>2.7576847452840506E-2</v>
      </c>
      <c r="AI124" s="4">
        <f t="shared" si="116"/>
        <v>-5.2102267600773536E-4</v>
      </c>
      <c r="AJ124" s="4">
        <f t="shared" si="116"/>
        <v>1.4519561015629406E-2</v>
      </c>
      <c r="AK124" s="4">
        <f t="shared" si="116"/>
        <v>1.6140889558900813E-2</v>
      </c>
      <c r="AL124" s="4">
        <f t="shared" si="116"/>
        <v>1.7193122565083999E-2</v>
      </c>
      <c r="AM124" s="4">
        <f t="shared" si="116"/>
        <v>1.5070247032584475E-2</v>
      </c>
      <c r="AN124" s="4">
        <f t="shared" si="116"/>
        <v>1.4485185109723155E-2</v>
      </c>
      <c r="AO124" s="4">
        <f t="shared" si="116"/>
        <v>1.1446376477380796E-2</v>
      </c>
      <c r="AP124" s="4">
        <f t="shared" si="116"/>
        <v>-2.9040941108594148E-2</v>
      </c>
      <c r="AQ124" s="4">
        <f t="shared" si="116"/>
        <v>2.9778485184481646E-3</v>
      </c>
      <c r="AR124" s="4">
        <f t="shared" si="116"/>
        <v>-8.2551044976730305E-3</v>
      </c>
      <c r="AS124" s="4">
        <f t="shared" si="116"/>
        <v>-1.7222226499679801E-2</v>
      </c>
      <c r="AT124" s="4">
        <f t="shared" si="116"/>
        <v>-2.5782981117837792E-2</v>
      </c>
      <c r="AU124" s="4">
        <f t="shared" si="116"/>
        <v>-3.4651117153994659E-2</v>
      </c>
      <c r="AV124" s="4">
        <f t="shared" si="116"/>
        <v>-1.9183035921769009E-2</v>
      </c>
      <c r="AW124" s="4">
        <f t="shared" si="116"/>
        <v>4.814985404416103E-3</v>
      </c>
      <c r="AX124" s="4">
        <f t="shared" si="116"/>
        <v>-3.5511237341403504E-2</v>
      </c>
      <c r="AY124" s="4">
        <f t="shared" si="116"/>
        <v>-2.38046852279593E-2</v>
      </c>
      <c r="BB124" s="24">
        <f t="shared" si="75"/>
        <v>1.980105374077432E-3</v>
      </c>
      <c r="BC124" s="24">
        <f>SUM(BB116:BB124)</f>
        <v>3.5345069294391761E-2</v>
      </c>
      <c r="BG124" s="4">
        <f t="shared" si="87"/>
        <v>2.0191375801735644E-2</v>
      </c>
      <c r="BH124" s="1">
        <f t="shared" si="89"/>
        <v>3.101147267382427</v>
      </c>
      <c r="BI124" s="4">
        <f t="shared" si="90"/>
        <v>1.6463803454274908</v>
      </c>
      <c r="BJ124" s="4">
        <f t="shared" si="91"/>
        <v>1.9623414611334626</v>
      </c>
      <c r="BK124" s="4">
        <f t="shared" si="92"/>
        <v>2.5807596372676254</v>
      </c>
      <c r="BL124" s="1" t="str">
        <f t="shared" si="93"/>
        <v>Odrzucamy H0</v>
      </c>
      <c r="BO124" s="1">
        <f t="shared" si="94"/>
        <v>0.24451298313284947</v>
      </c>
      <c r="BP124" s="4">
        <f t="shared" si="95"/>
        <v>1.8331129326562374</v>
      </c>
      <c r="BQ124" s="4">
        <f t="shared" si="96"/>
        <v>2.2621571627982053</v>
      </c>
      <c r="BR124" s="4">
        <f t="shared" si="97"/>
        <v>3.2498355415921263</v>
      </c>
      <c r="BS124" s="1" t="str">
        <f t="shared" si="98"/>
        <v>NieodrzucamyH0</v>
      </c>
      <c r="BV124" s="34">
        <f t="shared" si="99"/>
        <v>0.56000000000000005</v>
      </c>
      <c r="BW124" s="1">
        <f t="shared" si="100"/>
        <v>0.8485281374238578</v>
      </c>
      <c r="BX124" s="24">
        <f t="shared" si="101"/>
        <v>1.6448536269514715</v>
      </c>
      <c r="BY124" s="24">
        <f t="shared" si="102"/>
        <v>1.9599639845400536</v>
      </c>
      <c r="BZ124" s="24">
        <f t="shared" si="103"/>
        <v>2.5758293035488999</v>
      </c>
      <c r="CA124" s="1" t="str">
        <f t="shared" si="104"/>
        <v>NieodrzucamyH0</v>
      </c>
      <c r="CE124" s="9">
        <f t="shared" si="105"/>
        <v>0.65079339972568562</v>
      </c>
      <c r="CF124" s="24">
        <f t="shared" si="106"/>
        <v>1.6448536269514715</v>
      </c>
      <c r="CG124" s="24">
        <f t="shared" si="107"/>
        <v>1.9599639845400536</v>
      </c>
      <c r="CH124" s="24">
        <f t="shared" si="108"/>
        <v>2.5758293035488999</v>
      </c>
      <c r="CI124" s="1" t="str">
        <f t="shared" si="109"/>
        <v>NieodrzucamyH0</v>
      </c>
    </row>
    <row r="125" spans="1:87" s="19" customFormat="1" ht="15.75" thickBot="1" x14ac:dyDescent="0.3">
      <c r="A125" s="20">
        <v>9</v>
      </c>
      <c r="B125" s="18">
        <f t="shared" ref="B125:AY125" si="117">B55-AVERAGE(B$36:B$45)</f>
        <v>-1.4260871339694576E-2</v>
      </c>
      <c r="C125" s="18">
        <f t="shared" si="117"/>
        <v>3.4659789960305356E-3</v>
      </c>
      <c r="D125" s="18">
        <f t="shared" si="117"/>
        <v>-1.286517814313912E-2</v>
      </c>
      <c r="E125" s="18">
        <f t="shared" si="117"/>
        <v>-8.5652519519784764E-3</v>
      </c>
      <c r="F125" s="18">
        <f t="shared" si="117"/>
        <v>-4.9947155940877324E-3</v>
      </c>
      <c r="G125" s="18">
        <f t="shared" si="117"/>
        <v>-1.5231980021658403E-3</v>
      </c>
      <c r="H125" s="18">
        <f t="shared" si="117"/>
        <v>9.9118463047211322E-3</v>
      </c>
      <c r="I125" s="18">
        <f t="shared" si="117"/>
        <v>1.1654810114099931E-3</v>
      </c>
      <c r="J125" s="18">
        <f t="shared" si="117"/>
        <v>-1.6370500673355539E-3</v>
      </c>
      <c r="K125" s="18">
        <f t="shared" si="117"/>
        <v>-8.9956344280711295E-4</v>
      </c>
      <c r="L125" s="18">
        <f t="shared" si="117"/>
        <v>1.441884733632417E-3</v>
      </c>
      <c r="M125" s="18">
        <f t="shared" si="117"/>
        <v>3.246512526134341E-3</v>
      </c>
      <c r="N125" s="18">
        <f t="shared" si="117"/>
        <v>1.2524008531964802E-2</v>
      </c>
      <c r="O125" s="18">
        <f t="shared" si="117"/>
        <v>1.9919850574559094E-2</v>
      </c>
      <c r="P125" s="18">
        <f t="shared" si="117"/>
        <v>2.5138575808060473E-2</v>
      </c>
      <c r="Q125" s="18">
        <f t="shared" si="117"/>
        <v>4.0389627715694952E-2</v>
      </c>
      <c r="R125" s="18">
        <f t="shared" si="117"/>
        <v>3.2956407772356299E-3</v>
      </c>
      <c r="S125" s="18">
        <f t="shared" si="117"/>
        <v>3.3126844353469666E-2</v>
      </c>
      <c r="T125" s="18">
        <f t="shared" si="117"/>
        <v>3.5529060839978636E-2</v>
      </c>
      <c r="U125" s="18">
        <f t="shared" si="117"/>
        <v>2.1026968014963534E-2</v>
      </c>
      <c r="V125" s="18">
        <f t="shared" si="117"/>
        <v>3.4442891115186378E-2</v>
      </c>
      <c r="W125" s="18">
        <f t="shared" si="117"/>
        <v>-1.8182561233591198E-2</v>
      </c>
      <c r="X125" s="18">
        <f t="shared" si="117"/>
        <v>-1.7086467076765196E-2</v>
      </c>
      <c r="Y125" s="18">
        <f t="shared" si="117"/>
        <v>-2.0859447153054019E-3</v>
      </c>
      <c r="Z125" s="18">
        <f t="shared" si="117"/>
        <v>2.1246773790076705E-2</v>
      </c>
      <c r="AA125" s="18">
        <f t="shared" si="117"/>
        <v>4.9326043300247108E-3</v>
      </c>
      <c r="AB125" s="18">
        <f t="shared" si="117"/>
        <v>-5.3149867375494781E-4</v>
      </c>
      <c r="AC125" s="18">
        <f t="shared" si="117"/>
        <v>-6.4964104556499373E-3</v>
      </c>
      <c r="AD125" s="18">
        <f t="shared" si="117"/>
        <v>9.4023207285261999E-3</v>
      </c>
      <c r="AE125" s="18">
        <f t="shared" si="117"/>
        <v>1.0281071987542079E-2</v>
      </c>
      <c r="AF125" s="18">
        <f t="shared" si="117"/>
        <v>-4.2652899808299447E-4</v>
      </c>
      <c r="AG125" s="18">
        <f t="shared" si="117"/>
        <v>3.6711466852881437E-2</v>
      </c>
      <c r="AH125" s="18">
        <f t="shared" si="117"/>
        <v>2.7256101552972808E-2</v>
      </c>
      <c r="AI125" s="18">
        <f t="shared" si="117"/>
        <v>-6.740793455382605E-4</v>
      </c>
      <c r="AJ125" s="18">
        <f t="shared" si="117"/>
        <v>1.4401004426651823E-2</v>
      </c>
      <c r="AK125" s="18">
        <f t="shared" si="117"/>
        <v>1.6026495843783274E-2</v>
      </c>
      <c r="AL125" s="18">
        <f t="shared" si="117"/>
        <v>1.7085264250136491E-2</v>
      </c>
      <c r="AM125" s="18">
        <f t="shared" si="117"/>
        <v>1.4696967542666924E-2</v>
      </c>
      <c r="AN125" s="18">
        <f t="shared" si="117"/>
        <v>1.4449899753707387E-2</v>
      </c>
      <c r="AO125" s="18">
        <f t="shared" si="117"/>
        <v>1.1310735036752281E-2</v>
      </c>
      <c r="AP125" s="18">
        <f t="shared" si="117"/>
        <v>-2.0042182351255752E-2</v>
      </c>
      <c r="AQ125" s="18">
        <f t="shared" si="117"/>
        <v>4.4160286488319836E-2</v>
      </c>
      <c r="AR125" s="18">
        <f t="shared" si="117"/>
        <v>1.8600241895003769E-2</v>
      </c>
      <c r="AS125" s="18">
        <f t="shared" si="117"/>
        <v>2.0866704834635978E-2</v>
      </c>
      <c r="AT125" s="18">
        <f t="shared" si="117"/>
        <v>5.259058816916907E-4</v>
      </c>
      <c r="AU125" s="18">
        <f t="shared" si="117"/>
        <v>1.3179978115135205E-2</v>
      </c>
      <c r="AV125" s="18">
        <f t="shared" si="117"/>
        <v>2.3595126964868249E-2</v>
      </c>
      <c r="AW125" s="18">
        <f t="shared" si="117"/>
        <v>1.6794273801242206E-2</v>
      </c>
      <c r="AX125" s="18">
        <f t="shared" si="117"/>
        <v>1.2565197143734129E-2</v>
      </c>
      <c r="AY125" s="18">
        <f t="shared" si="117"/>
        <v>1.1202181814113968E-2</v>
      </c>
      <c r="AZ125" s="29"/>
      <c r="BB125" s="24">
        <f t="shared" si="75"/>
        <v>9.8728854589271321E-3</v>
      </c>
      <c r="BC125" s="25">
        <f>SUM(BB116:BB125)</f>
        <v>4.5217954753318891E-2</v>
      </c>
      <c r="BG125" s="4">
        <f t="shared" si="87"/>
        <v>1.5457786472807128E-2</v>
      </c>
      <c r="BH125" s="1">
        <f t="shared" si="89"/>
        <v>20.197461766656698</v>
      </c>
      <c r="BI125" s="4">
        <f t="shared" si="90"/>
        <v>1.6463803454274908</v>
      </c>
      <c r="BJ125" s="4">
        <f t="shared" si="91"/>
        <v>1.9623414611334626</v>
      </c>
      <c r="BK125" s="4">
        <f t="shared" si="92"/>
        <v>2.5807596372676254</v>
      </c>
      <c r="BL125" s="1" t="str">
        <f t="shared" si="93"/>
        <v>Odrzucamy H0</v>
      </c>
      <c r="BO125" s="1">
        <f t="shared" si="94"/>
        <v>1.219151620562595</v>
      </c>
      <c r="BP125" s="18">
        <f t="shared" si="95"/>
        <v>1.8331129326562374</v>
      </c>
      <c r="BQ125" s="18">
        <f t="shared" si="96"/>
        <v>2.2621571627982053</v>
      </c>
      <c r="BR125" s="18">
        <f t="shared" si="97"/>
        <v>3.2498355415921263</v>
      </c>
      <c r="BS125" s="1" t="str">
        <f t="shared" si="98"/>
        <v>NieodrzucamyH0</v>
      </c>
      <c r="BV125" s="34">
        <f t="shared" si="99"/>
        <v>0.7</v>
      </c>
      <c r="BW125" s="1">
        <f t="shared" si="100"/>
        <v>2.8284271247461894</v>
      </c>
      <c r="BX125" s="25">
        <f t="shared" si="101"/>
        <v>1.6448536269514715</v>
      </c>
      <c r="BY125" s="25">
        <f t="shared" si="102"/>
        <v>1.9599639845400536</v>
      </c>
      <c r="BZ125" s="25">
        <f t="shared" si="103"/>
        <v>2.5758293035488999</v>
      </c>
      <c r="CA125" s="1" t="str">
        <f t="shared" si="104"/>
        <v>Odrzucamy H0</v>
      </c>
      <c r="CE125" s="9">
        <f t="shared" si="105"/>
        <v>2.6314689641082039</v>
      </c>
      <c r="CF125" s="25">
        <f t="shared" si="106"/>
        <v>1.6448536269514715</v>
      </c>
      <c r="CG125" s="25">
        <f t="shared" si="107"/>
        <v>1.9599639845400536</v>
      </c>
      <c r="CH125" s="25">
        <f t="shared" si="108"/>
        <v>2.5758293035488999</v>
      </c>
      <c r="CI125" s="1" t="str">
        <f t="shared" si="109"/>
        <v>Odrzucamy H0</v>
      </c>
    </row>
    <row r="127" spans="1:87" x14ac:dyDescent="0.25">
      <c r="A127" s="10" t="s">
        <v>3</v>
      </c>
    </row>
    <row r="128" spans="1:87" x14ac:dyDescent="0.25">
      <c r="A128" s="13">
        <v>-5</v>
      </c>
      <c r="B128" s="4">
        <f t="shared" ref="B128:AY128" si="118">B41-AVERAGE(B$41:B$45)</f>
        <v>-1.1810288869345615E-2</v>
      </c>
      <c r="C128" s="4">
        <f t="shared" si="118"/>
        <v>7.2628664322295393E-3</v>
      </c>
      <c r="D128" s="4">
        <f t="shared" si="118"/>
        <v>4.5237852106198555E-3</v>
      </c>
      <c r="E128" s="4">
        <f t="shared" si="118"/>
        <v>-8.6449403548521844E-3</v>
      </c>
      <c r="F128" s="4">
        <f t="shared" si="118"/>
        <v>1.7430496452727762E-3</v>
      </c>
      <c r="G128" s="4">
        <f t="shared" si="118"/>
        <v>1.0474696650270787E-2</v>
      </c>
      <c r="H128" s="4">
        <f t="shared" si="118"/>
        <v>1.3262383966359773E-2</v>
      </c>
      <c r="I128" s="4">
        <f t="shared" si="118"/>
        <v>4.4518238854170163E-3</v>
      </c>
      <c r="J128" s="4">
        <f t="shared" si="118"/>
        <v>1.0689631851246544E-2</v>
      </c>
      <c r="K128" s="4">
        <f t="shared" si="118"/>
        <v>1.4936860208620971E-2</v>
      </c>
      <c r="L128" s="4">
        <f t="shared" si="118"/>
        <v>-7.9746428735244148E-3</v>
      </c>
      <c r="M128" s="4">
        <f t="shared" si="118"/>
        <v>-8.2780096155649421E-3</v>
      </c>
      <c r="N128" s="4">
        <f t="shared" si="118"/>
        <v>8.9102134065646363E-5</v>
      </c>
      <c r="O128" s="4">
        <f t="shared" si="118"/>
        <v>-1.3449850881672044E-3</v>
      </c>
      <c r="P128" s="4">
        <f t="shared" si="118"/>
        <v>-8.8405377544721435E-3</v>
      </c>
      <c r="Q128" s="4">
        <f t="shared" si="118"/>
        <v>-6.7580938738788952E-3</v>
      </c>
      <c r="R128" s="4">
        <f t="shared" si="118"/>
        <v>1.3265343129197093E-2</v>
      </c>
      <c r="S128" s="4">
        <f t="shared" si="118"/>
        <v>-4.6393663004350334E-4</v>
      </c>
      <c r="T128" s="4">
        <f t="shared" si="118"/>
        <v>-8.3934172094970692E-3</v>
      </c>
      <c r="U128" s="4">
        <f t="shared" si="118"/>
        <v>-6.4936646036167682E-3</v>
      </c>
      <c r="V128" s="4">
        <f t="shared" si="118"/>
        <v>4.2169901304190379E-3</v>
      </c>
      <c r="W128" s="4">
        <f t="shared" si="118"/>
        <v>-2.7388608873218645E-3</v>
      </c>
      <c r="X128" s="4">
        <f t="shared" si="118"/>
        <v>3.1098615333046654E-3</v>
      </c>
      <c r="Y128" s="4">
        <f t="shared" si="118"/>
        <v>1.4309291566354729E-3</v>
      </c>
      <c r="Z128" s="4">
        <f t="shared" si="118"/>
        <v>1.7096148581113128E-2</v>
      </c>
      <c r="AA128" s="4">
        <f t="shared" si="118"/>
        <v>1.1707897690738258E-2</v>
      </c>
      <c r="AB128" s="4">
        <f t="shared" si="118"/>
        <v>5.7023327062556105E-3</v>
      </c>
      <c r="AC128" s="4">
        <f t="shared" si="118"/>
        <v>1.3511683864301002E-3</v>
      </c>
      <c r="AD128" s="4">
        <f t="shared" si="118"/>
        <v>1.8026288252126297E-2</v>
      </c>
      <c r="AE128" s="4">
        <f t="shared" si="118"/>
        <v>1.816585878478208E-2</v>
      </c>
      <c r="AF128" s="4">
        <f t="shared" si="118"/>
        <v>6.2348837280056194E-3</v>
      </c>
      <c r="AG128" s="4">
        <f t="shared" si="118"/>
        <v>2.828131048873244E-2</v>
      </c>
      <c r="AH128" s="4">
        <f t="shared" si="118"/>
        <v>1.3091984927037165E-2</v>
      </c>
      <c r="AI128" s="4">
        <f t="shared" si="118"/>
        <v>-8.4216351797347776E-3</v>
      </c>
      <c r="AJ128" s="4">
        <f t="shared" si="118"/>
        <v>-1.2548821077357861E-2</v>
      </c>
      <c r="AK128" s="4">
        <f t="shared" si="118"/>
        <v>-9.101596661719346E-3</v>
      </c>
      <c r="AL128" s="4">
        <f t="shared" si="118"/>
        <v>-2.0060691486961154E-3</v>
      </c>
      <c r="AM128" s="4">
        <f t="shared" si="118"/>
        <v>1.1384222335004839E-2</v>
      </c>
      <c r="AN128" s="4">
        <f t="shared" si="118"/>
        <v>-6.4843866566137616E-4</v>
      </c>
      <c r="AO128" s="4">
        <f t="shared" si="118"/>
        <v>1.2016141202264438E-3</v>
      </c>
      <c r="AP128" s="4">
        <f t="shared" si="118"/>
        <v>9.7156416058473815E-3</v>
      </c>
      <c r="AQ128" s="4">
        <f t="shared" si="118"/>
        <v>1.8308430905580167E-2</v>
      </c>
      <c r="AR128" s="4">
        <f t="shared" si="118"/>
        <v>1.1200231674931775E-2</v>
      </c>
      <c r="AS128" s="4">
        <f t="shared" si="118"/>
        <v>-4.8344925842266195E-3</v>
      </c>
      <c r="AT128" s="4">
        <f t="shared" si="118"/>
        <v>5.5298720617040133E-3</v>
      </c>
      <c r="AU128" s="4">
        <f t="shared" si="118"/>
        <v>-1.2777594541048161E-3</v>
      </c>
      <c r="AV128" s="4">
        <f t="shared" si="118"/>
        <v>-7.0103282098521978E-3</v>
      </c>
      <c r="AW128" s="4">
        <f t="shared" si="118"/>
        <v>5.3682915686301845E-3</v>
      </c>
      <c r="AX128" s="4">
        <f t="shared" si="118"/>
        <v>-1.9919824545465946E-4</v>
      </c>
      <c r="AY128" s="4">
        <f t="shared" si="118"/>
        <v>5.4234274752122105E-3</v>
      </c>
      <c r="BB128" s="4">
        <f t="shared" ref="BB128:BB142" si="119">AVERAGE(B128:AY128)</f>
        <v>3.1891442447784914E-3</v>
      </c>
      <c r="CC128" s="1">
        <f>COUNTIF(B128:AY128,"&gt;0")</f>
        <v>30</v>
      </c>
    </row>
    <row r="129" spans="1:87" x14ac:dyDescent="0.25">
      <c r="A129" s="13">
        <v>-4</v>
      </c>
      <c r="B129" s="4">
        <f t="shared" ref="B129:AY129" si="120">B42-AVERAGE(B$41:B$45)</f>
        <v>-1.181065421653462E-2</v>
      </c>
      <c r="C129" s="4">
        <f t="shared" si="120"/>
        <v>7.2602480980353597E-3</v>
      </c>
      <c r="D129" s="4">
        <f t="shared" si="120"/>
        <v>4.5079932826900303E-3</v>
      </c>
      <c r="E129" s="4">
        <f t="shared" si="120"/>
        <v>-8.7502654199070329E-3</v>
      </c>
      <c r="F129" s="4">
        <f t="shared" si="120"/>
        <v>1.6851049362691332E-3</v>
      </c>
      <c r="G129" s="4">
        <f t="shared" si="120"/>
        <v>1.0428901428558384E-2</v>
      </c>
      <c r="H129" s="4">
        <f t="shared" si="120"/>
        <v>1.3164957197324752E-2</v>
      </c>
      <c r="I129" s="4">
        <f t="shared" si="120"/>
        <v>4.4223269198651717E-3</v>
      </c>
      <c r="J129" s="4">
        <f t="shared" si="120"/>
        <v>1.0680077068151786E-2</v>
      </c>
      <c r="K129" s="4">
        <f t="shared" si="120"/>
        <v>1.4909448318560229E-2</v>
      </c>
      <c r="L129" s="4">
        <f t="shared" si="120"/>
        <v>-8.1221320744242018E-3</v>
      </c>
      <c r="M129" s="4">
        <f t="shared" si="120"/>
        <v>-8.3606953621754073E-3</v>
      </c>
      <c r="N129" s="4">
        <f t="shared" si="120"/>
        <v>-5.4435741965452866E-7</v>
      </c>
      <c r="O129" s="4">
        <f t="shared" si="120"/>
        <v>-1.5136618196120253E-3</v>
      </c>
      <c r="P129" s="4">
        <f t="shared" si="120"/>
        <v>-8.9158077873908136E-3</v>
      </c>
      <c r="Q129" s="4">
        <f t="shared" si="120"/>
        <v>-6.8027342952124434E-3</v>
      </c>
      <c r="R129" s="4">
        <f t="shared" si="120"/>
        <v>1.325323501943847E-2</v>
      </c>
      <c r="S129" s="4">
        <f t="shared" si="120"/>
        <v>-4.9398199303890642E-4</v>
      </c>
      <c r="T129" s="4">
        <f t="shared" si="120"/>
        <v>-8.4799547363598876E-3</v>
      </c>
      <c r="U129" s="4">
        <f t="shared" si="120"/>
        <v>-6.603986886620508E-3</v>
      </c>
      <c r="V129" s="4">
        <f t="shared" si="120"/>
        <v>4.1730483211374235E-3</v>
      </c>
      <c r="W129" s="4">
        <f t="shared" si="120"/>
        <v>-2.8297495131042339E-3</v>
      </c>
      <c r="X129" s="4">
        <f t="shared" si="120"/>
        <v>3.0880252629043939E-3</v>
      </c>
      <c r="Y129" s="4">
        <f t="shared" si="120"/>
        <v>1.4241957570786845E-3</v>
      </c>
      <c r="Z129" s="4">
        <f t="shared" si="120"/>
        <v>1.7079472764583117E-2</v>
      </c>
      <c r="AA129" s="4">
        <f t="shared" si="120"/>
        <v>1.1584325187787854E-2</v>
      </c>
      <c r="AB129" s="4">
        <f t="shared" si="120"/>
        <v>5.6974380699948103E-3</v>
      </c>
      <c r="AC129" s="4">
        <f t="shared" si="120"/>
        <v>1.3459795248417317E-3</v>
      </c>
      <c r="AD129" s="4">
        <f t="shared" si="120"/>
        <v>1.7792132004578378E-2</v>
      </c>
      <c r="AE129" s="4">
        <f t="shared" si="120"/>
        <v>1.8018830564157817E-2</v>
      </c>
      <c r="AF129" s="4">
        <f t="shared" si="120"/>
        <v>6.2140333429910911E-3</v>
      </c>
      <c r="AG129" s="4">
        <f t="shared" si="120"/>
        <v>2.8250206256514278E-2</v>
      </c>
      <c r="AH129" s="4">
        <f t="shared" si="120"/>
        <v>1.3038197136316369E-2</v>
      </c>
      <c r="AI129" s="4">
        <f t="shared" si="120"/>
        <v>-8.4895478404846125E-3</v>
      </c>
      <c r="AJ129" s="4">
        <f t="shared" si="120"/>
        <v>-1.2706824208192012E-2</v>
      </c>
      <c r="AK129" s="4">
        <f t="shared" si="120"/>
        <v>-9.23106442781595E-3</v>
      </c>
      <c r="AL129" s="4">
        <f t="shared" si="120"/>
        <v>-2.1226755689941895E-3</v>
      </c>
      <c r="AM129" s="4">
        <f t="shared" si="120"/>
        <v>1.1150199239134746E-2</v>
      </c>
      <c r="AN129" s="4">
        <f t="shared" si="120"/>
        <v>-7.029057085394053E-4</v>
      </c>
      <c r="AO129" s="4">
        <f t="shared" si="120"/>
        <v>1.201416668068547E-3</v>
      </c>
      <c r="AP129" s="4">
        <f t="shared" si="120"/>
        <v>9.7038728985390926E-3</v>
      </c>
      <c r="AQ129" s="4">
        <f t="shared" si="120"/>
        <v>1.8284468485582132E-2</v>
      </c>
      <c r="AR129" s="4">
        <f t="shared" si="120"/>
        <v>1.1184700940086122E-2</v>
      </c>
      <c r="AS129" s="4">
        <f t="shared" si="120"/>
        <v>-4.8384639468893736E-3</v>
      </c>
      <c r="AT129" s="4">
        <f t="shared" si="120"/>
        <v>5.5252072380846794E-3</v>
      </c>
      <c r="AU129" s="4">
        <f t="shared" si="120"/>
        <v>-1.2778619243695856E-3</v>
      </c>
      <c r="AV129" s="4">
        <f t="shared" si="120"/>
        <v>-7.0552214969853994E-3</v>
      </c>
      <c r="AW129" s="4">
        <f t="shared" si="120"/>
        <v>5.3681788946420917E-3</v>
      </c>
      <c r="AX129" s="4">
        <f t="shared" si="120"/>
        <v>-2.6161047571060525E-4</v>
      </c>
      <c r="AY129" s="4">
        <f t="shared" si="120"/>
        <v>5.4233689727810046E-3</v>
      </c>
      <c r="BB129" s="4">
        <f t="shared" si="119"/>
        <v>3.1297849147783356E-3</v>
      </c>
      <c r="BK129" s="31">
        <f>_xlfn.STDEV.S(BB128:BB132)</f>
        <v>7.6055950573544091E-3</v>
      </c>
      <c r="CC129" s="1">
        <f>COUNTIF(B129:AY129,"&gt;0")</f>
        <v>29</v>
      </c>
    </row>
    <row r="130" spans="1:87" x14ac:dyDescent="0.25">
      <c r="A130" s="13">
        <v>-3</v>
      </c>
      <c r="B130" s="4">
        <f t="shared" ref="B130:AY130" si="121">B43-AVERAGE(B$41:B$45)</f>
        <v>-1.1811020005777427E-2</v>
      </c>
      <c r="C130" s="4">
        <f t="shared" si="121"/>
        <v>7.2576382169144589E-3</v>
      </c>
      <c r="D130" s="4">
        <f t="shared" si="121"/>
        <v>4.4920750908559728E-3</v>
      </c>
      <c r="E130" s="4">
        <f t="shared" si="121"/>
        <v>-8.8577861458805727E-3</v>
      </c>
      <c r="F130" s="4">
        <f t="shared" si="121"/>
        <v>1.6262678713757518E-3</v>
      </c>
      <c r="G130" s="4">
        <f t="shared" si="121"/>
        <v>1.0382480038288877E-2</v>
      </c>
      <c r="H130" s="4">
        <f t="shared" si="121"/>
        <v>1.3065578222342663E-2</v>
      </c>
      <c r="I130" s="4">
        <f t="shared" si="121"/>
        <v>4.3925069200741549E-3</v>
      </c>
      <c r="J130" s="4">
        <f t="shared" si="121"/>
        <v>1.067046294067873E-2</v>
      </c>
      <c r="K130" s="4">
        <f t="shared" si="121"/>
        <v>1.4881747119028756E-2</v>
      </c>
      <c r="L130" s="4">
        <f t="shared" si="121"/>
        <v>-8.273270115335029E-3</v>
      </c>
      <c r="M130" s="4">
        <f t="shared" si="121"/>
        <v>-8.444905654517108E-3</v>
      </c>
      <c r="N130" s="4">
        <f t="shared" si="121"/>
        <v>-9.1912884709222098E-5</v>
      </c>
      <c r="O130" s="4">
        <f t="shared" si="121"/>
        <v>-1.686807002272056E-3</v>
      </c>
      <c r="P130" s="4">
        <f t="shared" si="121"/>
        <v>-8.9924011013414063E-3</v>
      </c>
      <c r="Q130" s="4">
        <f t="shared" si="121"/>
        <v>-6.8479772718603735E-3</v>
      </c>
      <c r="R130" s="4">
        <f t="shared" si="121"/>
        <v>1.3241042203076403E-2</v>
      </c>
      <c r="S130" s="4">
        <f t="shared" si="121"/>
        <v>-5.2435946587045361E-4</v>
      </c>
      <c r="T130" s="4">
        <f t="shared" si="121"/>
        <v>-8.568125087727094E-3</v>
      </c>
      <c r="U130" s="4">
        <f t="shared" si="121"/>
        <v>-6.7166637947609744E-3</v>
      </c>
      <c r="V130" s="4">
        <f t="shared" si="121"/>
        <v>4.1285180926392559E-3</v>
      </c>
      <c r="W130" s="4">
        <f t="shared" si="121"/>
        <v>-2.9189295889020233E-3</v>
      </c>
      <c r="X130" s="4">
        <f t="shared" si="121"/>
        <v>3.0663916506754457E-3</v>
      </c>
      <c r="Y130" s="4">
        <f t="shared" si="121"/>
        <v>1.4174971667450082E-3</v>
      </c>
      <c r="Z130" s="4">
        <f t="shared" si="121"/>
        <v>1.7062932313723772E-2</v>
      </c>
      <c r="AA130" s="4">
        <f t="shared" si="121"/>
        <v>1.146345496745803E-2</v>
      </c>
      <c r="AB130" s="4">
        <f t="shared" si="121"/>
        <v>5.6925217040170051E-3</v>
      </c>
      <c r="AC130" s="4">
        <f t="shared" si="121"/>
        <v>1.3408142222452039E-3</v>
      </c>
      <c r="AD130" s="4">
        <f t="shared" si="121"/>
        <v>1.7564981152355604E-2</v>
      </c>
      <c r="AE130" s="4">
        <f t="shared" si="121"/>
        <v>1.7875304236438086E-2</v>
      </c>
      <c r="AF130" s="4">
        <f t="shared" si="121"/>
        <v>-4.2958793555552106E-2</v>
      </c>
      <c r="AG130" s="4">
        <f t="shared" si="121"/>
        <v>-0.12171909951607132</v>
      </c>
      <c r="AH130" s="4">
        <f t="shared" si="121"/>
        <v>-0.1195748661633441</v>
      </c>
      <c r="AI130" s="4">
        <f t="shared" si="121"/>
        <v>-5.0377023747939179E-3</v>
      </c>
      <c r="AJ130" s="4">
        <f t="shared" si="121"/>
        <v>-4.6408582093893064E-2</v>
      </c>
      <c r="AK130" s="4">
        <f t="shared" si="121"/>
        <v>-1.3771631535863908E-2</v>
      </c>
      <c r="AL130" s="4">
        <f t="shared" si="121"/>
        <v>5.4064022356222399E-3</v>
      </c>
      <c r="AM130" s="4">
        <f t="shared" si="121"/>
        <v>-2.732078400400758E-2</v>
      </c>
      <c r="AN130" s="4">
        <f t="shared" si="121"/>
        <v>-2.0808012603285055E-2</v>
      </c>
      <c r="AO130" s="4">
        <f t="shared" si="121"/>
        <v>-3.2432460474979934E-2</v>
      </c>
      <c r="AP130" s="4">
        <f t="shared" si="121"/>
        <v>9.6920230271746299E-3</v>
      </c>
      <c r="AQ130" s="4">
        <f t="shared" si="121"/>
        <v>1.8260269731325145E-2</v>
      </c>
      <c r="AR130" s="4">
        <f t="shared" si="121"/>
        <v>1.1169291896193647E-2</v>
      </c>
      <c r="AS130" s="4">
        <f t="shared" si="121"/>
        <v>-4.8424511854918521E-3</v>
      </c>
      <c r="AT130" s="4">
        <f t="shared" si="121"/>
        <v>5.5205624997511585E-3</v>
      </c>
      <c r="AU130" s="4">
        <f t="shared" si="121"/>
        <v>-1.2779644602693913E-3</v>
      </c>
      <c r="AV130" s="4">
        <f t="shared" si="121"/>
        <v>-7.1007224838196947E-3</v>
      </c>
      <c r="AW130" s="4">
        <f t="shared" si="121"/>
        <v>5.3680662962585328E-3</v>
      </c>
      <c r="AX130" s="4">
        <f t="shared" si="121"/>
        <v>-3.2502066289988481E-4</v>
      </c>
      <c r="AY130" s="4">
        <f t="shared" si="121"/>
        <v>5.4233104420429411E-3</v>
      </c>
      <c r="BB130" s="4">
        <f t="shared" si="119"/>
        <v>-5.9370021795184845E-3</v>
      </c>
      <c r="CC130" s="1">
        <f>COUNTIF(B130:AY130,"&gt;0")</f>
        <v>25</v>
      </c>
      <c r="CG130" s="33">
        <f>SUM(CC128:CC132)/(50*5)</f>
        <v>0.51600000000000001</v>
      </c>
    </row>
    <row r="131" spans="1:87" x14ac:dyDescent="0.25">
      <c r="A131" s="13">
        <v>-2</v>
      </c>
      <c r="B131" s="4">
        <f t="shared" ref="B131:AY131" si="122">B44-AVERAGE(B$41:B$45)</f>
        <v>-3.2491306417333998E-2</v>
      </c>
      <c r="C131" s="4">
        <f t="shared" si="122"/>
        <v>-1.3901198973903668E-2</v>
      </c>
      <c r="D131" s="4">
        <f t="shared" si="122"/>
        <v>-6.6456237104763009E-3</v>
      </c>
      <c r="E131" s="4">
        <f t="shared" si="122"/>
        <v>2.4687704670747001E-2</v>
      </c>
      <c r="F131" s="4">
        <f t="shared" si="122"/>
        <v>2.0026632114876416E-2</v>
      </c>
      <c r="G131" s="4">
        <f t="shared" si="122"/>
        <v>7.1312591033550338E-4</v>
      </c>
      <c r="H131" s="4">
        <f t="shared" si="122"/>
        <v>-1.667255951681151E-2</v>
      </c>
      <c r="I131" s="4">
        <f t="shared" si="122"/>
        <v>-2.0366685200956247E-3</v>
      </c>
      <c r="J131" s="4">
        <f t="shared" si="122"/>
        <v>4.6703538395576737E-3</v>
      </c>
      <c r="K131" s="4">
        <f t="shared" si="122"/>
        <v>1.533717443426794E-2</v>
      </c>
      <c r="L131" s="4">
        <f t="shared" si="122"/>
        <v>-1.5843661365198693E-2</v>
      </c>
      <c r="M131" s="4">
        <f t="shared" si="122"/>
        <v>-9.3165556579784363E-3</v>
      </c>
      <c r="N131" s="4">
        <f t="shared" si="122"/>
        <v>-4.8362719277485165E-3</v>
      </c>
      <c r="O131" s="4">
        <f t="shared" si="122"/>
        <v>5.1378519448206416E-3</v>
      </c>
      <c r="P131" s="4">
        <f t="shared" si="122"/>
        <v>-1.8282156132694315E-2</v>
      </c>
      <c r="Q131" s="4">
        <f t="shared" si="122"/>
        <v>-7.6064866542903285E-3</v>
      </c>
      <c r="R131" s="4">
        <f t="shared" si="122"/>
        <v>-4.0958662837957918E-2</v>
      </c>
      <c r="S131" s="4">
        <f t="shared" si="122"/>
        <v>6.7327966638215655E-3</v>
      </c>
      <c r="T131" s="4">
        <f t="shared" si="122"/>
        <v>4.4142172691148829E-3</v>
      </c>
      <c r="U131" s="4">
        <f t="shared" si="122"/>
        <v>8.9322473860233599E-3</v>
      </c>
      <c r="V131" s="4">
        <f t="shared" si="122"/>
        <v>-7.5786030918088207E-3</v>
      </c>
      <c r="W131" s="4">
        <f t="shared" si="122"/>
        <v>2.3944202679091676E-2</v>
      </c>
      <c r="X131" s="4">
        <f t="shared" si="122"/>
        <v>1.2553322884154379E-2</v>
      </c>
      <c r="Y131" s="4">
        <f t="shared" si="122"/>
        <v>-1.1673184888902947E-3</v>
      </c>
      <c r="Z131" s="4">
        <f t="shared" si="122"/>
        <v>-2.1908346277457601E-2</v>
      </c>
      <c r="AA131" s="4">
        <f t="shared" si="122"/>
        <v>-1.8629300302543374E-2</v>
      </c>
      <c r="AB131" s="4">
        <f t="shared" si="122"/>
        <v>-9.3792579056757239E-3</v>
      </c>
      <c r="AC131" s="4">
        <f t="shared" si="122"/>
        <v>6.3907595395179722E-3</v>
      </c>
      <c r="AD131" s="4">
        <f t="shared" si="122"/>
        <v>-2.403649263029697E-2</v>
      </c>
      <c r="AE131" s="4">
        <f t="shared" si="122"/>
        <v>-2.2791758146764637E-2</v>
      </c>
      <c r="AF131" s="4">
        <f t="shared" si="122"/>
        <v>2.8851648064954862E-2</v>
      </c>
      <c r="AG131" s="4">
        <f t="shared" si="122"/>
        <v>-3.7543751981755039E-2</v>
      </c>
      <c r="AH131" s="4">
        <f t="shared" si="122"/>
        <v>-1.6355745246816593E-2</v>
      </c>
      <c r="AI131" s="4">
        <f t="shared" si="122"/>
        <v>1.5957295047975904E-2</v>
      </c>
      <c r="AJ131" s="4">
        <f t="shared" si="122"/>
        <v>1.9288785516600047E-2</v>
      </c>
      <c r="AK131" s="4">
        <f t="shared" si="122"/>
        <v>1.6660353623597392E-2</v>
      </c>
      <c r="AL131" s="4">
        <f t="shared" si="122"/>
        <v>-5.23309909403325E-2</v>
      </c>
      <c r="AM131" s="4">
        <f t="shared" si="122"/>
        <v>-3.1118630548697568E-2</v>
      </c>
      <c r="AN131" s="4">
        <f t="shared" si="122"/>
        <v>1.4317853099231573E-2</v>
      </c>
      <c r="AO131" s="4">
        <f t="shared" si="122"/>
        <v>2.4774157654024812E-3</v>
      </c>
      <c r="AP131" s="4">
        <f t="shared" si="122"/>
        <v>-3.6245795894608981E-2</v>
      </c>
      <c r="AQ131" s="4">
        <f t="shared" si="122"/>
        <v>-5.4108476679463141E-2</v>
      </c>
      <c r="AR131" s="4">
        <f t="shared" si="122"/>
        <v>-2.3210018494660554E-2</v>
      </c>
      <c r="AS131" s="4">
        <f t="shared" si="122"/>
        <v>-6.0920499538091956E-2</v>
      </c>
      <c r="AT131" s="4">
        <f t="shared" si="122"/>
        <v>-5.8916068783431306E-3</v>
      </c>
      <c r="AU131" s="4">
        <f t="shared" si="122"/>
        <v>-6.7398692000317654E-3</v>
      </c>
      <c r="AV131" s="4">
        <f t="shared" si="122"/>
        <v>-5.1119554735619556E-2</v>
      </c>
      <c r="AW131" s="4">
        <f t="shared" si="122"/>
        <v>-4.1311763515781245E-2</v>
      </c>
      <c r="AX131" s="4">
        <f t="shared" si="122"/>
        <v>4.60028659389272E-3</v>
      </c>
      <c r="AY131" s="4">
        <f t="shared" si="122"/>
        <v>-2.3428993109327959E-2</v>
      </c>
      <c r="BB131" s="4">
        <f t="shared" si="119"/>
        <v>-9.5742779654694552E-3</v>
      </c>
      <c r="CC131" s="1">
        <f>COUNTIF(B131:AY131,"&gt;0")</f>
        <v>19</v>
      </c>
    </row>
    <row r="132" spans="1:87" x14ac:dyDescent="0.25">
      <c r="A132" s="13">
        <v>-1</v>
      </c>
      <c r="B132" s="4">
        <f t="shared" ref="B132:AY132" si="123">B45-AVERAGE(B$41:B$45)</f>
        <v>6.7923269508991663E-2</v>
      </c>
      <c r="C132" s="4">
        <f t="shared" si="123"/>
        <v>-7.879553773275691E-3</v>
      </c>
      <c r="D132" s="4">
        <f t="shared" si="123"/>
        <v>-6.8782298736895595E-3</v>
      </c>
      <c r="E132" s="4">
        <f t="shared" si="123"/>
        <v>1.5652872498927897E-3</v>
      </c>
      <c r="F132" s="4">
        <f t="shared" si="123"/>
        <v>-2.5081054567794074E-2</v>
      </c>
      <c r="G132" s="4">
        <f t="shared" si="123"/>
        <v>-3.1999204027453536E-2</v>
      </c>
      <c r="H132" s="4">
        <f t="shared" si="123"/>
        <v>-2.2820359869215667E-2</v>
      </c>
      <c r="I132" s="4">
        <f t="shared" si="123"/>
        <v>-1.1229989205260717E-2</v>
      </c>
      <c r="J132" s="4">
        <f t="shared" si="123"/>
        <v>-3.6710525699634733E-2</v>
      </c>
      <c r="K132" s="4">
        <f t="shared" si="123"/>
        <v>-6.0065230080477906E-2</v>
      </c>
      <c r="L132" s="4">
        <f t="shared" si="123"/>
        <v>4.0213706428482335E-2</v>
      </c>
      <c r="M132" s="4">
        <f t="shared" si="123"/>
        <v>3.4400166290235894E-2</v>
      </c>
      <c r="N132" s="4">
        <f t="shared" si="123"/>
        <v>4.8396270358117364E-3</v>
      </c>
      <c r="O132" s="4">
        <f t="shared" si="123"/>
        <v>-5.9239803476935499E-4</v>
      </c>
      <c r="P132" s="4">
        <f t="shared" si="123"/>
        <v>4.5030902775898676E-2</v>
      </c>
      <c r="Q132" s="4">
        <f t="shared" si="123"/>
        <v>2.8015292095242041E-2</v>
      </c>
      <c r="R132" s="4">
        <f t="shared" si="123"/>
        <v>1.1990424862459385E-3</v>
      </c>
      <c r="S132" s="4">
        <f t="shared" si="123"/>
        <v>-5.2505185748687004E-3</v>
      </c>
      <c r="T132" s="4">
        <f t="shared" si="123"/>
        <v>2.1027279764469171E-2</v>
      </c>
      <c r="U132" s="4">
        <f t="shared" si="123"/>
        <v>1.0882067898974893E-2</v>
      </c>
      <c r="V132" s="4">
        <f t="shared" si="123"/>
        <v>-4.9399534523868957E-3</v>
      </c>
      <c r="W132" s="4">
        <f t="shared" si="123"/>
        <v>-1.5456662689763563E-2</v>
      </c>
      <c r="X132" s="4">
        <f t="shared" si="123"/>
        <v>-2.1817601331038879E-2</v>
      </c>
      <c r="Y132" s="4">
        <f t="shared" si="123"/>
        <v>-3.1053035915688714E-3</v>
      </c>
      <c r="Z132" s="4">
        <f t="shared" si="123"/>
        <v>-2.9330207381962417E-2</v>
      </c>
      <c r="AA132" s="4">
        <f t="shared" si="123"/>
        <v>-1.6126377543440772E-2</v>
      </c>
      <c r="AB132" s="4">
        <f t="shared" si="123"/>
        <v>-7.7130345745916977E-3</v>
      </c>
      <c r="AC132" s="4">
        <f t="shared" si="123"/>
        <v>-1.0428721673035008E-2</v>
      </c>
      <c r="AD132" s="4">
        <f t="shared" si="123"/>
        <v>-2.9346908778763316E-2</v>
      </c>
      <c r="AE132" s="4">
        <f t="shared" si="123"/>
        <v>-3.1268235438613345E-2</v>
      </c>
      <c r="AF132" s="4">
        <f t="shared" si="123"/>
        <v>1.6582284196005347E-3</v>
      </c>
      <c r="AG132" s="4">
        <f t="shared" si="123"/>
        <v>0.10273133475257964</v>
      </c>
      <c r="AH132" s="4">
        <f t="shared" si="123"/>
        <v>0.10980042934680717</v>
      </c>
      <c r="AI132" s="4">
        <f t="shared" si="123"/>
        <v>5.9915903470374073E-3</v>
      </c>
      <c r="AJ132" s="4">
        <f t="shared" si="123"/>
        <v>5.2375441862842889E-2</v>
      </c>
      <c r="AK132" s="4">
        <f t="shared" si="123"/>
        <v>1.5443939001801816E-2</v>
      </c>
      <c r="AL132" s="4">
        <f t="shared" si="123"/>
        <v>5.1053333422400565E-2</v>
      </c>
      <c r="AM132" s="4">
        <f t="shared" si="123"/>
        <v>3.5904992978565559E-2</v>
      </c>
      <c r="AN132" s="4">
        <f t="shared" si="123"/>
        <v>7.8415038782542711E-3</v>
      </c>
      <c r="AO132" s="4">
        <f t="shared" si="123"/>
        <v>2.755201392128246E-2</v>
      </c>
      <c r="AP132" s="4">
        <f t="shared" si="123"/>
        <v>7.1342583630478844E-3</v>
      </c>
      <c r="AQ132" s="4">
        <f t="shared" si="123"/>
        <v>-7.4469244302430987E-4</v>
      </c>
      <c r="AR132" s="4">
        <f t="shared" si="123"/>
        <v>-1.034420601655099E-2</v>
      </c>
      <c r="AS132" s="4">
        <f t="shared" si="123"/>
        <v>7.5435907254699799E-2</v>
      </c>
      <c r="AT132" s="4">
        <f t="shared" si="123"/>
        <v>-1.0684034921196722E-2</v>
      </c>
      <c r="AU132" s="4">
        <f t="shared" si="123"/>
        <v>1.0573455038775558E-2</v>
      </c>
      <c r="AV132" s="4">
        <f t="shared" si="123"/>
        <v>7.2285826926276858E-2</v>
      </c>
      <c r="AW132" s="4">
        <f t="shared" si="123"/>
        <v>2.520722675625044E-2</v>
      </c>
      <c r="AX132" s="4">
        <f t="shared" si="123"/>
        <v>-3.8144572098275722E-3</v>
      </c>
      <c r="AY132" s="4">
        <f t="shared" si="123"/>
        <v>7.1588862192917997E-3</v>
      </c>
      <c r="BB132" s="4">
        <f t="shared" si="119"/>
        <v>9.1923509854311084E-3</v>
      </c>
      <c r="BI132" s="16" t="s">
        <v>5</v>
      </c>
      <c r="BJ132" s="16" t="s">
        <v>6</v>
      </c>
      <c r="BK132" s="16" t="s">
        <v>7</v>
      </c>
      <c r="BP132" s="16" t="s">
        <v>5</v>
      </c>
      <c r="BQ132" s="16" t="s">
        <v>6</v>
      </c>
      <c r="BR132" s="16" t="s">
        <v>7</v>
      </c>
      <c r="BW132" s="10" t="s">
        <v>8</v>
      </c>
      <c r="BX132" s="16" t="s">
        <v>5</v>
      </c>
      <c r="BY132" s="16" t="s">
        <v>6</v>
      </c>
      <c r="BZ132" s="16" t="s">
        <v>7</v>
      </c>
      <c r="CC132" s="1">
        <f>COUNTIF(B132:AY132,"&gt;0")</f>
        <v>26</v>
      </c>
      <c r="CE132" s="10" t="s">
        <v>9</v>
      </c>
      <c r="CF132" s="16" t="s">
        <v>5</v>
      </c>
      <c r="CG132" s="16" t="s">
        <v>6</v>
      </c>
      <c r="CH132" s="16" t="s">
        <v>7</v>
      </c>
    </row>
    <row r="133" spans="1:87" s="9" customFormat="1" x14ac:dyDescent="0.25">
      <c r="A133" s="7">
        <v>0</v>
      </c>
      <c r="B133" s="8">
        <f t="shared" ref="B133:AY133" si="124">B46-AVERAGE(B$41:B$45)</f>
        <v>-5.8215744564575608E-2</v>
      </c>
      <c r="C133" s="8">
        <f t="shared" si="124"/>
        <v>-3.0074223064941903E-3</v>
      </c>
      <c r="D133" s="8">
        <f t="shared" si="124"/>
        <v>-2.5259184382016645E-2</v>
      </c>
      <c r="E133" s="8">
        <f t="shared" si="124"/>
        <v>-4.2237335408500096E-2</v>
      </c>
      <c r="F133" s="8">
        <f t="shared" si="124"/>
        <v>-8.2072368870425728E-3</v>
      </c>
      <c r="G133" s="8">
        <f t="shared" si="124"/>
        <v>6.3711865091444341E-3</v>
      </c>
      <c r="H133" s="8">
        <f t="shared" si="124"/>
        <v>1.2680049557838613E-2</v>
      </c>
      <c r="I133" s="8">
        <f t="shared" si="124"/>
        <v>-2.4432421366858539E-2</v>
      </c>
      <c r="J133" s="8">
        <f t="shared" si="124"/>
        <v>1.1509596296528575E-2</v>
      </c>
      <c r="K133" s="8">
        <f t="shared" si="124"/>
        <v>2.0420673078073812E-2</v>
      </c>
      <c r="L133" s="8">
        <f t="shared" si="124"/>
        <v>-1.6382236351974614E-2</v>
      </c>
      <c r="M133" s="8">
        <f t="shared" si="124"/>
        <v>3.9615699911397968E-3</v>
      </c>
      <c r="N133" s="8">
        <f t="shared" si="124"/>
        <v>-7.0167692160064757E-3</v>
      </c>
      <c r="O133" s="8">
        <f t="shared" si="124"/>
        <v>-1.069218918707647E-2</v>
      </c>
      <c r="P133" s="8">
        <f t="shared" si="124"/>
        <v>1.8173738706439395E-3</v>
      </c>
      <c r="Q133" s="8">
        <f t="shared" si="124"/>
        <v>1.561836056073369E-2</v>
      </c>
      <c r="R133" s="8">
        <f t="shared" si="124"/>
        <v>-6.1426656073991989E-3</v>
      </c>
      <c r="S133" s="8">
        <f t="shared" si="124"/>
        <v>-1.5824318262139161E-2</v>
      </c>
      <c r="T133" s="8">
        <f t="shared" si="124"/>
        <v>7.2097063428747301E-3</v>
      </c>
      <c r="U133" s="8">
        <f t="shared" si="124"/>
        <v>4.940348185980643E-3</v>
      </c>
      <c r="V133" s="8">
        <f t="shared" si="124"/>
        <v>-2.5580484854235853E-2</v>
      </c>
      <c r="W133" s="8">
        <f t="shared" si="124"/>
        <v>-6.3341801108023352E-3</v>
      </c>
      <c r="X133" s="8">
        <f t="shared" si="124"/>
        <v>-1.9149051798790302E-3</v>
      </c>
      <c r="Y133" s="8">
        <f t="shared" si="124"/>
        <v>-4.0813564907398294E-3</v>
      </c>
      <c r="Z133" s="8">
        <f t="shared" si="124"/>
        <v>2.1345770319444041E-3</v>
      </c>
      <c r="AA133" s="8">
        <f t="shared" si="124"/>
        <v>-3.3409936526064943E-2</v>
      </c>
      <c r="AB133" s="8">
        <f t="shared" si="124"/>
        <v>1.8193925560691181E-2</v>
      </c>
      <c r="AC133" s="8">
        <f t="shared" si="124"/>
        <v>-2.5668226583502648E-3</v>
      </c>
      <c r="AD133" s="8">
        <f t="shared" si="124"/>
        <v>-2.2635385145089799E-2</v>
      </c>
      <c r="AE133" s="8">
        <f t="shared" si="124"/>
        <v>1.1277006212526218E-2</v>
      </c>
      <c r="AF133" s="8">
        <f t="shared" si="124"/>
        <v>1.5438842951458998E-2</v>
      </c>
      <c r="AG133" s="8">
        <f t="shared" si="124"/>
        <v>2.5760823190631995E-2</v>
      </c>
      <c r="AH133" s="8">
        <f t="shared" si="124"/>
        <v>4.3884460912398081E-3</v>
      </c>
      <c r="AI133" s="8">
        <f t="shared" si="124"/>
        <v>1.1806606101075451E-2</v>
      </c>
      <c r="AJ133" s="8">
        <f t="shared" si="124"/>
        <v>1.881073086876325E-2</v>
      </c>
      <c r="AK133" s="8">
        <f t="shared" si="124"/>
        <v>3.405563809311752E-2</v>
      </c>
      <c r="AL133" s="8">
        <f t="shared" si="124"/>
        <v>1.2608270897500648E-2</v>
      </c>
      <c r="AM133" s="8">
        <f t="shared" si="124"/>
        <v>3.5735225464171599E-2</v>
      </c>
      <c r="AN133" s="8">
        <f t="shared" si="124"/>
        <v>5.4772985399675719E-2</v>
      </c>
      <c r="AO133" s="8">
        <f t="shared" si="124"/>
        <v>1.6364357392642862E-2</v>
      </c>
      <c r="AP133" s="8">
        <f t="shared" si="124"/>
        <v>4.4940362003372231E-2</v>
      </c>
      <c r="AQ133" s="8">
        <f t="shared" si="124"/>
        <v>1.3506957946974247E-2</v>
      </c>
      <c r="AR133" s="8">
        <f t="shared" si="124"/>
        <v>2.2519063572889214E-2</v>
      </c>
      <c r="AS133" s="8">
        <f t="shared" si="124"/>
        <v>-2.2555874489016327E-3</v>
      </c>
      <c r="AT133" s="8">
        <f t="shared" si="124"/>
        <v>7.524950827217336E-2</v>
      </c>
      <c r="AU133" s="8">
        <f t="shared" si="124"/>
        <v>2.4821833953224421E-2</v>
      </c>
      <c r="AV133" s="8">
        <f t="shared" si="124"/>
        <v>-5.6066467870492104E-3</v>
      </c>
      <c r="AW133" s="8">
        <f t="shared" si="124"/>
        <v>-4.1848329881708633E-2</v>
      </c>
      <c r="AX133" s="8">
        <f t="shared" si="124"/>
        <v>3.4840552756349626E-2</v>
      </c>
      <c r="AY133" s="8">
        <f t="shared" si="124"/>
        <v>-1.4494801388669374E-3</v>
      </c>
      <c r="AZ133" s="26"/>
      <c r="BB133" s="22">
        <f t="shared" si="119"/>
        <v>3.9330787878321775E-3</v>
      </c>
      <c r="BC133" s="22">
        <f>BB133</f>
        <v>3.9330787878321775E-3</v>
      </c>
      <c r="BG133" s="8">
        <f t="shared" ref="BG133:BG142" si="125">_xlfn.STDEV.S(B133:AY133)</f>
        <v>2.4579578172241774E-2</v>
      </c>
      <c r="BH133" s="9">
        <f>(BB133/BG133)*SQRT(1000)</f>
        <v>5.0600897620325052</v>
      </c>
      <c r="BI133" s="8">
        <f>_xlfn.T.INV.2T(0.1,999)</f>
        <v>1.6463803454274908</v>
      </c>
      <c r="BJ133" s="8">
        <f>_xlfn.T.INV.2T(0.05,999)</f>
        <v>1.9623414611334626</v>
      </c>
      <c r="BK133" s="8">
        <f>_xlfn.T.INV.2T(0.01,999)</f>
        <v>2.5807596372676254</v>
      </c>
      <c r="BL133" s="9" t="str">
        <f>IF(ABS(BH133)&gt;BJ133,"Odrzucamy H0","NieodrzucamyH0")</f>
        <v>Odrzucamy H0</v>
      </c>
      <c r="BO133" s="9">
        <f>BB133/$BK$129</f>
        <v>0.51712966022678197</v>
      </c>
      <c r="BP133" s="8">
        <f>_xlfn.T.INV.2T(0.1,4)</f>
        <v>2.1318467863266499</v>
      </c>
      <c r="BQ133" s="8">
        <f>_xlfn.T.INV.2T(0.05,4)</f>
        <v>2.7764451051977934</v>
      </c>
      <c r="BR133" s="8">
        <f>_xlfn.T.INV.2T(0.01,4)</f>
        <v>4.604094871349993</v>
      </c>
      <c r="BS133" s="9" t="str">
        <f>IF(ABS(BO133)&gt;BQ133,"Odrzucamy H0","NieodrzucamyH0")</f>
        <v>NieodrzucamyH0</v>
      </c>
      <c r="BV133" s="30">
        <f>COUNTIF(B133:AY133,"&gt;0")/50</f>
        <v>0.56000000000000005</v>
      </c>
      <c r="BW133" s="9">
        <f>(SQRT(50)/0.5)*(BV133-0.5)</f>
        <v>0.8485281374238578</v>
      </c>
      <c r="BX133" s="22">
        <f>NORMSINV(1-0.05)</f>
        <v>1.6448536269514715</v>
      </c>
      <c r="BY133" s="22">
        <f>NORMSINV(1-0.025)</f>
        <v>1.9599639845400536</v>
      </c>
      <c r="BZ133" s="22">
        <f>NORMSINV(1-0.005)</f>
        <v>2.5758293035488999</v>
      </c>
      <c r="CA133" s="9" t="str">
        <f>IF(ABS(BW133)&gt;BY133,"Odrzucamy H0","NieodrzucamyH0")</f>
        <v>NieodrzucamyH0</v>
      </c>
      <c r="CE133" s="9">
        <f>SQRT(50)*(BV133-$CG$130)/SQRT($CG$130*(1-$CG$130))</f>
        <v>0.62257280636469092</v>
      </c>
      <c r="CF133" s="22">
        <f>NORMSINV(1-0.05)</f>
        <v>1.6448536269514715</v>
      </c>
      <c r="CG133" s="22">
        <f>NORMSINV(1-0.025)</f>
        <v>1.9599639845400536</v>
      </c>
      <c r="CH133" s="22">
        <f>NORMSINV(1-0.005)</f>
        <v>2.5758293035488999</v>
      </c>
      <c r="CI133" s="9" t="str">
        <f>IF(ABS(CE133)&gt;CG133,"Odrzucamy H0","NieodrzucamyH0")</f>
        <v>NieodrzucamyH0</v>
      </c>
    </row>
    <row r="134" spans="1:87" x14ac:dyDescent="0.25">
      <c r="A134" s="13">
        <v>1</v>
      </c>
      <c r="B134" s="4">
        <f t="shared" ref="B134:AY134" si="126">B47-AVERAGE(B$41:B$45)</f>
        <v>-4.8159211311833483E-2</v>
      </c>
      <c r="C134" s="4">
        <f t="shared" si="126"/>
        <v>4.8973434017621248E-2</v>
      </c>
      <c r="D134" s="4">
        <f t="shared" si="126"/>
        <v>1.8054920306169051E-2</v>
      </c>
      <c r="E134" s="4">
        <f t="shared" si="126"/>
        <v>5.2896863408752838E-3</v>
      </c>
      <c r="F134" s="4">
        <f t="shared" si="126"/>
        <v>2.5771201040727205E-3</v>
      </c>
      <c r="G134" s="4">
        <f t="shared" si="126"/>
        <v>2.6467255868140284E-2</v>
      </c>
      <c r="H134" s="4">
        <f t="shared" si="126"/>
        <v>3.7461468544025212E-2</v>
      </c>
      <c r="I134" s="4">
        <f t="shared" si="126"/>
        <v>1.2771984819254957E-2</v>
      </c>
      <c r="J134" s="4">
        <f t="shared" si="126"/>
        <v>1.1220203194409273E-2</v>
      </c>
      <c r="K134" s="4">
        <f t="shared" si="126"/>
        <v>4.4723728598532367E-2</v>
      </c>
      <c r="L134" s="4">
        <f t="shared" si="126"/>
        <v>-1.0667351497651495E-2</v>
      </c>
      <c r="M134" s="4">
        <f t="shared" si="126"/>
        <v>-7.991311350114727E-2</v>
      </c>
      <c r="N134" s="4">
        <f t="shared" si="126"/>
        <v>3.2112378859874988E-2</v>
      </c>
      <c r="O134" s="4">
        <f t="shared" si="126"/>
        <v>2.8087721698953842E-2</v>
      </c>
      <c r="P134" s="4">
        <f t="shared" si="126"/>
        <v>5.2603103486179567E-2</v>
      </c>
      <c r="Q134" s="4">
        <f t="shared" si="126"/>
        <v>3.1086024838274828E-2</v>
      </c>
      <c r="R134" s="4">
        <f t="shared" si="126"/>
        <v>-2.9413718475273562E-2</v>
      </c>
      <c r="S134" s="4">
        <f t="shared" si="126"/>
        <v>-2.1564630409066379E-2</v>
      </c>
      <c r="T134" s="4">
        <f t="shared" si="126"/>
        <v>4.335364074249537E-2</v>
      </c>
      <c r="U134" s="4">
        <f t="shared" si="126"/>
        <v>1.7410647482222652E-2</v>
      </c>
      <c r="V134" s="4">
        <f t="shared" si="126"/>
        <v>-2.6547968740334698E-3</v>
      </c>
      <c r="W134" s="4">
        <f t="shared" si="126"/>
        <v>-4.1138367941511586E-2</v>
      </c>
      <c r="X134" s="4">
        <f t="shared" si="126"/>
        <v>-4.7266251532974146E-2</v>
      </c>
      <c r="Y134" s="4">
        <f t="shared" si="126"/>
        <v>-3.3795027345407944E-2</v>
      </c>
      <c r="Z134" s="4">
        <f t="shared" si="126"/>
        <v>-1.0693649651229117E-2</v>
      </c>
      <c r="AA134" s="4">
        <f t="shared" si="126"/>
        <v>-4.675271423283147E-2</v>
      </c>
      <c r="AB134" s="4">
        <f t="shared" si="126"/>
        <v>8.3992533721933965E-3</v>
      </c>
      <c r="AC134" s="4">
        <f t="shared" si="126"/>
        <v>-3.5104059194714821E-2</v>
      </c>
      <c r="AD134" s="4">
        <f t="shared" si="126"/>
        <v>-2.3289086797686997E-2</v>
      </c>
      <c r="AE134" s="4">
        <f t="shared" si="126"/>
        <v>-2.1551828718032191E-2</v>
      </c>
      <c r="AF134" s="4">
        <f t="shared" si="126"/>
        <v>-4.1371081757893748E-3</v>
      </c>
      <c r="AG134" s="4">
        <f t="shared" si="126"/>
        <v>1.5505432189558199E-2</v>
      </c>
      <c r="AH134" s="4">
        <f t="shared" si="126"/>
        <v>-9.0060710837503444E-3</v>
      </c>
      <c r="AI134" s="4">
        <f t="shared" si="126"/>
        <v>-2.058005200489476E-2</v>
      </c>
      <c r="AJ134" s="4">
        <f t="shared" si="126"/>
        <v>-1.0591624282019183E-2</v>
      </c>
      <c r="AK134" s="4">
        <f t="shared" si="126"/>
        <v>-3.845975015163209E-3</v>
      </c>
      <c r="AL134" s="4">
        <f t="shared" si="126"/>
        <v>-9.2450908564949939E-3</v>
      </c>
      <c r="AM134" s="4">
        <f t="shared" si="126"/>
        <v>-1.6651105642980401E-2</v>
      </c>
      <c r="AN134" s="4">
        <f t="shared" si="126"/>
        <v>6.3995191118436899E-5</v>
      </c>
      <c r="AO134" s="4">
        <f t="shared" si="126"/>
        <v>6.0151356518544597E-3</v>
      </c>
      <c r="AP134" s="4">
        <f t="shared" si="126"/>
        <v>3.4138442176309992E-2</v>
      </c>
      <c r="AQ134" s="4">
        <f t="shared" si="126"/>
        <v>6.7437532220129048E-2</v>
      </c>
      <c r="AR134" s="4">
        <f t="shared" si="126"/>
        <v>8.7186663737098755E-2</v>
      </c>
      <c r="AS134" s="4">
        <f t="shared" si="126"/>
        <v>1.6947450184641985E-2</v>
      </c>
      <c r="AT134" s="4">
        <f t="shared" si="126"/>
        <v>7.9417863672265929E-2</v>
      </c>
      <c r="AU134" s="4">
        <f t="shared" si="126"/>
        <v>6.1308676622425326E-2</v>
      </c>
      <c r="AV134" s="4">
        <f t="shared" si="126"/>
        <v>5.9358484107475962E-2</v>
      </c>
      <c r="AW134" s="4">
        <f t="shared" si="126"/>
        <v>3.8741657006691854E-2</v>
      </c>
      <c r="AX134" s="4">
        <f t="shared" si="126"/>
        <v>5.660411862857144E-2</v>
      </c>
      <c r="AY134" s="4">
        <f t="shared" si="126"/>
        <v>4.6893006176812198E-2</v>
      </c>
      <c r="BB134" s="24">
        <f t="shared" si="119"/>
        <v>9.2838039058752483E-3</v>
      </c>
      <c r="BC134" s="24">
        <f>SUM(BB133:BB134)</f>
        <v>1.3216882693707426E-2</v>
      </c>
      <c r="BG134" s="4">
        <f t="shared" si="125"/>
        <v>3.6644210312252415E-2</v>
      </c>
      <c r="BH134" s="1">
        <f t="shared" ref="BH134:BH142" si="127">(BB134/BG134)*SQRT(1000)</f>
        <v>8.01162460393288</v>
      </c>
      <c r="BI134" s="4">
        <f t="shared" ref="BI134:BI142" si="128">_xlfn.T.INV.2T(0.1,999)</f>
        <v>1.6463803454274908</v>
      </c>
      <c r="BJ134" s="4">
        <f t="shared" ref="BJ134:BJ142" si="129">_xlfn.T.INV.2T(0.05,999)</f>
        <v>1.9623414611334626</v>
      </c>
      <c r="BK134" s="4">
        <f t="shared" ref="BK134:BK142" si="130">_xlfn.T.INV.2T(0.01,999)</f>
        <v>2.5807596372676254</v>
      </c>
      <c r="BL134" s="1" t="str">
        <f t="shared" ref="BL134:BL142" si="131">IF(ABS(BH134)&gt;BJ134,"Odrzucamy H0","NieodrzucamyH0")</f>
        <v>Odrzucamy H0</v>
      </c>
      <c r="BO134" s="1">
        <f t="shared" ref="BO134:BO142" si="132">BB134/$BK$129</f>
        <v>1.2206545097215051</v>
      </c>
      <c r="BP134" s="4">
        <f t="shared" ref="BP134:BP142" si="133">_xlfn.T.INV.2T(0.1,4)</f>
        <v>2.1318467863266499</v>
      </c>
      <c r="BQ134" s="4">
        <f t="shared" ref="BQ134:BQ142" si="134">_xlfn.T.INV.2T(0.05,4)</f>
        <v>2.7764451051977934</v>
      </c>
      <c r="BR134" s="4">
        <f t="shared" ref="BR134:BR142" si="135">_xlfn.T.INV.2T(0.01,4)</f>
        <v>4.604094871349993</v>
      </c>
      <c r="BS134" s="1" t="str">
        <f t="shared" ref="BS134:BS142" si="136">IF(ABS(BO134)&gt;BQ134,"Odrzucamy H0","NieodrzucamyH0")</f>
        <v>NieodrzucamyH0</v>
      </c>
      <c r="BV134" s="34">
        <f t="shared" ref="BV134:BV142" si="137">COUNTIF(B134:AY134,"&gt;0")/50</f>
        <v>0.57999999999999996</v>
      </c>
      <c r="BW134" s="1">
        <f>(SQRT(70)/0.5)*(BV134-0.5)</f>
        <v>1.3386560424545202</v>
      </c>
      <c r="BX134" s="23">
        <f t="shared" ref="BX134:BX142" si="138">NORMSINV(1-0.05)</f>
        <v>1.6448536269514715</v>
      </c>
      <c r="BY134" s="23">
        <f t="shared" ref="BY134:BY142" si="139">NORMSINV(1-0.025)</f>
        <v>1.9599639845400536</v>
      </c>
      <c r="BZ134" s="23">
        <f t="shared" ref="BZ134:BZ142" si="140">NORMSINV(1-0.005)</f>
        <v>2.5758293035488999</v>
      </c>
      <c r="CA134" s="1" t="str">
        <f t="shared" ref="CA134:CA142" si="141">IF(ABS(BW134)&gt;BY134,"Odrzucamy H0","NieodrzucamyH0")</f>
        <v>NieodrzucamyH0</v>
      </c>
      <c r="CE134" s="1">
        <f t="shared" ref="CE134:CE142" si="142">SQRT(50)*(BV134-$CG$130)/SQRT($CG$130*(1-$CG$130))</f>
        <v>0.90556044562136695</v>
      </c>
      <c r="CF134" s="23">
        <f t="shared" ref="CF134:CF142" si="143">NORMSINV(1-0.05)</f>
        <v>1.6448536269514715</v>
      </c>
      <c r="CG134" s="23">
        <f t="shared" ref="CG134:CG142" si="144">NORMSINV(1-0.025)</f>
        <v>1.9599639845400536</v>
      </c>
      <c r="CH134" s="23">
        <f t="shared" ref="CH134:CH142" si="145">NORMSINV(1-0.005)</f>
        <v>2.5758293035488999</v>
      </c>
      <c r="CI134" s="1" t="str">
        <f t="shared" ref="CI134:CI142" si="146">IF(ABS(CE134)&gt;CG134,"Odrzucamy H0","NieodrzucamyH0")</f>
        <v>NieodrzucamyH0</v>
      </c>
    </row>
    <row r="135" spans="1:87" x14ac:dyDescent="0.25">
      <c r="A135" s="13">
        <v>2</v>
      </c>
      <c r="B135" s="4">
        <f t="shared" ref="B135:AG135" si="147">B48-AVERAGE(B$41:B$45)</f>
        <v>-1.9564886423410262E-2</v>
      </c>
      <c r="C135" s="4">
        <f t="shared" si="147"/>
        <v>1.215291302700562E-2</v>
      </c>
      <c r="D135" s="4">
        <f t="shared" si="147"/>
        <v>1.331344080071882E-2</v>
      </c>
      <c r="E135" s="4">
        <f t="shared" si="147"/>
        <v>1.3174250599958049E-3</v>
      </c>
      <c r="F135" s="4">
        <f t="shared" si="147"/>
        <v>1.0161957432676E-2</v>
      </c>
      <c r="G135" s="4">
        <f t="shared" si="147"/>
        <v>1.6484994557458627E-2</v>
      </c>
      <c r="H135" s="4">
        <f t="shared" si="147"/>
        <v>2.5636286528317665E-2</v>
      </c>
      <c r="I135" s="4">
        <f t="shared" si="147"/>
        <v>9.0150214040072025E-3</v>
      </c>
      <c r="J135" s="4">
        <f t="shared" si="147"/>
        <v>1.3491576027755636E-2</v>
      </c>
      <c r="K135" s="4">
        <f t="shared" si="147"/>
        <v>1.4523543483612587E-2</v>
      </c>
      <c r="L135" s="4">
        <f t="shared" si="147"/>
        <v>6.2811074839336702E-3</v>
      </c>
      <c r="M135" s="4">
        <f t="shared" si="147"/>
        <v>1.3668843784094371E-2</v>
      </c>
      <c r="N135" s="4">
        <f t="shared" si="147"/>
        <v>1.1063161028226635E-2</v>
      </c>
      <c r="O135" s="4">
        <f t="shared" si="147"/>
        <v>2.1075826734628229E-2</v>
      </c>
      <c r="P135" s="4">
        <f t="shared" si="147"/>
        <v>1.2791076531925403E-2</v>
      </c>
      <c r="Q135" s="4">
        <f t="shared" si="147"/>
        <v>8.8358838484618937E-3</v>
      </c>
      <c r="R135" s="4">
        <f t="shared" si="147"/>
        <v>2.1595616849388943E-2</v>
      </c>
      <c r="S135" s="4">
        <f t="shared" si="147"/>
        <v>2.6144856637856075E-2</v>
      </c>
      <c r="T135" s="4">
        <f t="shared" si="147"/>
        <v>4.5323152499362231E-3</v>
      </c>
      <c r="U135" s="4">
        <f t="shared" si="147"/>
        <v>5.9777758350191704E-3</v>
      </c>
      <c r="V135" s="4">
        <f t="shared" si="147"/>
        <v>3.8406433640063324E-3</v>
      </c>
      <c r="W135" s="4">
        <f t="shared" si="147"/>
        <v>-3.2699668864102097E-2</v>
      </c>
      <c r="X135" s="4">
        <f t="shared" si="147"/>
        <v>-9.4565218233780262E-3</v>
      </c>
      <c r="Y135" s="4">
        <f t="shared" si="147"/>
        <v>-8.9023494878489821E-3</v>
      </c>
      <c r="Z135" s="4">
        <f t="shared" si="147"/>
        <v>-8.8148418858977635E-3</v>
      </c>
      <c r="AA135" s="4">
        <f t="shared" si="147"/>
        <v>-1.3065046596292427E-2</v>
      </c>
      <c r="AB135" s="4">
        <f t="shared" si="147"/>
        <v>5.9629368605285315E-3</v>
      </c>
      <c r="AC135" s="4">
        <f t="shared" si="147"/>
        <v>-2.2492118020694387E-3</v>
      </c>
      <c r="AD135" s="4">
        <f t="shared" si="147"/>
        <v>-1.5740260709998163E-2</v>
      </c>
      <c r="AE135" s="4">
        <f t="shared" si="147"/>
        <v>-6.256385705236036E-5</v>
      </c>
      <c r="AF135" s="4">
        <f t="shared" si="147"/>
        <v>-4.1708899740352558E-3</v>
      </c>
      <c r="AG135" s="4">
        <f t="shared" si="147"/>
        <v>1.5453460351812659E-2</v>
      </c>
      <c r="AH135" s="4">
        <f t="shared" ref="AH135:AY135" si="148">AH48-AVERAGE(AH$41:AH$45)</f>
        <v>-9.226506217090303E-3</v>
      </c>
      <c r="AI135" s="4">
        <f t="shared" si="148"/>
        <v>-2.0595192394154437E-2</v>
      </c>
      <c r="AJ135" s="4">
        <f t="shared" si="148"/>
        <v>-1.0703769638920361E-2</v>
      </c>
      <c r="AK135" s="4">
        <f t="shared" si="148"/>
        <v>-3.8829000995936908E-3</v>
      </c>
      <c r="AL135" s="4">
        <f t="shared" si="148"/>
        <v>-9.5742724331768989E-3</v>
      </c>
      <c r="AM135" s="4">
        <f t="shared" si="148"/>
        <v>-1.6812413110113451E-2</v>
      </c>
      <c r="AN135" s="4">
        <f t="shared" si="148"/>
        <v>1.9603400991559383E-5</v>
      </c>
      <c r="AO135" s="4">
        <f t="shared" si="148"/>
        <v>5.9876338792341751E-3</v>
      </c>
      <c r="AP135" s="4">
        <f t="shared" si="148"/>
        <v>1.5907044774536729E-2</v>
      </c>
      <c r="AQ135" s="4">
        <f t="shared" si="148"/>
        <v>1.442995471115301E-2</v>
      </c>
      <c r="AR135" s="4">
        <f t="shared" si="148"/>
        <v>1.6888625469991966E-2</v>
      </c>
      <c r="AS135" s="4">
        <f t="shared" si="148"/>
        <v>-7.8513644256343364E-3</v>
      </c>
      <c r="AT135" s="4">
        <f t="shared" si="148"/>
        <v>1.7105304064348369E-2</v>
      </c>
      <c r="AU135" s="4">
        <f t="shared" si="148"/>
        <v>1.7248257272074061E-2</v>
      </c>
      <c r="AV135" s="4">
        <f t="shared" si="148"/>
        <v>-1.7877577548200844E-2</v>
      </c>
      <c r="AW135" s="4">
        <f t="shared" si="148"/>
        <v>1.1177876859968933E-2</v>
      </c>
      <c r="AX135" s="4">
        <f t="shared" si="148"/>
        <v>2.1570226862889608E-2</v>
      </c>
      <c r="AY135" s="4">
        <f t="shared" si="148"/>
        <v>1.5831003370644518E-2</v>
      </c>
      <c r="BB135" s="24">
        <f t="shared" si="119"/>
        <v>3.9647191251245993E-3</v>
      </c>
      <c r="BC135" s="24">
        <f>SUM(BB133:BB135)</f>
        <v>1.7181601818832024E-2</v>
      </c>
      <c r="BG135" s="4">
        <f t="shared" si="125"/>
        <v>1.3794551755361264E-2</v>
      </c>
      <c r="BH135" s="1">
        <f t="shared" si="127"/>
        <v>9.0887641299044848</v>
      </c>
      <c r="BI135" s="4">
        <f t="shared" si="128"/>
        <v>1.6463803454274908</v>
      </c>
      <c r="BJ135" s="4">
        <f t="shared" si="129"/>
        <v>1.9623414611334626</v>
      </c>
      <c r="BK135" s="4">
        <f t="shared" si="130"/>
        <v>2.5807596372676254</v>
      </c>
      <c r="BL135" s="1" t="str">
        <f t="shared" si="131"/>
        <v>Odrzucamy H0</v>
      </c>
      <c r="BO135" s="1">
        <f t="shared" si="132"/>
        <v>0.5212897998416075</v>
      </c>
      <c r="BP135" s="4">
        <f t="shared" si="133"/>
        <v>2.1318467863266499</v>
      </c>
      <c r="BQ135" s="4">
        <f t="shared" si="134"/>
        <v>2.7764451051977934</v>
      </c>
      <c r="BR135" s="4">
        <f t="shared" si="135"/>
        <v>4.604094871349993</v>
      </c>
      <c r="BS135" s="1" t="str">
        <f t="shared" si="136"/>
        <v>NieodrzucamyH0</v>
      </c>
      <c r="BV135" s="34">
        <f t="shared" si="137"/>
        <v>0.64</v>
      </c>
      <c r="BW135" s="1">
        <f t="shared" ref="BW135:BW142" si="149">(SQRT(50)/0.5)*(BV135-0.5)</f>
        <v>1.9798989873223334</v>
      </c>
      <c r="BX135" s="24">
        <f t="shared" si="138"/>
        <v>1.6448536269514715</v>
      </c>
      <c r="BY135" s="24">
        <f t="shared" si="139"/>
        <v>1.9599639845400536</v>
      </c>
      <c r="BZ135" s="24">
        <f t="shared" si="140"/>
        <v>2.5758293035488999</v>
      </c>
      <c r="CA135" s="1" t="str">
        <f t="shared" si="141"/>
        <v>Odrzucamy H0</v>
      </c>
      <c r="CE135" s="1">
        <f t="shared" si="142"/>
        <v>1.7545233633913999</v>
      </c>
      <c r="CF135" s="24">
        <f t="shared" si="143"/>
        <v>1.6448536269514715</v>
      </c>
      <c r="CG135" s="24">
        <f t="shared" si="144"/>
        <v>1.9599639845400536</v>
      </c>
      <c r="CH135" s="24">
        <f t="shared" si="145"/>
        <v>2.5758293035488999</v>
      </c>
      <c r="CI135" s="1" t="str">
        <f t="shared" si="146"/>
        <v>NieodrzucamyH0</v>
      </c>
    </row>
    <row r="136" spans="1:87" x14ac:dyDescent="0.25">
      <c r="A136" s="13">
        <v>3</v>
      </c>
      <c r="B136" s="4">
        <f t="shared" ref="B136:AG136" si="150">B49-AVERAGE(B$41:B$45)</f>
        <v>-1.9635346248500756E-2</v>
      </c>
      <c r="C136" s="4">
        <f t="shared" si="150"/>
        <v>1.2110813557842135E-2</v>
      </c>
      <c r="D136" s="4">
        <f t="shared" si="150"/>
        <v>1.329028494440799E-2</v>
      </c>
      <c r="E136" s="4">
        <f t="shared" si="150"/>
        <v>1.3173636091062253E-3</v>
      </c>
      <c r="F136" s="4">
        <f t="shared" si="150"/>
        <v>1.0161259619342857E-2</v>
      </c>
      <c r="G136" s="4">
        <f t="shared" si="150"/>
        <v>1.6484455336626111E-2</v>
      </c>
      <c r="H136" s="4">
        <f t="shared" si="150"/>
        <v>2.5629790216538838E-2</v>
      </c>
      <c r="I136" s="4">
        <f t="shared" si="150"/>
        <v>9.0142928692775095E-3</v>
      </c>
      <c r="J136" s="4">
        <f t="shared" si="150"/>
        <v>1.3491495142944258E-2</v>
      </c>
      <c r="K136" s="4">
        <f t="shared" si="150"/>
        <v>1.4491607282606657E-2</v>
      </c>
      <c r="L136" s="4">
        <f t="shared" si="150"/>
        <v>6.2763443955829957E-3</v>
      </c>
      <c r="M136" s="4">
        <f t="shared" si="150"/>
        <v>1.3504678367094292E-2</v>
      </c>
      <c r="N136" s="4">
        <f t="shared" si="150"/>
        <v>1.1060760302286116E-2</v>
      </c>
      <c r="O136" s="4">
        <f t="shared" si="150"/>
        <v>2.0986099003305024E-2</v>
      </c>
      <c r="P136" s="4">
        <f t="shared" si="150"/>
        <v>1.2624412226382548E-2</v>
      </c>
      <c r="Q136" s="4">
        <f t="shared" si="150"/>
        <v>8.7567574427303077E-3</v>
      </c>
      <c r="R136" s="4">
        <f t="shared" si="150"/>
        <v>2.1572143722677531E-2</v>
      </c>
      <c r="S136" s="4">
        <f t="shared" si="150"/>
        <v>2.5707093401778486E-2</v>
      </c>
      <c r="T136" s="4">
        <f t="shared" si="150"/>
        <v>4.5189220026801711E-3</v>
      </c>
      <c r="U136" s="4">
        <f t="shared" si="150"/>
        <v>5.9736913108251301E-3</v>
      </c>
      <c r="V136" s="4">
        <f t="shared" si="150"/>
        <v>3.7915342735782573E-3</v>
      </c>
      <c r="W136" s="4">
        <f t="shared" si="150"/>
        <v>-3.3123742485079044E-2</v>
      </c>
      <c r="X136" s="4">
        <f t="shared" si="150"/>
        <v>-9.5191500537984333E-3</v>
      </c>
      <c r="Y136" s="4">
        <f t="shared" si="150"/>
        <v>-8.96264689771736E-3</v>
      </c>
      <c r="Z136" s="4">
        <f t="shared" si="150"/>
        <v>-9.3015518302263737E-3</v>
      </c>
      <c r="AA136" s="4">
        <f t="shared" si="150"/>
        <v>-1.3252413312177823E-2</v>
      </c>
      <c r="AB136" s="4">
        <f t="shared" si="150"/>
        <v>5.9591295426886584E-3</v>
      </c>
      <c r="AC136" s="4">
        <f t="shared" si="150"/>
        <v>-2.2509561812778522E-3</v>
      </c>
      <c r="AD136" s="4">
        <f t="shared" si="150"/>
        <v>-1.6083174635260513E-2</v>
      </c>
      <c r="AE136" s="4">
        <f t="shared" si="150"/>
        <v>-9.9136213882016801E-5</v>
      </c>
      <c r="AF136" s="4">
        <f t="shared" si="150"/>
        <v>-4.2050679199191789E-3</v>
      </c>
      <c r="AG136" s="4">
        <f t="shared" si="150"/>
        <v>1.5400730976724399E-2</v>
      </c>
      <c r="AH136" s="4">
        <f t="shared" ref="AH136:AY136" si="151">AH49-AVERAGE(AH$41:AH$45)</f>
        <v>-9.453636075130575E-3</v>
      </c>
      <c r="AI136" s="4">
        <f t="shared" si="151"/>
        <v>-2.0610451299633455E-2</v>
      </c>
      <c r="AJ136" s="4">
        <f t="shared" si="151"/>
        <v>-1.0818328544552286E-2</v>
      </c>
      <c r="AK136" s="4">
        <f t="shared" si="151"/>
        <v>-3.9202780700881837E-3</v>
      </c>
      <c r="AL136" s="4">
        <f t="shared" si="151"/>
        <v>-9.91573311652778E-3</v>
      </c>
      <c r="AM136" s="4">
        <f t="shared" si="151"/>
        <v>-1.6977897586177737E-2</v>
      </c>
      <c r="AN136" s="4">
        <f t="shared" si="151"/>
        <v>-2.5385900546019864E-5</v>
      </c>
      <c r="AO136" s="4">
        <f t="shared" si="151"/>
        <v>5.960418305597035E-3</v>
      </c>
      <c r="AP136" s="4">
        <f t="shared" si="151"/>
        <v>1.5899411099521185E-2</v>
      </c>
      <c r="AQ136" s="4">
        <f t="shared" si="151"/>
        <v>1.4352509198554377E-2</v>
      </c>
      <c r="AR136" s="4">
        <f t="shared" si="151"/>
        <v>1.67966381427339E-2</v>
      </c>
      <c r="AS136" s="4">
        <f t="shared" si="151"/>
        <v>-7.8765678961227412E-3</v>
      </c>
      <c r="AT136" s="4">
        <f t="shared" si="151"/>
        <v>1.6919137400530856E-2</v>
      </c>
      <c r="AU136" s="4">
        <f t="shared" si="151"/>
        <v>1.6922718276922027E-2</v>
      </c>
      <c r="AV136" s="4">
        <f t="shared" si="151"/>
        <v>-1.8190912808333685E-2</v>
      </c>
      <c r="AW136" s="4">
        <f t="shared" si="151"/>
        <v>1.1140342554112469E-2</v>
      </c>
      <c r="AX136" s="4">
        <f t="shared" si="151"/>
        <v>2.1379650452183312E-2</v>
      </c>
      <c r="AY136" s="4">
        <f t="shared" si="151"/>
        <v>1.5728700368473788E-2</v>
      </c>
      <c r="BB136" s="24">
        <f t="shared" si="119"/>
        <v>3.8600161654140726E-3</v>
      </c>
      <c r="BC136" s="24">
        <f>SUM(BB133:BB136)</f>
        <v>2.1041617984246096E-2</v>
      </c>
      <c r="BG136" s="4">
        <f t="shared" si="125"/>
        <v>1.3832952543544202E-2</v>
      </c>
      <c r="BH136" s="1">
        <f t="shared" si="127"/>
        <v>8.8241775205644331</v>
      </c>
      <c r="BI136" s="4">
        <f t="shared" si="128"/>
        <v>1.6463803454274908</v>
      </c>
      <c r="BJ136" s="4">
        <f t="shared" si="129"/>
        <v>1.9623414611334626</v>
      </c>
      <c r="BK136" s="4">
        <f t="shared" si="130"/>
        <v>2.5807596372676254</v>
      </c>
      <c r="BL136" s="1" t="str">
        <f t="shared" si="131"/>
        <v>Odrzucamy H0</v>
      </c>
      <c r="BO136" s="1">
        <f t="shared" si="132"/>
        <v>0.5075232294521832</v>
      </c>
      <c r="BP136" s="4">
        <f t="shared" si="133"/>
        <v>2.1318467863266499</v>
      </c>
      <c r="BQ136" s="4">
        <f t="shared" si="134"/>
        <v>2.7764451051977934</v>
      </c>
      <c r="BR136" s="4">
        <f t="shared" si="135"/>
        <v>4.604094871349993</v>
      </c>
      <c r="BS136" s="1" t="str">
        <f t="shared" si="136"/>
        <v>NieodrzucamyH0</v>
      </c>
      <c r="BV136" s="34">
        <f t="shared" si="137"/>
        <v>0.62</v>
      </c>
      <c r="BW136" s="1">
        <f t="shared" si="149"/>
        <v>1.697056274847714</v>
      </c>
      <c r="BX136" s="24">
        <f t="shared" si="138"/>
        <v>1.6448536269514715</v>
      </c>
      <c r="BY136" s="24">
        <f t="shared" si="139"/>
        <v>1.9599639845400536</v>
      </c>
      <c r="BZ136" s="24">
        <f t="shared" si="140"/>
        <v>2.5758293035488999</v>
      </c>
      <c r="CA136" s="1" t="str">
        <f t="shared" si="141"/>
        <v>NieodrzucamyH0</v>
      </c>
      <c r="CE136" s="1">
        <f t="shared" si="142"/>
        <v>1.4715357241347224</v>
      </c>
      <c r="CF136" s="24">
        <f t="shared" si="143"/>
        <v>1.6448536269514715</v>
      </c>
      <c r="CG136" s="24">
        <f t="shared" si="144"/>
        <v>1.9599639845400536</v>
      </c>
      <c r="CH136" s="24">
        <f t="shared" si="145"/>
        <v>2.5758293035488999</v>
      </c>
      <c r="CI136" s="1" t="str">
        <f t="shared" si="146"/>
        <v>NieodrzucamyH0</v>
      </c>
    </row>
    <row r="137" spans="1:87" x14ac:dyDescent="0.25">
      <c r="A137" s="13">
        <v>4</v>
      </c>
      <c r="B137" s="4">
        <f t="shared" ref="B137:AG137" si="152">B50-AVERAGE(B$41:B$45)</f>
        <v>-1.9707004041858579E-2</v>
      </c>
      <c r="C137" s="4">
        <f t="shared" si="152"/>
        <v>1.2069255140079199E-2</v>
      </c>
      <c r="D137" s="4">
        <f t="shared" si="152"/>
        <v>1.3267350345467173E-2</v>
      </c>
      <c r="E137" s="4">
        <f t="shared" si="152"/>
        <v>1.3173021277316879E-3</v>
      </c>
      <c r="F137" s="4">
        <f t="shared" si="152"/>
        <v>1.0160562970392818E-2</v>
      </c>
      <c r="G137" s="4">
        <f t="shared" si="152"/>
        <v>1.6483915323003931E-2</v>
      </c>
      <c r="H137" s="4">
        <f t="shared" si="152"/>
        <v>2.5623326894058513E-2</v>
      </c>
      <c r="I137" s="4">
        <f t="shared" si="152"/>
        <v>9.0135630892831022E-3</v>
      </c>
      <c r="J137" s="4">
        <f t="shared" si="152"/>
        <v>1.3491414212108711E-2</v>
      </c>
      <c r="K137" s="4">
        <f t="shared" si="152"/>
        <v>1.4459307039166569E-2</v>
      </c>
      <c r="L137" s="4">
        <f t="shared" si="152"/>
        <v>6.271602029807052E-3</v>
      </c>
      <c r="M137" s="4">
        <f t="shared" si="152"/>
        <v>1.3344640428985699E-2</v>
      </c>
      <c r="N137" s="4">
        <f t="shared" si="152"/>
        <v>1.1058366998588021E-2</v>
      </c>
      <c r="O137" s="4">
        <f t="shared" si="152"/>
        <v>2.0898047343878817E-2</v>
      </c>
      <c r="P137" s="4">
        <f t="shared" si="152"/>
        <v>1.2461969395187818E-2</v>
      </c>
      <c r="Q137" s="4">
        <f t="shared" si="152"/>
        <v>8.6790202078480989E-3</v>
      </c>
      <c r="R137" s="4">
        <f t="shared" si="152"/>
        <v>2.154889640517009E-2</v>
      </c>
      <c r="S137" s="4">
        <f t="shared" si="152"/>
        <v>2.5287091189075364E-2</v>
      </c>
      <c r="T137" s="4">
        <f t="shared" si="152"/>
        <v>4.5056262501872672E-3</v>
      </c>
      <c r="U137" s="4">
        <f t="shared" si="152"/>
        <v>5.9696232465496317E-3</v>
      </c>
      <c r="V137" s="4">
        <f t="shared" si="152"/>
        <v>3.7417295789817766E-3</v>
      </c>
      <c r="W137" s="4">
        <f t="shared" si="152"/>
        <v>-3.3565838775558091E-2</v>
      </c>
      <c r="X137" s="4">
        <f t="shared" si="152"/>
        <v>-9.5827814470992017E-3</v>
      </c>
      <c r="Y137" s="4">
        <f t="shared" si="152"/>
        <v>-9.0238917792582786E-3</v>
      </c>
      <c r="Z137" s="4">
        <f t="shared" si="152"/>
        <v>-9.8104718946359758E-3</v>
      </c>
      <c r="AA137" s="4">
        <f t="shared" si="152"/>
        <v>-1.3445016981181475E-2</v>
      </c>
      <c r="AB137" s="4">
        <f t="shared" si="152"/>
        <v>5.9553073232810443E-3</v>
      </c>
      <c r="AC137" s="4">
        <f t="shared" si="152"/>
        <v>-2.2527051774076691E-3</v>
      </c>
      <c r="AD137" s="4">
        <f t="shared" si="152"/>
        <v>-1.6439151535854946E-2</v>
      </c>
      <c r="AE137" s="4">
        <f t="shared" si="152"/>
        <v>-1.3615496333632508E-4</v>
      </c>
      <c r="AF137" s="4">
        <f t="shared" si="152"/>
        <v>-2.2779098585898761E-2</v>
      </c>
      <c r="AG137" s="4">
        <f t="shared" si="152"/>
        <v>4.822192280358871E-2</v>
      </c>
      <c r="AH137" s="4">
        <f t="shared" ref="AH137:AY137" si="153">AH50-AVERAGE(AH$41:AH$45)</f>
        <v>-2.2774450841899482E-2</v>
      </c>
      <c r="AI137" s="4">
        <f t="shared" si="153"/>
        <v>-4.2014359962787025E-2</v>
      </c>
      <c r="AJ137" s="4">
        <f t="shared" si="153"/>
        <v>-4.9506002921325183E-2</v>
      </c>
      <c r="AK137" s="4">
        <f t="shared" si="153"/>
        <v>-5.3685484632107511E-2</v>
      </c>
      <c r="AL137" s="4">
        <f t="shared" si="153"/>
        <v>2.5343888230648971E-2</v>
      </c>
      <c r="AM137" s="4">
        <f t="shared" si="153"/>
        <v>-1.9446591202116524E-2</v>
      </c>
      <c r="AN137" s="4">
        <f t="shared" si="153"/>
        <v>-2.3963521352779175E-2</v>
      </c>
      <c r="AO137" s="4">
        <f t="shared" si="153"/>
        <v>-3.6920773163989638E-2</v>
      </c>
      <c r="AP137" s="4">
        <f t="shared" si="153"/>
        <v>1.5891819432731363E-2</v>
      </c>
      <c r="AQ137" s="4">
        <f t="shared" si="153"/>
        <v>1.4273682362181657E-2</v>
      </c>
      <c r="AR137" s="4">
        <f t="shared" si="153"/>
        <v>1.6706390291664153E-2</v>
      </c>
      <c r="AS137" s="4">
        <f t="shared" si="153"/>
        <v>-7.9020263449791836E-3</v>
      </c>
      <c r="AT137" s="4">
        <f t="shared" si="153"/>
        <v>1.6737949070499341E-2</v>
      </c>
      <c r="AU137" s="4">
        <f t="shared" si="153"/>
        <v>1.6608616928864367E-2</v>
      </c>
      <c r="AV137" s="4">
        <f t="shared" si="153"/>
        <v>-1.8515643516957024E-2</v>
      </c>
      <c r="AW137" s="4">
        <f t="shared" si="153"/>
        <v>1.1103263969966902E-2</v>
      </c>
      <c r="AX137" s="4">
        <f t="shared" si="153"/>
        <v>2.1194229084620778E-2</v>
      </c>
      <c r="AY137" s="4">
        <f t="shared" si="153"/>
        <v>1.5628435923910559E-2</v>
      </c>
      <c r="BB137" s="24">
        <f t="shared" si="119"/>
        <v>9.1694293032958314E-4</v>
      </c>
      <c r="BC137" s="24">
        <f>SUM(BB133:BB137)</f>
        <v>2.1958560914575681E-2</v>
      </c>
      <c r="BG137" s="4">
        <f t="shared" si="125"/>
        <v>2.1273003844216456E-2</v>
      </c>
      <c r="BH137" s="1">
        <f t="shared" si="127"/>
        <v>1.3630553378661192</v>
      </c>
      <c r="BI137" s="4">
        <f t="shared" si="128"/>
        <v>1.6463803454274908</v>
      </c>
      <c r="BJ137" s="4">
        <f t="shared" si="129"/>
        <v>1.9623414611334626</v>
      </c>
      <c r="BK137" s="4">
        <f t="shared" si="130"/>
        <v>2.5807596372676254</v>
      </c>
      <c r="BL137" s="1" t="str">
        <f t="shared" si="131"/>
        <v>NieodrzucamyH0</v>
      </c>
      <c r="BO137" s="1">
        <f t="shared" si="132"/>
        <v>0.12056162909211471</v>
      </c>
      <c r="BP137" s="4">
        <f t="shared" si="133"/>
        <v>2.1318467863266499</v>
      </c>
      <c r="BQ137" s="4">
        <f t="shared" si="134"/>
        <v>2.7764451051977934</v>
      </c>
      <c r="BR137" s="4">
        <f t="shared" si="135"/>
        <v>4.604094871349993</v>
      </c>
      <c r="BS137" s="1" t="str">
        <f t="shared" si="136"/>
        <v>NieodrzucamyH0</v>
      </c>
      <c r="BV137" s="34">
        <f t="shared" si="137"/>
        <v>0.62</v>
      </c>
      <c r="BW137" s="1">
        <f t="shared" si="149"/>
        <v>1.697056274847714</v>
      </c>
      <c r="BX137" s="24">
        <f t="shared" si="138"/>
        <v>1.6448536269514715</v>
      </c>
      <c r="BY137" s="24">
        <f t="shared" si="139"/>
        <v>1.9599639845400536</v>
      </c>
      <c r="BZ137" s="24">
        <f t="shared" si="140"/>
        <v>2.5758293035488999</v>
      </c>
      <c r="CA137" s="1" t="str">
        <f t="shared" si="141"/>
        <v>NieodrzucamyH0</v>
      </c>
      <c r="CE137" s="1">
        <f t="shared" si="142"/>
        <v>1.4715357241347224</v>
      </c>
      <c r="CF137" s="24">
        <f t="shared" si="143"/>
        <v>1.6448536269514715</v>
      </c>
      <c r="CG137" s="24">
        <f t="shared" si="144"/>
        <v>1.9599639845400536</v>
      </c>
      <c r="CH137" s="24">
        <f t="shared" si="145"/>
        <v>2.5758293035488999</v>
      </c>
      <c r="CI137" s="1" t="str">
        <f t="shared" si="146"/>
        <v>NieodrzucamyH0</v>
      </c>
    </row>
    <row r="138" spans="1:87" x14ac:dyDescent="0.25">
      <c r="A138" s="13">
        <v>5</v>
      </c>
      <c r="B138" s="4">
        <f>B51-AVERAGE(B$41:B$45)</f>
        <v>-4.2658807629476783E-2</v>
      </c>
      <c r="C138" s="4">
        <f t="shared" ref="C138:AY141" si="154">C51-AVERAGE(C$41:C$45)</f>
        <v>6.1696576177964948E-3</v>
      </c>
      <c r="D138" s="4">
        <f t="shared" si="154"/>
        <v>1.4725873554925729E-2</v>
      </c>
      <c r="E138" s="4">
        <f t="shared" si="154"/>
        <v>-1.2672495412879486E-2</v>
      </c>
      <c r="F138" s="4">
        <f t="shared" si="154"/>
        <v>1.2323964422513902E-2</v>
      </c>
      <c r="G138" s="4">
        <f t="shared" si="154"/>
        <v>2.3516830695180332E-2</v>
      </c>
      <c r="H138" s="4">
        <f t="shared" si="154"/>
        <v>3.6891939866294993E-2</v>
      </c>
      <c r="I138" s="4">
        <f t="shared" si="154"/>
        <v>2.2273823115067037E-2</v>
      </c>
      <c r="J138" s="4">
        <f t="shared" si="154"/>
        <v>1.7185002115976369E-2</v>
      </c>
      <c r="K138" s="4">
        <f t="shared" si="154"/>
        <v>4.7578833336411122E-2</v>
      </c>
      <c r="L138" s="4">
        <f t="shared" si="154"/>
        <v>6.1109828896570385E-2</v>
      </c>
      <c r="M138" s="4">
        <f t="shared" si="154"/>
        <v>4.235462137195721E-2</v>
      </c>
      <c r="N138" s="4">
        <f t="shared" si="154"/>
        <v>2.9242482032632161E-2</v>
      </c>
      <c r="O138" s="4">
        <f t="shared" si="154"/>
        <v>3.2063870078593217E-2</v>
      </c>
      <c r="P138" s="4">
        <f t="shared" si="154"/>
        <v>1.2606684379358472E-2</v>
      </c>
      <c r="Q138" s="4">
        <f t="shared" si="154"/>
        <v>2.0388815358223508E-2</v>
      </c>
      <c r="R138" s="4">
        <f t="shared" si="154"/>
        <v>6.9822375723500377E-2</v>
      </c>
      <c r="S138" s="4">
        <f t="shared" si="154"/>
        <v>4.8450941394100569E-2</v>
      </c>
      <c r="T138" s="4">
        <f t="shared" si="154"/>
        <v>4.614665945002188E-2</v>
      </c>
      <c r="U138" s="4">
        <f t="shared" si="154"/>
        <v>1.5004526213095962E-2</v>
      </c>
      <c r="V138" s="4">
        <f t="shared" si="154"/>
        <v>8.1550409138126893E-3</v>
      </c>
      <c r="W138" s="4">
        <f t="shared" si="154"/>
        <v>3.4796062024074648E-2</v>
      </c>
      <c r="X138" s="4">
        <f t="shared" si="154"/>
        <v>3.8934874229925526E-3</v>
      </c>
      <c r="Y138" s="4">
        <f t="shared" si="154"/>
        <v>-8.9132906035456361E-3</v>
      </c>
      <c r="Z138" s="4">
        <f t="shared" si="154"/>
        <v>1.0436779966658061E-2</v>
      </c>
      <c r="AA138" s="4">
        <f t="shared" si="154"/>
        <v>4.2360479349231664E-2</v>
      </c>
      <c r="AB138" s="4">
        <f t="shared" si="154"/>
        <v>2.1531189431234072E-2</v>
      </c>
      <c r="AC138" s="4">
        <f t="shared" si="154"/>
        <v>3.8830788047738698E-3</v>
      </c>
      <c r="AD138" s="4">
        <f t="shared" si="154"/>
        <v>3.0331311615637138E-2</v>
      </c>
      <c r="AE138" s="4">
        <f t="shared" si="154"/>
        <v>1.321680628999836E-2</v>
      </c>
      <c r="AF138" s="4">
        <f t="shared" si="154"/>
        <v>1.6582284196005347E-3</v>
      </c>
      <c r="AG138" s="4">
        <f t="shared" si="154"/>
        <v>-3.1866762081124725E-2</v>
      </c>
      <c r="AH138" s="4">
        <f t="shared" si="154"/>
        <v>-1.3734292632076548E-2</v>
      </c>
      <c r="AI138" s="4">
        <f t="shared" si="154"/>
        <v>-2.7310753220270555E-2</v>
      </c>
      <c r="AJ138" s="4">
        <f t="shared" si="154"/>
        <v>-4.2417001346485544E-2</v>
      </c>
      <c r="AK138" s="4">
        <f t="shared" si="154"/>
        <v>-9.5736412849525485E-4</v>
      </c>
      <c r="AL138" s="4">
        <f t="shared" si="154"/>
        <v>-3.1887709945833814E-3</v>
      </c>
      <c r="AM138" s="4">
        <f t="shared" si="154"/>
        <v>1.1668095737057059E-2</v>
      </c>
      <c r="AN138" s="4">
        <f t="shared" si="154"/>
        <v>5.5644799301024957E-3</v>
      </c>
      <c r="AO138" s="4">
        <f t="shared" si="154"/>
        <v>7.805320370930997E-3</v>
      </c>
      <c r="AP138" s="4">
        <f t="shared" si="154"/>
        <v>-4.0841068319050863E-2</v>
      </c>
      <c r="AQ138" s="4">
        <f t="shared" si="154"/>
        <v>-1.097727256993539E-2</v>
      </c>
      <c r="AR138" s="4">
        <f t="shared" si="154"/>
        <v>-3.0899068465169079E-2</v>
      </c>
      <c r="AS138" s="4">
        <f t="shared" si="154"/>
        <v>-4.2837042903673163E-2</v>
      </c>
      <c r="AT138" s="4">
        <f t="shared" si="154"/>
        <v>-3.688379195097586E-3</v>
      </c>
      <c r="AU138" s="4">
        <f t="shared" si="154"/>
        <v>-3.4116127829280724E-2</v>
      </c>
      <c r="AV138" s="4">
        <f t="shared" si="154"/>
        <v>-4.2423148325812142E-2</v>
      </c>
      <c r="AW138" s="4">
        <f t="shared" si="154"/>
        <v>-2.9117144836005592E-2</v>
      </c>
      <c r="AX138" s="4">
        <f t="shared" si="154"/>
        <v>-2.4448568695071164E-2</v>
      </c>
      <c r="AY138" s="4">
        <f t="shared" si="154"/>
        <v>-5.9484412562501475E-3</v>
      </c>
      <c r="BB138" s="24">
        <f t="shared" si="119"/>
        <v>6.0828257890808025E-3</v>
      </c>
      <c r="BC138" s="24">
        <f>SUM(BB133:BB138)</f>
        <v>2.8041386703656482E-2</v>
      </c>
      <c r="BG138" s="4">
        <f t="shared" si="125"/>
        <v>2.8907274498632354E-2</v>
      </c>
      <c r="BH138" s="1">
        <f t="shared" si="127"/>
        <v>6.6542364982960871</v>
      </c>
      <c r="BI138" s="4">
        <f t="shared" si="128"/>
        <v>1.6463803454274908</v>
      </c>
      <c r="BJ138" s="4">
        <f t="shared" si="129"/>
        <v>1.9623414611334626</v>
      </c>
      <c r="BK138" s="4">
        <f t="shared" si="130"/>
        <v>2.5807596372676254</v>
      </c>
      <c r="BL138" s="1" t="str">
        <f t="shared" si="131"/>
        <v>Odrzucamy H0</v>
      </c>
      <c r="BO138" s="1">
        <f t="shared" si="132"/>
        <v>0.79978302068539275</v>
      </c>
      <c r="BP138" s="4">
        <f t="shared" si="133"/>
        <v>2.1318467863266499</v>
      </c>
      <c r="BQ138" s="4">
        <f t="shared" si="134"/>
        <v>2.7764451051977934</v>
      </c>
      <c r="BR138" s="4">
        <f t="shared" si="135"/>
        <v>4.604094871349993</v>
      </c>
      <c r="BS138" s="1" t="str">
        <f t="shared" si="136"/>
        <v>NieodrzucamyH0</v>
      </c>
      <c r="BV138" s="34">
        <f t="shared" si="137"/>
        <v>0.62</v>
      </c>
      <c r="BW138" s="1">
        <f t="shared" si="149"/>
        <v>1.697056274847714</v>
      </c>
      <c r="BX138" s="24">
        <f t="shared" si="138"/>
        <v>1.6448536269514715</v>
      </c>
      <c r="BY138" s="24">
        <f t="shared" si="139"/>
        <v>1.9599639845400536</v>
      </c>
      <c r="BZ138" s="24">
        <f t="shared" si="140"/>
        <v>2.5758293035488999</v>
      </c>
      <c r="CA138" s="1" t="str">
        <f t="shared" si="141"/>
        <v>NieodrzucamyH0</v>
      </c>
      <c r="CE138" s="1">
        <f t="shared" si="142"/>
        <v>1.4715357241347224</v>
      </c>
      <c r="CF138" s="24">
        <f t="shared" si="143"/>
        <v>1.6448536269514715</v>
      </c>
      <c r="CG138" s="24">
        <f t="shared" si="144"/>
        <v>1.9599639845400536</v>
      </c>
      <c r="CH138" s="24">
        <f t="shared" si="145"/>
        <v>2.5758293035488999</v>
      </c>
      <c r="CI138" s="1" t="str">
        <f t="shared" si="146"/>
        <v>NieodrzucamyH0</v>
      </c>
    </row>
    <row r="139" spans="1:87" x14ac:dyDescent="0.25">
      <c r="A139" s="13">
        <v>6</v>
      </c>
      <c r="B139" s="4">
        <f>B52-AVERAGE(B$41:B$45)</f>
        <v>2.1774662842916605E-2</v>
      </c>
      <c r="C139" s="4">
        <f t="shared" si="154"/>
        <v>3.9018690775935352E-2</v>
      </c>
      <c r="D139" s="4">
        <f t="shared" si="154"/>
        <v>-2.673521799714319E-3</v>
      </c>
      <c r="E139" s="4">
        <f t="shared" si="154"/>
        <v>-1.5177874045584627E-2</v>
      </c>
      <c r="F139" s="4">
        <f t="shared" si="154"/>
        <v>2.4673122334022177E-2</v>
      </c>
      <c r="G139" s="4">
        <f t="shared" si="154"/>
        <v>1.72190415550676E-2</v>
      </c>
      <c r="H139" s="4">
        <f t="shared" si="154"/>
        <v>3.5937885850244003E-2</v>
      </c>
      <c r="I139" s="4">
        <f t="shared" si="154"/>
        <v>8.1778937282475754E-3</v>
      </c>
      <c r="J139" s="4">
        <f t="shared" si="154"/>
        <v>1.5759321969732863E-2</v>
      </c>
      <c r="K139" s="4">
        <f t="shared" si="154"/>
        <v>4.4876023049286798E-2</v>
      </c>
      <c r="L139" s="4">
        <f t="shared" si="154"/>
        <v>2.5218041236290682E-2</v>
      </c>
      <c r="M139" s="4">
        <f t="shared" si="154"/>
        <v>-6.9922651447292053E-3</v>
      </c>
      <c r="N139" s="4">
        <f t="shared" si="154"/>
        <v>1.6304498888209444E-2</v>
      </c>
      <c r="O139" s="4">
        <f t="shared" si="154"/>
        <v>-2.5927597984998149E-3</v>
      </c>
      <c r="P139" s="4">
        <f t="shared" si="154"/>
        <v>1.6252468272340472E-2</v>
      </c>
      <c r="Q139" s="4">
        <f t="shared" si="154"/>
        <v>1.065861223644771E-2</v>
      </c>
      <c r="R139" s="4">
        <f t="shared" si="154"/>
        <v>2.0507633323653601E-2</v>
      </c>
      <c r="S139" s="4">
        <f t="shared" si="154"/>
        <v>4.5079205186187967E-3</v>
      </c>
      <c r="T139" s="4">
        <f t="shared" si="154"/>
        <v>2.3778493511023163E-2</v>
      </c>
      <c r="U139" s="4">
        <f t="shared" si="154"/>
        <v>2.7329590138082709E-2</v>
      </c>
      <c r="V139" s="4">
        <f t="shared" si="154"/>
        <v>-1.7912080478870985E-2</v>
      </c>
      <c r="W139" s="4">
        <f t="shared" si="154"/>
        <v>7.5211067348639193E-5</v>
      </c>
      <c r="X139" s="4">
        <f t="shared" si="154"/>
        <v>1.2503097066804273E-2</v>
      </c>
      <c r="Y139" s="4">
        <f t="shared" si="154"/>
        <v>-5.1669678578209248E-2</v>
      </c>
      <c r="Z139" s="4">
        <f t="shared" si="154"/>
        <v>4.0889431262348445E-2</v>
      </c>
      <c r="AA139" s="4">
        <f t="shared" si="154"/>
        <v>1.1252931722130863E-2</v>
      </c>
      <c r="AB139" s="4">
        <f t="shared" si="154"/>
        <v>2.7051590208534215E-2</v>
      </c>
      <c r="AC139" s="4">
        <f t="shared" si="154"/>
        <v>-2.0596231078814746E-3</v>
      </c>
      <c r="AD139" s="4">
        <f t="shared" si="154"/>
        <v>2.9928960521708129E-2</v>
      </c>
      <c r="AE139" s="4">
        <f t="shared" si="154"/>
        <v>4.4752338900438341E-4</v>
      </c>
      <c r="AF139" s="4">
        <f t="shared" si="154"/>
        <v>-2.3391272662368005E-2</v>
      </c>
      <c r="AG139" s="4">
        <f t="shared" si="154"/>
        <v>2.8320153877401884E-2</v>
      </c>
      <c r="AH139" s="4">
        <f t="shared" si="154"/>
        <v>-3.0800431149681506E-2</v>
      </c>
      <c r="AI139" s="4">
        <f t="shared" si="154"/>
        <v>-3.9307998365044047E-2</v>
      </c>
      <c r="AJ139" s="4">
        <f t="shared" si="154"/>
        <v>-8.0100435180880294E-2</v>
      </c>
      <c r="AK139" s="4">
        <f t="shared" si="154"/>
        <v>-2.6230774440923914E-2</v>
      </c>
      <c r="AL139" s="4">
        <f t="shared" si="154"/>
        <v>3.00543627103191E-2</v>
      </c>
      <c r="AM139" s="4">
        <f t="shared" si="154"/>
        <v>-5.3373489921634681E-2</v>
      </c>
      <c r="AN139" s="4">
        <f t="shared" si="154"/>
        <v>-2.8115210802516062E-2</v>
      </c>
      <c r="AO139" s="4">
        <f t="shared" si="154"/>
        <v>-7.6391955645397089E-3</v>
      </c>
      <c r="AP139" s="4">
        <f t="shared" si="154"/>
        <v>6.4542423521597753E-2</v>
      </c>
      <c r="AQ139" s="4">
        <f t="shared" si="154"/>
        <v>4.4618094239618801E-2</v>
      </c>
      <c r="AR139" s="4">
        <f t="shared" si="154"/>
        <v>-1.9833653044550634E-2</v>
      </c>
      <c r="AS139" s="4">
        <f t="shared" si="154"/>
        <v>1.4663588782564324E-2</v>
      </c>
      <c r="AT139" s="4">
        <f t="shared" si="154"/>
        <v>3.8920137921580007E-2</v>
      </c>
      <c r="AU139" s="4">
        <f t="shared" si="154"/>
        <v>3.0343029837810905E-3</v>
      </c>
      <c r="AV139" s="4">
        <f t="shared" si="154"/>
        <v>-4.0902805958909823E-3</v>
      </c>
      <c r="AW139" s="4">
        <f t="shared" si="154"/>
        <v>1.6312262499017842E-2</v>
      </c>
      <c r="AX139" s="4">
        <f t="shared" si="154"/>
        <v>2.761758207816347E-3</v>
      </c>
      <c r="AY139" s="4">
        <f t="shared" si="154"/>
        <v>-1.4540060661634956E-5</v>
      </c>
      <c r="BB139" s="24">
        <f t="shared" si="119"/>
        <v>6.1078929093902898E-3</v>
      </c>
      <c r="BC139" s="24">
        <f>SUM(BB133:BB139)</f>
        <v>3.4149279613046771E-2</v>
      </c>
      <c r="BG139" s="4">
        <f t="shared" si="125"/>
        <v>2.8098860670221104E-2</v>
      </c>
      <c r="BH139" s="1">
        <f t="shared" si="127"/>
        <v>6.8738919790208621</v>
      </c>
      <c r="BI139" s="4">
        <f t="shared" si="128"/>
        <v>1.6463803454274908</v>
      </c>
      <c r="BJ139" s="4">
        <f t="shared" si="129"/>
        <v>1.9623414611334626</v>
      </c>
      <c r="BK139" s="4">
        <f t="shared" si="130"/>
        <v>2.5807596372676254</v>
      </c>
      <c r="BL139" s="1" t="str">
        <f t="shared" si="131"/>
        <v>Odrzucamy H0</v>
      </c>
      <c r="BO139" s="1">
        <f t="shared" si="132"/>
        <v>0.80307889959039025</v>
      </c>
      <c r="BP139" s="4">
        <f t="shared" si="133"/>
        <v>2.1318467863266499</v>
      </c>
      <c r="BQ139" s="4">
        <f t="shared" si="134"/>
        <v>2.7764451051977934</v>
      </c>
      <c r="BR139" s="4">
        <f t="shared" si="135"/>
        <v>4.604094871349993</v>
      </c>
      <c r="BS139" s="1" t="str">
        <f t="shared" si="136"/>
        <v>NieodrzucamyH0</v>
      </c>
      <c r="BV139" s="34">
        <f t="shared" si="137"/>
        <v>0.64</v>
      </c>
      <c r="BW139" s="1">
        <f t="shared" si="149"/>
        <v>1.9798989873223334</v>
      </c>
      <c r="BX139" s="24">
        <f t="shared" si="138"/>
        <v>1.6448536269514715</v>
      </c>
      <c r="BY139" s="24">
        <f t="shared" si="139"/>
        <v>1.9599639845400536</v>
      </c>
      <c r="BZ139" s="24">
        <f t="shared" si="140"/>
        <v>2.5758293035488999</v>
      </c>
      <c r="CA139" s="1" t="str">
        <f t="shared" si="141"/>
        <v>Odrzucamy H0</v>
      </c>
      <c r="CE139" s="1">
        <f t="shared" si="142"/>
        <v>1.7545233633913999</v>
      </c>
      <c r="CF139" s="24">
        <f t="shared" si="143"/>
        <v>1.6448536269514715</v>
      </c>
      <c r="CG139" s="24">
        <f t="shared" si="144"/>
        <v>1.9599639845400536</v>
      </c>
      <c r="CH139" s="24">
        <f t="shared" si="145"/>
        <v>2.5758293035488999</v>
      </c>
      <c r="CI139" s="1" t="str">
        <f t="shared" si="146"/>
        <v>NieodrzucamyH0</v>
      </c>
    </row>
    <row r="140" spans="1:87" x14ac:dyDescent="0.25">
      <c r="A140" s="13">
        <v>7</v>
      </c>
      <c r="B140" s="4">
        <f>B53-AVERAGE(B$41:B$45)</f>
        <v>-1.1206031958655998E-2</v>
      </c>
      <c r="C140" s="4">
        <f t="shared" si="154"/>
        <v>7.4941592601452459E-2</v>
      </c>
      <c r="D140" s="4">
        <f t="shared" si="154"/>
        <v>5.1984506119701866E-2</v>
      </c>
      <c r="E140" s="4">
        <f t="shared" si="154"/>
        <v>7.9753289356219775E-4</v>
      </c>
      <c r="F140" s="4">
        <f t="shared" si="154"/>
        <v>3.1663255736986591E-3</v>
      </c>
      <c r="G140" s="4">
        <f t="shared" si="154"/>
        <v>3.4997317719543272E-2</v>
      </c>
      <c r="H140" s="4">
        <f t="shared" si="154"/>
        <v>1.5134497593823969E-2</v>
      </c>
      <c r="I140" s="4">
        <f t="shared" si="154"/>
        <v>2.1808122585853275E-2</v>
      </c>
      <c r="J140" s="4">
        <f t="shared" si="154"/>
        <v>1.8857724627952301E-2</v>
      </c>
      <c r="K140" s="4">
        <f t="shared" si="154"/>
        <v>4.2352125950101252E-2</v>
      </c>
      <c r="L140" s="4">
        <f t="shared" si="154"/>
        <v>-8.0348581120183241E-3</v>
      </c>
      <c r="M140" s="4">
        <f t="shared" si="154"/>
        <v>2.8355042051218041E-3</v>
      </c>
      <c r="N140" s="4">
        <f t="shared" si="154"/>
        <v>-4.6492965885289346E-4</v>
      </c>
      <c r="O140" s="4">
        <f t="shared" si="154"/>
        <v>9.9736333621718177E-3</v>
      </c>
      <c r="P140" s="4">
        <f t="shared" si="154"/>
        <v>-4.010068801625525E-3</v>
      </c>
      <c r="Q140" s="4">
        <f t="shared" si="154"/>
        <v>5.2366633483207775E-3</v>
      </c>
      <c r="R140" s="4">
        <f t="shared" si="154"/>
        <v>1.2098574650591443E-2</v>
      </c>
      <c r="S140" s="4">
        <f t="shared" si="154"/>
        <v>3.1870776468292906E-3</v>
      </c>
      <c r="T140" s="4">
        <f t="shared" si="154"/>
        <v>-9.8814035182192266E-3</v>
      </c>
      <c r="U140" s="4">
        <f t="shared" si="154"/>
        <v>-3.5412165679285746E-3</v>
      </c>
      <c r="V140" s="4">
        <f t="shared" si="154"/>
        <v>1.0273686410232755E-2</v>
      </c>
      <c r="W140" s="4">
        <f t="shared" si="154"/>
        <v>-2.872744629283519E-2</v>
      </c>
      <c r="X140" s="4">
        <f t="shared" si="154"/>
        <v>-3.325331188621275E-2</v>
      </c>
      <c r="Y140" s="4">
        <f t="shared" si="154"/>
        <v>-8.0063548566819895E-3</v>
      </c>
      <c r="Z140" s="4">
        <f t="shared" si="154"/>
        <v>1.0083285947544459E-2</v>
      </c>
      <c r="AA140" s="4">
        <f t="shared" si="154"/>
        <v>-1.6683255887924367E-2</v>
      </c>
      <c r="AB140" s="4">
        <f t="shared" si="154"/>
        <v>2.2964278795940533E-2</v>
      </c>
      <c r="AC140" s="4">
        <f t="shared" si="154"/>
        <v>-2.3373271750600715E-2</v>
      </c>
      <c r="AD140" s="4">
        <f t="shared" si="154"/>
        <v>-1.2187716273077378E-2</v>
      </c>
      <c r="AE140" s="4">
        <f t="shared" si="154"/>
        <v>2.0560469639591718E-2</v>
      </c>
      <c r="AF140" s="4">
        <f t="shared" si="154"/>
        <v>-2.4535544680894483E-2</v>
      </c>
      <c r="AG140" s="4">
        <f t="shared" si="154"/>
        <v>2.5492542170472039E-2</v>
      </c>
      <c r="AH140" s="4">
        <f t="shared" si="154"/>
        <v>2.6682993838692791E-3</v>
      </c>
      <c r="AI140" s="4">
        <f t="shared" si="154"/>
        <v>-2.0863224673343072E-2</v>
      </c>
      <c r="AJ140" s="4">
        <f t="shared" si="154"/>
        <v>9.2736156684802753E-3</v>
      </c>
      <c r="AK140" s="4">
        <f t="shared" si="154"/>
        <v>9.2639697013075385E-3</v>
      </c>
      <c r="AL140" s="4">
        <f t="shared" si="154"/>
        <v>-2.070228829889947E-3</v>
      </c>
      <c r="AM140" s="4">
        <f t="shared" si="154"/>
        <v>1.7747413364246616E-2</v>
      </c>
      <c r="AN140" s="4">
        <f t="shared" si="154"/>
        <v>1.6888734601069322E-2</v>
      </c>
      <c r="AO140" s="4">
        <f t="shared" si="154"/>
        <v>-7.0302353154760864E-3</v>
      </c>
      <c r="AP140" s="4">
        <f t="shared" si="154"/>
        <v>1.98327039747185E-2</v>
      </c>
      <c r="AQ140" s="4">
        <f t="shared" si="154"/>
        <v>9.7544791533001225E-3</v>
      </c>
      <c r="AR140" s="4">
        <f t="shared" si="154"/>
        <v>2.3195233357182356E-2</v>
      </c>
      <c r="AS140" s="4">
        <f t="shared" si="154"/>
        <v>7.2784967600529145E-3</v>
      </c>
      <c r="AT140" s="4">
        <f t="shared" si="154"/>
        <v>-1.2706036029538612E-2</v>
      </c>
      <c r="AU140" s="4">
        <f t="shared" si="154"/>
        <v>9.2349301749438742E-3</v>
      </c>
      <c r="AV140" s="4">
        <f t="shared" si="154"/>
        <v>-1.3156973119830224E-2</v>
      </c>
      <c r="AW140" s="4">
        <f t="shared" si="154"/>
        <v>8.1756696829871339E-4</v>
      </c>
      <c r="AX140" s="4">
        <f t="shared" si="154"/>
        <v>1.624304912503044E-2</v>
      </c>
      <c r="AY140" s="4">
        <f t="shared" si="154"/>
        <v>1.4878668064758342E-2</v>
      </c>
      <c r="BB140" s="24">
        <f t="shared" si="119"/>
        <v>6.0818102785231785E-3</v>
      </c>
      <c r="BC140" s="24">
        <f>SUM(BB133:BB140)</f>
        <v>4.0231089891569947E-2</v>
      </c>
      <c r="BG140" s="4">
        <f t="shared" si="125"/>
        <v>2.010054149188252E-2</v>
      </c>
      <c r="BH140" s="1">
        <f t="shared" si="127"/>
        <v>9.5680869019987114</v>
      </c>
      <c r="BI140" s="4">
        <f t="shared" si="128"/>
        <v>1.6463803454274908</v>
      </c>
      <c r="BJ140" s="4">
        <f t="shared" si="129"/>
        <v>1.9623414611334626</v>
      </c>
      <c r="BK140" s="4">
        <f t="shared" si="130"/>
        <v>2.5807596372676254</v>
      </c>
      <c r="BL140" s="1" t="str">
        <f t="shared" si="131"/>
        <v>Odrzucamy H0</v>
      </c>
      <c r="BO140" s="1">
        <f t="shared" si="132"/>
        <v>0.79964949917261618</v>
      </c>
      <c r="BP140" s="4">
        <f t="shared" si="133"/>
        <v>2.1318467863266499</v>
      </c>
      <c r="BQ140" s="4">
        <f t="shared" si="134"/>
        <v>2.7764451051977934</v>
      </c>
      <c r="BR140" s="4">
        <f t="shared" si="135"/>
        <v>4.604094871349993</v>
      </c>
      <c r="BS140" s="1" t="str">
        <f t="shared" si="136"/>
        <v>NieodrzucamyH0</v>
      </c>
      <c r="BV140" s="34">
        <f t="shared" si="137"/>
        <v>0.64</v>
      </c>
      <c r="BW140" s="1">
        <f t="shared" si="149"/>
        <v>1.9798989873223334</v>
      </c>
      <c r="BX140" s="24">
        <f t="shared" si="138"/>
        <v>1.6448536269514715</v>
      </c>
      <c r="BY140" s="24">
        <f t="shared" si="139"/>
        <v>1.9599639845400536</v>
      </c>
      <c r="BZ140" s="24">
        <f t="shared" si="140"/>
        <v>2.5758293035488999</v>
      </c>
      <c r="CA140" s="1" t="str">
        <f t="shared" si="141"/>
        <v>Odrzucamy H0</v>
      </c>
      <c r="CE140" s="1">
        <f t="shared" si="142"/>
        <v>1.7545233633913999</v>
      </c>
      <c r="CF140" s="24">
        <f t="shared" si="143"/>
        <v>1.6448536269514715</v>
      </c>
      <c r="CG140" s="24">
        <f t="shared" si="144"/>
        <v>1.9599639845400536</v>
      </c>
      <c r="CH140" s="24">
        <f t="shared" si="145"/>
        <v>2.5758293035488999</v>
      </c>
      <c r="CI140" s="1" t="str">
        <f t="shared" si="146"/>
        <v>NieodrzucamyH0</v>
      </c>
    </row>
    <row r="141" spans="1:87" x14ac:dyDescent="0.25">
      <c r="A141" s="13">
        <v>8</v>
      </c>
      <c r="B141" s="4">
        <f>B54-AVERAGE(B$41:B$45)</f>
        <v>2.0721505242167801E-2</v>
      </c>
      <c r="C141" s="4">
        <f t="shared" si="154"/>
        <v>3.211800162751384E-2</v>
      </c>
      <c r="D141" s="4">
        <f t="shared" si="154"/>
        <v>1.2779811111801922E-2</v>
      </c>
      <c r="E141" s="4">
        <f t="shared" si="154"/>
        <v>2.8007931006311573E-5</v>
      </c>
      <c r="F141" s="4">
        <f t="shared" si="154"/>
        <v>1.720414464388114E-2</v>
      </c>
      <c r="G141" s="4">
        <f t="shared" si="154"/>
        <v>1.280397840087613E-2</v>
      </c>
      <c r="H141" s="4">
        <f t="shared" si="154"/>
        <v>3.1544752828446217E-2</v>
      </c>
      <c r="I141" s="4">
        <f t="shared" si="154"/>
        <v>1.9186093515929536E-2</v>
      </c>
      <c r="J141" s="4">
        <f t="shared" si="154"/>
        <v>1.4620486938064017E-2</v>
      </c>
      <c r="K141" s="4">
        <f t="shared" si="154"/>
        <v>1.9676282657805674E-2</v>
      </c>
      <c r="L141" s="4">
        <f t="shared" si="154"/>
        <v>3.1385299943129746E-2</v>
      </c>
      <c r="M141" s="4">
        <f t="shared" si="154"/>
        <v>9.4319673192599859E-3</v>
      </c>
      <c r="N141" s="4">
        <f t="shared" si="154"/>
        <v>4.4862902487402111E-3</v>
      </c>
      <c r="O141" s="4">
        <f t="shared" si="154"/>
        <v>-3.1380537722415919E-2</v>
      </c>
      <c r="P141" s="4">
        <f t="shared" si="154"/>
        <v>1.2729860588088508E-2</v>
      </c>
      <c r="Q141" s="4">
        <f t="shared" si="154"/>
        <v>-8.5604308277759545E-3</v>
      </c>
      <c r="R141" s="4">
        <f t="shared" si="154"/>
        <v>5.1308910319210969E-2</v>
      </c>
      <c r="S141" s="4">
        <f t="shared" si="154"/>
        <v>3.1409804367768294E-2</v>
      </c>
      <c r="T141" s="4">
        <f t="shared" si="154"/>
        <v>-4.8099669031541684E-3</v>
      </c>
      <c r="U141" s="4">
        <f t="shared" si="154"/>
        <v>1.8363131267013278E-3</v>
      </c>
      <c r="V141" s="4">
        <f t="shared" si="154"/>
        <v>1.0273383502690138E-2</v>
      </c>
      <c r="W141" s="4">
        <f t="shared" si="154"/>
        <v>-2.900121721046402E-2</v>
      </c>
      <c r="X141" s="4">
        <f t="shared" si="154"/>
        <v>-3.4289816295642553E-2</v>
      </c>
      <c r="Y141" s="4">
        <f t="shared" si="154"/>
        <v>-8.0534495422136306E-3</v>
      </c>
      <c r="Z141" s="4">
        <f t="shared" si="154"/>
        <v>1.007472919952853E-2</v>
      </c>
      <c r="AA141" s="4">
        <f t="shared" si="154"/>
        <v>-1.6984738016250212E-2</v>
      </c>
      <c r="AB141" s="4">
        <f t="shared" si="154"/>
        <v>2.2741071359191921E-2</v>
      </c>
      <c r="AC141" s="4">
        <f t="shared" si="154"/>
        <v>-2.388858997623805E-2</v>
      </c>
      <c r="AD141" s="4">
        <f t="shared" si="154"/>
        <v>-1.2409883364668303E-2</v>
      </c>
      <c r="AE141" s="4">
        <f t="shared" si="154"/>
        <v>2.0350550689202489E-2</v>
      </c>
      <c r="AF141" s="4">
        <f t="shared" si="154"/>
        <v>1.3243627927786905E-3</v>
      </c>
      <c r="AG141" s="4">
        <f t="shared" si="154"/>
        <v>3.9217929030253132E-2</v>
      </c>
      <c r="AH141" s="4">
        <f t="shared" si="154"/>
        <v>2.3801274026517501E-2</v>
      </c>
      <c r="AI141" s="4">
        <f t="shared" si="154"/>
        <v>-4.2482584519292644E-3</v>
      </c>
      <c r="AJ141" s="4">
        <f t="shared" si="154"/>
        <v>1.0890027797583017E-2</v>
      </c>
      <c r="AK141" s="4">
        <f t="shared" si="154"/>
        <v>1.296498110513726E-2</v>
      </c>
      <c r="AL141" s="4">
        <f t="shared" si="154"/>
        <v>1.9173686131907598E-2</v>
      </c>
      <c r="AM141" s="4">
        <f t="shared" si="154"/>
        <v>1.5476782039166545E-2</v>
      </c>
      <c r="AN141" s="4">
        <f t="shared" si="154"/>
        <v>1.2662348321754151E-2</v>
      </c>
      <c r="AO141" s="4">
        <f t="shared" si="154"/>
        <v>1.2471632400166665E-2</v>
      </c>
      <c r="AP141" s="4">
        <f t="shared" si="154"/>
        <v>-2.4501311215796101E-2</v>
      </c>
      <c r="AQ141" s="4">
        <f t="shared" si="154"/>
        <v>-5.6009067801771027E-3</v>
      </c>
      <c r="AR141" s="4">
        <f t="shared" si="154"/>
        <v>-1.6310356056673872E-2</v>
      </c>
      <c r="AS141" s="4">
        <f t="shared" si="154"/>
        <v>-2.8647661756885982E-2</v>
      </c>
      <c r="AT141" s="4">
        <f t="shared" si="154"/>
        <v>-2.6391743953603206E-2</v>
      </c>
      <c r="AU141" s="4">
        <f t="shared" si="154"/>
        <v>-4.1193057855699051E-2</v>
      </c>
      <c r="AV141" s="4">
        <f t="shared" si="154"/>
        <v>-2.3779193058449357E-2</v>
      </c>
      <c r="AW141" s="4">
        <f t="shared" si="154"/>
        <v>7.9979294654752668E-4</v>
      </c>
      <c r="AX141" s="4">
        <f t="shared" si="154"/>
        <v>-3.1290828461189892E-2</v>
      </c>
      <c r="AY141" s="4">
        <f t="shared" si="154"/>
        <v>-2.2233558679370779E-2</v>
      </c>
      <c r="BB141" s="24">
        <f t="shared" si="119"/>
        <v>2.8383711204843908E-3</v>
      </c>
      <c r="BC141" s="24">
        <f>SUM(BB133:BB141)</f>
        <v>4.306946101205434E-2</v>
      </c>
      <c r="BG141" s="4">
        <f t="shared" si="125"/>
        <v>2.1817408740872866E-2</v>
      </c>
      <c r="BH141" s="1">
        <f t="shared" si="127"/>
        <v>4.1140163308027118</v>
      </c>
      <c r="BI141" s="4">
        <f t="shared" si="128"/>
        <v>1.6463803454274908</v>
      </c>
      <c r="BJ141" s="4">
        <f t="shared" si="129"/>
        <v>1.9623414611334626</v>
      </c>
      <c r="BK141" s="4">
        <f t="shared" si="130"/>
        <v>2.5807596372676254</v>
      </c>
      <c r="BL141" s="1" t="str">
        <f t="shared" si="131"/>
        <v>Odrzucamy H0</v>
      </c>
      <c r="BO141" s="1">
        <f t="shared" si="132"/>
        <v>0.37319514108758145</v>
      </c>
      <c r="BP141" s="4">
        <f t="shared" si="133"/>
        <v>2.1318467863266499</v>
      </c>
      <c r="BQ141" s="4">
        <f t="shared" si="134"/>
        <v>2.7764451051977934</v>
      </c>
      <c r="BR141" s="4">
        <f t="shared" si="135"/>
        <v>4.604094871349993</v>
      </c>
      <c r="BS141" s="1" t="str">
        <f t="shared" si="136"/>
        <v>NieodrzucamyH0</v>
      </c>
      <c r="BV141" s="34">
        <f t="shared" si="137"/>
        <v>0.62</v>
      </c>
      <c r="BW141" s="1">
        <f t="shared" si="149"/>
        <v>1.697056274847714</v>
      </c>
      <c r="BX141" s="24">
        <f t="shared" si="138"/>
        <v>1.6448536269514715</v>
      </c>
      <c r="BY141" s="24">
        <f t="shared" si="139"/>
        <v>1.9599639845400536</v>
      </c>
      <c r="BZ141" s="24">
        <f t="shared" si="140"/>
        <v>2.5758293035488999</v>
      </c>
      <c r="CA141" s="1" t="str">
        <f t="shared" si="141"/>
        <v>NieodrzucamyH0</v>
      </c>
      <c r="CE141" s="1">
        <f t="shared" si="142"/>
        <v>1.4715357241347224</v>
      </c>
      <c r="CF141" s="24">
        <f t="shared" si="143"/>
        <v>1.6448536269514715</v>
      </c>
      <c r="CG141" s="24">
        <f t="shared" si="144"/>
        <v>1.9599639845400536</v>
      </c>
      <c r="CH141" s="24">
        <f t="shared" si="145"/>
        <v>2.5758293035488999</v>
      </c>
      <c r="CI141" s="1" t="str">
        <f t="shared" si="146"/>
        <v>NieodrzucamyH0</v>
      </c>
    </row>
    <row r="142" spans="1:87" s="19" customFormat="1" ht="15.75" thickBot="1" x14ac:dyDescent="0.3">
      <c r="A142" s="21">
        <v>9</v>
      </c>
      <c r="B142" s="18">
        <f>B55-AVERAGE(B$41:B$45)</f>
        <v>-1.8378953386261582E-2</v>
      </c>
      <c r="C142" s="18">
        <f t="shared" ref="C142:AY142" si="155">C55-AVERAGE(C$41:C$45)</f>
        <v>6.4138344682068008E-3</v>
      </c>
      <c r="D142" s="18">
        <f t="shared" si="155"/>
        <v>-3.8578165592556453E-3</v>
      </c>
      <c r="E142" s="18">
        <f t="shared" si="155"/>
        <v>5.3911989457567115E-4</v>
      </c>
      <c r="F142" s="18">
        <f t="shared" si="155"/>
        <v>9.5390010340725036E-4</v>
      </c>
      <c r="G142" s="18">
        <f t="shared" si="155"/>
        <v>7.6685195800586369E-3</v>
      </c>
      <c r="H142" s="18">
        <f t="shared" si="155"/>
        <v>1.6510042090621395E-2</v>
      </c>
      <c r="I142" s="18">
        <f t="shared" si="155"/>
        <v>6.1625347481277246E-3</v>
      </c>
      <c r="J142" s="18">
        <f t="shared" si="155"/>
        <v>5.7717306514244344E-3</v>
      </c>
      <c r="K142" s="18">
        <f t="shared" si="155"/>
        <v>1.3864916091508445E-2</v>
      </c>
      <c r="L142" s="18">
        <f t="shared" si="155"/>
        <v>-2.2579896539214848E-3</v>
      </c>
      <c r="M142" s="18">
        <f t="shared" si="155"/>
        <v>5.0749599186344016E-3</v>
      </c>
      <c r="N142" s="18">
        <f t="shared" si="155"/>
        <v>1.9691119466409918E-2</v>
      </c>
      <c r="O142" s="18">
        <f t="shared" si="155"/>
        <v>1.8981134240510261E-2</v>
      </c>
      <c r="P142" s="18">
        <f t="shared" si="155"/>
        <v>2.7902952195678205E-2</v>
      </c>
      <c r="Q142" s="18">
        <f t="shared" si="155"/>
        <v>4.3224289851570799E-2</v>
      </c>
      <c r="R142" s="18">
        <f t="shared" si="155"/>
        <v>1.0164919354969524E-2</v>
      </c>
      <c r="S142" s="18">
        <f t="shared" si="155"/>
        <v>3.3027302567064161E-2</v>
      </c>
      <c r="T142" s="18">
        <f t="shared" si="155"/>
        <v>3.7695481136561702E-2</v>
      </c>
      <c r="U142" s="18">
        <f t="shared" si="155"/>
        <v>2.3862068334798668E-2</v>
      </c>
      <c r="V142" s="18">
        <f t="shared" si="155"/>
        <v>3.6554625236999636E-2</v>
      </c>
      <c r="W142" s="18">
        <f t="shared" si="155"/>
        <v>-2.7384909403875564E-2</v>
      </c>
      <c r="X142" s="18">
        <f t="shared" si="155"/>
        <v>-1.8147906403632771E-2</v>
      </c>
      <c r="Y142" s="18">
        <f t="shared" si="155"/>
        <v>-2.4579981186035539E-3</v>
      </c>
      <c r="Z142" s="18">
        <f t="shared" si="155"/>
        <v>2.6050873423234627E-2</v>
      </c>
      <c r="AA142" s="18">
        <f t="shared" si="155"/>
        <v>2.5725816273220355E-3</v>
      </c>
      <c r="AB142" s="18">
        <f t="shared" si="155"/>
        <v>6.5313686154539665E-3</v>
      </c>
      <c r="AC142" s="18">
        <f t="shared" si="155"/>
        <v>-5.6742972679734655E-3</v>
      </c>
      <c r="AD142" s="18">
        <f t="shared" si="155"/>
        <v>7.34216007453655E-3</v>
      </c>
      <c r="AE142" s="18">
        <f t="shared" si="155"/>
        <v>8.092557590897444E-3</v>
      </c>
      <c r="AF142" s="18">
        <f t="shared" si="155"/>
        <v>1.3242512892939515E-3</v>
      </c>
      <c r="AG142" s="18">
        <f t="shared" si="155"/>
        <v>3.8949147950822952E-2</v>
      </c>
      <c r="AH142" s="18">
        <f t="shared" si="155"/>
        <v>2.3480528126649802E-2</v>
      </c>
      <c r="AI142" s="18">
        <f t="shared" si="155"/>
        <v>-4.4013151214597895E-3</v>
      </c>
      <c r="AJ142" s="18">
        <f t="shared" si="155"/>
        <v>1.0771471208605434E-2</v>
      </c>
      <c r="AK142" s="18">
        <f t="shared" si="155"/>
        <v>1.2850587390019722E-2</v>
      </c>
      <c r="AL142" s="18">
        <f t="shared" si="155"/>
        <v>1.9065827816960094E-2</v>
      </c>
      <c r="AM142" s="18">
        <f t="shared" si="155"/>
        <v>1.5103502549248993E-2</v>
      </c>
      <c r="AN142" s="18">
        <f t="shared" si="155"/>
        <v>1.2627062965738383E-2</v>
      </c>
      <c r="AO142" s="18">
        <f t="shared" si="155"/>
        <v>1.233599095953815E-2</v>
      </c>
      <c r="AP142" s="18">
        <f t="shared" si="155"/>
        <v>-1.5502552458457707E-2</v>
      </c>
      <c r="AQ142" s="18">
        <f t="shared" si="155"/>
        <v>3.5581531189694565E-2</v>
      </c>
      <c r="AR142" s="18">
        <f t="shared" si="155"/>
        <v>1.0544990336002924E-2</v>
      </c>
      <c r="AS142" s="18">
        <f t="shared" si="155"/>
        <v>9.4412695774297936E-3</v>
      </c>
      <c r="AT142" s="18">
        <f t="shared" si="155"/>
        <v>-8.285695407372071E-5</v>
      </c>
      <c r="AU142" s="18">
        <f t="shared" si="155"/>
        <v>6.6380374134308133E-3</v>
      </c>
      <c r="AV142" s="18">
        <f t="shared" si="155"/>
        <v>1.8998969828187901E-2</v>
      </c>
      <c r="AW142" s="18">
        <f t="shared" si="155"/>
        <v>1.2779081343373629E-2</v>
      </c>
      <c r="AX142" s="18">
        <f t="shared" si="155"/>
        <v>1.6785606023947741E-2</v>
      </c>
      <c r="AY142" s="18">
        <f t="shared" si="155"/>
        <v>1.2773308362702488E-2</v>
      </c>
      <c r="AZ142" s="29"/>
      <c r="BB142" s="24">
        <f t="shared" si="119"/>
        <v>1.0731151205334084E-2</v>
      </c>
      <c r="BC142" s="25">
        <f>SUM(BB133:BB142)</f>
        <v>5.3800612217388424E-2</v>
      </c>
      <c r="BG142" s="4">
        <f t="shared" si="125"/>
        <v>1.5076165179682488E-2</v>
      </c>
      <c r="BH142" s="1">
        <f t="shared" si="127"/>
        <v>22.508959884738832</v>
      </c>
      <c r="BI142" s="4">
        <f t="shared" si="128"/>
        <v>1.6463803454274908</v>
      </c>
      <c r="BJ142" s="4">
        <f t="shared" si="129"/>
        <v>1.9623414611334626</v>
      </c>
      <c r="BK142" s="4">
        <f t="shared" si="130"/>
        <v>2.5807596372676254</v>
      </c>
      <c r="BL142" s="1" t="str">
        <f t="shared" si="131"/>
        <v>Odrzucamy H0</v>
      </c>
      <c r="BO142" s="1">
        <f t="shared" si="132"/>
        <v>1.4109548463216359</v>
      </c>
      <c r="BP142" s="18">
        <f t="shared" si="133"/>
        <v>2.1318467863266499</v>
      </c>
      <c r="BQ142" s="18">
        <f t="shared" si="134"/>
        <v>2.7764451051977934</v>
      </c>
      <c r="BR142" s="18">
        <f t="shared" si="135"/>
        <v>4.604094871349993</v>
      </c>
      <c r="BS142" s="1" t="str">
        <f t="shared" si="136"/>
        <v>NieodrzucamyH0</v>
      </c>
      <c r="BV142" s="34">
        <f t="shared" si="137"/>
        <v>0.8</v>
      </c>
      <c r="BW142" s="1">
        <f t="shared" si="149"/>
        <v>4.2426406871192857</v>
      </c>
      <c r="BX142" s="25">
        <f t="shared" si="138"/>
        <v>1.6448536269514715</v>
      </c>
      <c r="BY142" s="25">
        <f t="shared" si="139"/>
        <v>1.9599639845400536</v>
      </c>
      <c r="BZ142" s="25">
        <f t="shared" si="140"/>
        <v>2.5758293035488999</v>
      </c>
      <c r="CA142" s="1" t="str">
        <f t="shared" si="141"/>
        <v>Odrzucamy H0</v>
      </c>
      <c r="CE142" s="1">
        <f t="shared" si="142"/>
        <v>4.0184244774448201</v>
      </c>
      <c r="CF142" s="25">
        <f t="shared" si="143"/>
        <v>1.6448536269514715</v>
      </c>
      <c r="CG142" s="25">
        <f t="shared" si="144"/>
        <v>1.9599639845400536</v>
      </c>
      <c r="CH142" s="25">
        <f t="shared" si="145"/>
        <v>2.5758293035488999</v>
      </c>
      <c r="CI142" s="1" t="str">
        <f t="shared" si="146"/>
        <v>Odrzucamy H0</v>
      </c>
    </row>
    <row r="160" spans="55:57" x14ac:dyDescent="0.25">
      <c r="BC160" s="1" t="s">
        <v>11</v>
      </c>
      <c r="BD160" s="1" t="s">
        <v>12</v>
      </c>
      <c r="BE160" s="1" t="s">
        <v>13</v>
      </c>
    </row>
    <row r="161" spans="54:57" x14ac:dyDescent="0.25">
      <c r="BB161">
        <v>0</v>
      </c>
      <c r="BC161" s="4">
        <v>2.0566811044335602E-3</v>
      </c>
      <c r="BD161" s="4">
        <v>2.5189072247566681E-3</v>
      </c>
      <c r="BE161" s="4">
        <v>2.8894390001955139E-3</v>
      </c>
    </row>
    <row r="162" spans="54:57" x14ac:dyDescent="0.25">
      <c r="BB162">
        <v>1</v>
      </c>
      <c r="BC162" s="4">
        <v>1.0603376588761539E-3</v>
      </c>
      <c r="BD162" s="4">
        <v>1.9847898995223679E-3</v>
      </c>
      <c r="BE162" s="4">
        <v>2.7258534504000574E-3</v>
      </c>
    </row>
    <row r="163" spans="54:57" x14ac:dyDescent="0.25">
      <c r="BB163">
        <v>2</v>
      </c>
      <c r="BC163" s="4">
        <v>1.0496744791192963E-4</v>
      </c>
      <c r="BD163" s="4">
        <v>1.4916458088812484E-3</v>
      </c>
      <c r="BE163" s="4">
        <v>2.6032411351977827E-3</v>
      </c>
    </row>
    <row r="164" spans="54:57" x14ac:dyDescent="0.25">
      <c r="BB164">
        <v>3</v>
      </c>
      <c r="BC164" s="4">
        <v>1.0691166774227396E-3</v>
      </c>
      <c r="BD164" s="4">
        <v>2.9180211587151658E-3</v>
      </c>
      <c r="BE164" s="4">
        <v>4.4001482604705405E-3</v>
      </c>
    </row>
    <row r="165" spans="54:57" x14ac:dyDescent="0.25">
      <c r="BB165">
        <v>4</v>
      </c>
      <c r="BC165" s="4">
        <v>2.4722182724215981E-4</v>
      </c>
      <c r="BD165" s="4">
        <v>2.5583524288576936E-3</v>
      </c>
      <c r="BE165" s="4">
        <v>4.4110113060519115E-3</v>
      </c>
    </row>
    <row r="166" spans="54:57" x14ac:dyDescent="0.25">
      <c r="BB166">
        <v>5</v>
      </c>
      <c r="BC166" s="4">
        <v>-1.0614034122025193E-3</v>
      </c>
      <c r="BD166" s="4">
        <v>1.7119533097361209E-3</v>
      </c>
      <c r="BE166" s="4">
        <v>3.9351439623691803E-3</v>
      </c>
    </row>
    <row r="167" spans="54:57" x14ac:dyDescent="0.25">
      <c r="BB167">
        <v>6</v>
      </c>
      <c r="BC167" s="4">
        <v>-1.3134071340324095E-3</v>
      </c>
      <c r="BD167" s="4">
        <v>1.9221757082293366E-3</v>
      </c>
      <c r="BE167" s="4">
        <v>4.515898136301242E-3</v>
      </c>
    </row>
    <row r="168" spans="54:57" x14ac:dyDescent="0.25">
      <c r="BB168">
        <v>7</v>
      </c>
      <c r="BC168" s="4">
        <v>-2.1011682040270418E-3</v>
      </c>
      <c r="BD168" s="4">
        <v>1.59664075855781E-3</v>
      </c>
      <c r="BE168" s="4">
        <v>4.5608949620685579E-3</v>
      </c>
    </row>
    <row r="169" spans="54:57" x14ac:dyDescent="0.25">
      <c r="BB169">
        <v>8</v>
      </c>
      <c r="BC169" s="4">
        <v>-3.9588975013318938E-3</v>
      </c>
      <c r="BD169" s="4">
        <v>2.0113758157606345E-4</v>
      </c>
      <c r="BE169" s="4">
        <v>3.5359235605256552E-3</v>
      </c>
    </row>
    <row r="170" spans="54:57" x14ac:dyDescent="0.25">
      <c r="BB170">
        <v>9</v>
      </c>
      <c r="BC170" s="4">
        <v>-2.5531591588263455E-3</v>
      </c>
      <c r="BD170" s="4">
        <v>2.0691020444047175E-3</v>
      </c>
      <c r="BE170" s="4">
        <v>5.7744197987931517E-3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badania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Bartłomiej Kądziela</dc:creator>
  <cp:lastModifiedBy>Bartłomiej Kądziela</cp:lastModifiedBy>
  <dcterms:created xsi:type="dcterms:W3CDTF">2015-06-05T18:17:20Z</dcterms:created>
  <dcterms:modified xsi:type="dcterms:W3CDTF">2024-10-23T10:28:38Z</dcterms:modified>
</cp:coreProperties>
</file>