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nSyncing\Dropbox\Varia\BH\"/>
    </mc:Choice>
  </mc:AlternateContent>
  <xr:revisionPtr revIDLastSave="0" documentId="13_ncr:1_{07F164AF-CA9E-42C4-A2E8-BD6386CA746E}" xr6:coauthVersionLast="47" xr6:coauthVersionMax="47" xr10:uidLastSave="{00000000-0000-0000-0000-000000000000}"/>
  <bookViews>
    <workbookView xWindow="-108" yWindow="-108" windowWidth="23256" windowHeight="12576" activeTab="2" xr2:uid="{35F25D9D-F9B6-4B9E-8CE3-327003EE7F10}"/>
  </bookViews>
  <sheets>
    <sheet name="pins" sheetId="1" r:id="rId1"/>
    <sheet name="hoeken" sheetId="2" r:id="rId2"/>
    <sheet name="cijf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3" i="3" l="1"/>
  <c r="L113" i="3"/>
  <c r="M112" i="3"/>
  <c r="L112" i="3"/>
  <c r="M110" i="3"/>
  <c r="L110" i="3"/>
  <c r="M109" i="3"/>
  <c r="L109" i="3"/>
  <c r="M107" i="3"/>
  <c r="L107" i="3"/>
  <c r="M106" i="3"/>
  <c r="L106" i="3"/>
  <c r="M104" i="3"/>
  <c r="L104" i="3"/>
  <c r="M103" i="3"/>
  <c r="L103" i="3"/>
  <c r="T22" i="3"/>
  <c r="T28" i="3"/>
  <c r="T35" i="3"/>
  <c r="T42" i="3"/>
  <c r="T48" i="3"/>
  <c r="T55" i="3"/>
  <c r="T62" i="3"/>
  <c r="T68" i="3"/>
  <c r="T75" i="3"/>
  <c r="T82" i="3"/>
  <c r="T88" i="3"/>
  <c r="T95" i="3"/>
  <c r="S9" i="3"/>
  <c r="S3" i="3"/>
  <c r="U12" i="3"/>
  <c r="U13" i="3"/>
  <c r="U15" i="3"/>
  <c r="U16" i="3"/>
  <c r="U18" i="3"/>
  <c r="U19" i="3"/>
  <c r="U22" i="3"/>
  <c r="U23" i="3"/>
  <c r="U25" i="3"/>
  <c r="U26" i="3"/>
  <c r="U28" i="3"/>
  <c r="U29" i="3"/>
  <c r="U32" i="3"/>
  <c r="U33" i="3"/>
  <c r="U35" i="3"/>
  <c r="U36" i="3"/>
  <c r="U38" i="3"/>
  <c r="U39" i="3"/>
  <c r="U42" i="3"/>
  <c r="U43" i="3"/>
  <c r="U45" i="3"/>
  <c r="U46" i="3"/>
  <c r="U48" i="3"/>
  <c r="U49" i="3"/>
  <c r="U52" i="3"/>
  <c r="U53" i="3"/>
  <c r="U55" i="3"/>
  <c r="U56" i="3"/>
  <c r="U58" i="3"/>
  <c r="U59" i="3"/>
  <c r="U62" i="3"/>
  <c r="U63" i="3"/>
  <c r="U65" i="3"/>
  <c r="U66" i="3"/>
  <c r="U68" i="3"/>
  <c r="U69" i="3"/>
  <c r="U72" i="3"/>
  <c r="U73" i="3"/>
  <c r="U75" i="3"/>
  <c r="U76" i="3"/>
  <c r="U78" i="3"/>
  <c r="U79" i="3"/>
  <c r="U82" i="3"/>
  <c r="U83" i="3"/>
  <c r="U85" i="3"/>
  <c r="U86" i="3"/>
  <c r="U88" i="3"/>
  <c r="U89" i="3"/>
  <c r="U92" i="3"/>
  <c r="U93" i="3"/>
  <c r="U95" i="3"/>
  <c r="U96" i="3"/>
  <c r="U98" i="3"/>
  <c r="U99" i="3"/>
  <c r="U9" i="3"/>
  <c r="U8" i="3"/>
  <c r="U6" i="3"/>
  <c r="U5" i="3"/>
  <c r="U3" i="3"/>
  <c r="U2" i="3"/>
  <c r="O99" i="3"/>
  <c r="T99" i="3" s="1"/>
  <c r="N99" i="3"/>
  <c r="S99" i="3" s="1"/>
  <c r="M99" i="3"/>
  <c r="R99" i="3" s="1"/>
  <c r="L99" i="3"/>
  <c r="Q99" i="3" s="1"/>
  <c r="O98" i="3"/>
  <c r="T98" i="3" s="1"/>
  <c r="N98" i="3"/>
  <c r="S98" i="3" s="1"/>
  <c r="M98" i="3"/>
  <c r="R98" i="3" s="1"/>
  <c r="L98" i="3"/>
  <c r="Q98" i="3" s="1"/>
  <c r="Q96" i="3"/>
  <c r="O96" i="3"/>
  <c r="T96" i="3" s="1"/>
  <c r="N96" i="3"/>
  <c r="S96" i="3" s="1"/>
  <c r="M96" i="3"/>
  <c r="R96" i="3" s="1"/>
  <c r="L96" i="3"/>
  <c r="O95" i="3"/>
  <c r="N95" i="3"/>
  <c r="S95" i="3" s="1"/>
  <c r="M95" i="3"/>
  <c r="R95" i="3" s="1"/>
  <c r="L95" i="3"/>
  <c r="Q95" i="3" s="1"/>
  <c r="O93" i="3"/>
  <c r="T93" i="3" s="1"/>
  <c r="N93" i="3"/>
  <c r="S93" i="3" s="1"/>
  <c r="M93" i="3"/>
  <c r="R93" i="3" s="1"/>
  <c r="L93" i="3"/>
  <c r="Q93" i="3" s="1"/>
  <c r="O92" i="3"/>
  <c r="T92" i="3" s="1"/>
  <c r="N92" i="3"/>
  <c r="S92" i="3" s="1"/>
  <c r="M92" i="3"/>
  <c r="R92" i="3" s="1"/>
  <c r="L92" i="3"/>
  <c r="Q92" i="3" s="1"/>
  <c r="O89" i="3"/>
  <c r="T89" i="3" s="1"/>
  <c r="N89" i="3"/>
  <c r="S89" i="3" s="1"/>
  <c r="M89" i="3"/>
  <c r="R89" i="3" s="1"/>
  <c r="L89" i="3"/>
  <c r="Q89" i="3" s="1"/>
  <c r="Q88" i="3"/>
  <c r="O88" i="3"/>
  <c r="N88" i="3"/>
  <c r="S88" i="3" s="1"/>
  <c r="M88" i="3"/>
  <c r="R88" i="3" s="1"/>
  <c r="L88" i="3"/>
  <c r="O86" i="3"/>
  <c r="T86" i="3" s="1"/>
  <c r="N86" i="3"/>
  <c r="S86" i="3" s="1"/>
  <c r="M86" i="3"/>
  <c r="R86" i="3" s="1"/>
  <c r="L86" i="3"/>
  <c r="Q86" i="3" s="1"/>
  <c r="O85" i="3"/>
  <c r="T85" i="3" s="1"/>
  <c r="N85" i="3"/>
  <c r="S85" i="3" s="1"/>
  <c r="M85" i="3"/>
  <c r="R85" i="3" s="1"/>
  <c r="L85" i="3"/>
  <c r="Q85" i="3" s="1"/>
  <c r="O83" i="3"/>
  <c r="T83" i="3" s="1"/>
  <c r="N83" i="3"/>
  <c r="S83" i="3" s="1"/>
  <c r="M83" i="3"/>
  <c r="R83" i="3" s="1"/>
  <c r="L83" i="3"/>
  <c r="Q83" i="3" s="1"/>
  <c r="O82" i="3"/>
  <c r="N82" i="3"/>
  <c r="S82" i="3" s="1"/>
  <c r="M82" i="3"/>
  <c r="R82" i="3" s="1"/>
  <c r="L82" i="3"/>
  <c r="Q82" i="3" s="1"/>
  <c r="R79" i="3"/>
  <c r="O79" i="3"/>
  <c r="T79" i="3" s="1"/>
  <c r="N79" i="3"/>
  <c r="S79" i="3" s="1"/>
  <c r="M79" i="3"/>
  <c r="L79" i="3"/>
  <c r="Q79" i="3" s="1"/>
  <c r="O78" i="3"/>
  <c r="T78" i="3" s="1"/>
  <c r="N78" i="3"/>
  <c r="S78" i="3" s="1"/>
  <c r="M78" i="3"/>
  <c r="R78" i="3" s="1"/>
  <c r="L78" i="3"/>
  <c r="Q78" i="3" s="1"/>
  <c r="O76" i="3"/>
  <c r="T76" i="3" s="1"/>
  <c r="N76" i="3"/>
  <c r="S76" i="3" s="1"/>
  <c r="M76" i="3"/>
  <c r="R76" i="3" s="1"/>
  <c r="L76" i="3"/>
  <c r="Q76" i="3" s="1"/>
  <c r="R75" i="3"/>
  <c r="Q75" i="3"/>
  <c r="O75" i="3"/>
  <c r="N75" i="3"/>
  <c r="S75" i="3" s="1"/>
  <c r="M75" i="3"/>
  <c r="L75" i="3"/>
  <c r="O73" i="3"/>
  <c r="T73" i="3" s="1"/>
  <c r="N73" i="3"/>
  <c r="S73" i="3" s="1"/>
  <c r="M73" i="3"/>
  <c r="R73" i="3" s="1"/>
  <c r="L73" i="3"/>
  <c r="Q73" i="3" s="1"/>
  <c r="O72" i="3"/>
  <c r="T72" i="3" s="1"/>
  <c r="N72" i="3"/>
  <c r="S72" i="3" s="1"/>
  <c r="M72" i="3"/>
  <c r="R72" i="3" s="1"/>
  <c r="L72" i="3"/>
  <c r="Q72" i="3" s="1"/>
  <c r="R69" i="3"/>
  <c r="Q69" i="3"/>
  <c r="O69" i="3"/>
  <c r="T69" i="3" s="1"/>
  <c r="N69" i="3"/>
  <c r="S69" i="3" s="1"/>
  <c r="M69" i="3"/>
  <c r="L69" i="3"/>
  <c r="O68" i="3"/>
  <c r="N68" i="3"/>
  <c r="S68" i="3" s="1"/>
  <c r="M68" i="3"/>
  <c r="R68" i="3" s="1"/>
  <c r="L68" i="3"/>
  <c r="Q68" i="3" s="1"/>
  <c r="O66" i="3"/>
  <c r="T66" i="3" s="1"/>
  <c r="N66" i="3"/>
  <c r="S66" i="3" s="1"/>
  <c r="M66" i="3"/>
  <c r="R66" i="3" s="1"/>
  <c r="L66" i="3"/>
  <c r="Q66" i="3" s="1"/>
  <c r="R65" i="3"/>
  <c r="O65" i="3"/>
  <c r="T65" i="3" s="1"/>
  <c r="N65" i="3"/>
  <c r="S65" i="3" s="1"/>
  <c r="M65" i="3"/>
  <c r="L65" i="3"/>
  <c r="Q65" i="3" s="1"/>
  <c r="O63" i="3"/>
  <c r="T63" i="3" s="1"/>
  <c r="N63" i="3"/>
  <c r="S63" i="3" s="1"/>
  <c r="M63" i="3"/>
  <c r="R63" i="3" s="1"/>
  <c r="L63" i="3"/>
  <c r="Q63" i="3" s="1"/>
  <c r="Q62" i="3"/>
  <c r="O62" i="3"/>
  <c r="N62" i="3"/>
  <c r="S62" i="3" s="1"/>
  <c r="M62" i="3"/>
  <c r="R62" i="3" s="1"/>
  <c r="L62" i="3"/>
  <c r="O59" i="3"/>
  <c r="T59" i="3" s="1"/>
  <c r="N59" i="3"/>
  <c r="S59" i="3" s="1"/>
  <c r="M59" i="3"/>
  <c r="R59" i="3" s="1"/>
  <c r="L59" i="3"/>
  <c r="Q59" i="3" s="1"/>
  <c r="R58" i="3"/>
  <c r="O58" i="3"/>
  <c r="T58" i="3" s="1"/>
  <c r="N58" i="3"/>
  <c r="S58" i="3" s="1"/>
  <c r="M58" i="3"/>
  <c r="L58" i="3"/>
  <c r="Q58" i="3" s="1"/>
  <c r="R56" i="3"/>
  <c r="Q56" i="3"/>
  <c r="O56" i="3"/>
  <c r="T56" i="3" s="1"/>
  <c r="N56" i="3"/>
  <c r="S56" i="3" s="1"/>
  <c r="M56" i="3"/>
  <c r="L56" i="3"/>
  <c r="O55" i="3"/>
  <c r="N55" i="3"/>
  <c r="S55" i="3" s="1"/>
  <c r="M55" i="3"/>
  <c r="R55" i="3" s="1"/>
  <c r="L55" i="3"/>
  <c r="Q55" i="3" s="1"/>
  <c r="O53" i="3"/>
  <c r="T53" i="3" s="1"/>
  <c r="N53" i="3"/>
  <c r="S53" i="3" s="1"/>
  <c r="M53" i="3"/>
  <c r="R53" i="3" s="1"/>
  <c r="L53" i="3"/>
  <c r="Q53" i="3" s="1"/>
  <c r="R52" i="3"/>
  <c r="O52" i="3"/>
  <c r="T52" i="3" s="1"/>
  <c r="N52" i="3"/>
  <c r="S52" i="3" s="1"/>
  <c r="M52" i="3"/>
  <c r="L52" i="3"/>
  <c r="Q52" i="3" s="1"/>
  <c r="O49" i="3"/>
  <c r="T49" i="3" s="1"/>
  <c r="N49" i="3"/>
  <c r="S49" i="3" s="1"/>
  <c r="M49" i="3"/>
  <c r="R49" i="3" s="1"/>
  <c r="L49" i="3"/>
  <c r="Q49" i="3" s="1"/>
  <c r="R48" i="3"/>
  <c r="O48" i="3"/>
  <c r="N48" i="3"/>
  <c r="S48" i="3" s="1"/>
  <c r="M48" i="3"/>
  <c r="L48" i="3"/>
  <c r="Q48" i="3" s="1"/>
  <c r="O46" i="3"/>
  <c r="T46" i="3" s="1"/>
  <c r="N46" i="3"/>
  <c r="S46" i="3" s="1"/>
  <c r="M46" i="3"/>
  <c r="R46" i="3" s="1"/>
  <c r="L46" i="3"/>
  <c r="Q46" i="3" s="1"/>
  <c r="O45" i="3"/>
  <c r="T45" i="3" s="1"/>
  <c r="N45" i="3"/>
  <c r="S45" i="3" s="1"/>
  <c r="M45" i="3"/>
  <c r="R45" i="3" s="1"/>
  <c r="L45" i="3"/>
  <c r="Q45" i="3" s="1"/>
  <c r="R43" i="3"/>
  <c r="Q43" i="3"/>
  <c r="O43" i="3"/>
  <c r="T43" i="3" s="1"/>
  <c r="N43" i="3"/>
  <c r="S43" i="3" s="1"/>
  <c r="M43" i="3"/>
  <c r="L43" i="3"/>
  <c r="O42" i="3"/>
  <c r="N42" i="3"/>
  <c r="S42" i="3" s="1"/>
  <c r="M42" i="3"/>
  <c r="R42" i="3" s="1"/>
  <c r="L42" i="3"/>
  <c r="Q42" i="3" s="1"/>
  <c r="O39" i="3"/>
  <c r="T39" i="3" s="1"/>
  <c r="N39" i="3"/>
  <c r="S39" i="3" s="1"/>
  <c r="M39" i="3"/>
  <c r="R39" i="3" s="1"/>
  <c r="L39" i="3"/>
  <c r="Q39" i="3" s="1"/>
  <c r="O38" i="3"/>
  <c r="T38" i="3" s="1"/>
  <c r="N38" i="3"/>
  <c r="S38" i="3" s="1"/>
  <c r="M38" i="3"/>
  <c r="R38" i="3" s="1"/>
  <c r="L38" i="3"/>
  <c r="Q38" i="3" s="1"/>
  <c r="O36" i="3"/>
  <c r="T36" i="3" s="1"/>
  <c r="N36" i="3"/>
  <c r="S36" i="3" s="1"/>
  <c r="M36" i="3"/>
  <c r="R36" i="3" s="1"/>
  <c r="L36" i="3"/>
  <c r="Q36" i="3" s="1"/>
  <c r="R35" i="3"/>
  <c r="O35" i="3"/>
  <c r="N35" i="3"/>
  <c r="S35" i="3" s="1"/>
  <c r="M35" i="3"/>
  <c r="L35" i="3"/>
  <c r="Q35" i="3" s="1"/>
  <c r="O33" i="3"/>
  <c r="T33" i="3" s="1"/>
  <c r="N33" i="3"/>
  <c r="S33" i="3" s="1"/>
  <c r="M33" i="3"/>
  <c r="R33" i="3" s="1"/>
  <c r="L33" i="3"/>
  <c r="Q33" i="3" s="1"/>
  <c r="O32" i="3"/>
  <c r="T32" i="3" s="1"/>
  <c r="N32" i="3"/>
  <c r="S32" i="3" s="1"/>
  <c r="M32" i="3"/>
  <c r="R32" i="3" s="1"/>
  <c r="L32" i="3"/>
  <c r="Q32" i="3" s="1"/>
  <c r="R29" i="3"/>
  <c r="Q29" i="3"/>
  <c r="O29" i="3"/>
  <c r="T29" i="3" s="1"/>
  <c r="N29" i="3"/>
  <c r="S29" i="3" s="1"/>
  <c r="M29" i="3"/>
  <c r="L29" i="3"/>
  <c r="O28" i="3"/>
  <c r="N28" i="3"/>
  <c r="S28" i="3" s="1"/>
  <c r="M28" i="3"/>
  <c r="R28" i="3" s="1"/>
  <c r="L28" i="3"/>
  <c r="Q28" i="3" s="1"/>
  <c r="O26" i="3"/>
  <c r="T26" i="3" s="1"/>
  <c r="N26" i="3"/>
  <c r="S26" i="3" s="1"/>
  <c r="M26" i="3"/>
  <c r="R26" i="3" s="1"/>
  <c r="L26" i="3"/>
  <c r="Q26" i="3" s="1"/>
  <c r="R25" i="3"/>
  <c r="O25" i="3"/>
  <c r="T25" i="3" s="1"/>
  <c r="N25" i="3"/>
  <c r="S25" i="3" s="1"/>
  <c r="M25" i="3"/>
  <c r="L25" i="3"/>
  <c r="Q25" i="3" s="1"/>
  <c r="O23" i="3"/>
  <c r="T23" i="3" s="1"/>
  <c r="N23" i="3"/>
  <c r="S23" i="3" s="1"/>
  <c r="M23" i="3"/>
  <c r="R23" i="3" s="1"/>
  <c r="L23" i="3"/>
  <c r="Q23" i="3" s="1"/>
  <c r="Q22" i="3"/>
  <c r="O22" i="3"/>
  <c r="N22" i="3"/>
  <c r="S22" i="3" s="1"/>
  <c r="M22" i="3"/>
  <c r="R22" i="3" s="1"/>
  <c r="L22" i="3"/>
  <c r="O19" i="3"/>
  <c r="T19" i="3" s="1"/>
  <c r="N19" i="3"/>
  <c r="S19" i="3" s="1"/>
  <c r="M19" i="3"/>
  <c r="R19" i="3" s="1"/>
  <c r="L19" i="3"/>
  <c r="Q19" i="3" s="1"/>
  <c r="O18" i="3"/>
  <c r="T18" i="3" s="1"/>
  <c r="N18" i="3"/>
  <c r="S18" i="3" s="1"/>
  <c r="M18" i="3"/>
  <c r="R18" i="3" s="1"/>
  <c r="L18" i="3"/>
  <c r="Q18" i="3" s="1"/>
  <c r="R16" i="3"/>
  <c r="Q16" i="3"/>
  <c r="O16" i="3"/>
  <c r="T16" i="3" s="1"/>
  <c r="N16" i="3"/>
  <c r="S16" i="3" s="1"/>
  <c r="M16" i="3"/>
  <c r="L16" i="3"/>
  <c r="R15" i="3"/>
  <c r="Q15" i="3"/>
  <c r="O15" i="3"/>
  <c r="T15" i="3" s="1"/>
  <c r="N15" i="3"/>
  <c r="S15" i="3" s="1"/>
  <c r="M15" i="3"/>
  <c r="L15" i="3"/>
  <c r="Q13" i="3"/>
  <c r="R12" i="3"/>
  <c r="R9" i="3"/>
  <c r="Q9" i="3"/>
  <c r="Q6" i="3"/>
  <c r="O13" i="3"/>
  <c r="T13" i="3" s="1"/>
  <c r="N13" i="3"/>
  <c r="S13" i="3" s="1"/>
  <c r="M13" i="3"/>
  <c r="R13" i="3" s="1"/>
  <c r="L13" i="3"/>
  <c r="O12" i="3"/>
  <c r="T12" i="3" s="1"/>
  <c r="N12" i="3"/>
  <c r="S12" i="3" s="1"/>
  <c r="M12" i="3"/>
  <c r="L12" i="3"/>
  <c r="Q12" i="3" s="1"/>
  <c r="V12" i="3" s="1"/>
  <c r="O9" i="3"/>
  <c r="T9" i="3" s="1"/>
  <c r="N9" i="3"/>
  <c r="M9" i="3"/>
  <c r="L9" i="3"/>
  <c r="O8" i="3"/>
  <c r="T8" i="3" s="1"/>
  <c r="N8" i="3"/>
  <c r="S8" i="3" s="1"/>
  <c r="M8" i="3"/>
  <c r="R8" i="3" s="1"/>
  <c r="L8" i="3"/>
  <c r="Q8" i="3" s="1"/>
  <c r="O6" i="3"/>
  <c r="T6" i="3" s="1"/>
  <c r="N6" i="3"/>
  <c r="S6" i="3" s="1"/>
  <c r="M6" i="3"/>
  <c r="R6" i="3" s="1"/>
  <c r="L6" i="3"/>
  <c r="O5" i="3"/>
  <c r="T5" i="3" s="1"/>
  <c r="N5" i="3"/>
  <c r="S5" i="3" s="1"/>
  <c r="M5" i="3"/>
  <c r="R5" i="3" s="1"/>
  <c r="L5" i="3"/>
  <c r="Q5" i="3" s="1"/>
  <c r="N2" i="3"/>
  <c r="S2" i="3" s="1"/>
  <c r="O3" i="3"/>
  <c r="T3" i="3" s="1"/>
  <c r="O2" i="3"/>
  <c r="T2" i="3" s="1"/>
  <c r="N3" i="3"/>
  <c r="M3" i="3"/>
  <c r="R3" i="3" s="1"/>
  <c r="L3" i="3"/>
  <c r="Q3" i="3" s="1"/>
  <c r="M2" i="3"/>
  <c r="R2" i="3" s="1"/>
  <c r="L2" i="3"/>
  <c r="Q2" i="3" s="1"/>
  <c r="F14" i="2"/>
  <c r="E14" i="2"/>
  <c r="D14" i="2"/>
  <c r="C14" i="2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E44" i="1"/>
  <c r="D44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4" i="1"/>
  <c r="I53" i="1"/>
  <c r="I54" i="1"/>
  <c r="I55" i="1"/>
  <c r="I56" i="1"/>
  <c r="I57" i="1"/>
  <c r="I58" i="1"/>
  <c r="I59" i="1"/>
  <c r="I60" i="1"/>
  <c r="I61" i="1"/>
  <c r="I44" i="1"/>
  <c r="I45" i="1"/>
  <c r="I46" i="1"/>
  <c r="I47" i="1"/>
  <c r="I48" i="1"/>
  <c r="I49" i="1"/>
  <c r="I50" i="1"/>
  <c r="I51" i="1"/>
  <c r="I52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N8" i="1"/>
  <c r="M8" i="1"/>
  <c r="G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V5" i="3" l="1"/>
  <c r="V79" i="3"/>
  <c r="V38" i="3"/>
  <c r="V46" i="3"/>
  <c r="V59" i="3"/>
  <c r="V72" i="3"/>
  <c r="V85" i="3"/>
  <c r="V26" i="3"/>
  <c r="V35" i="3"/>
  <c r="V48" i="3"/>
  <c r="V42" i="3"/>
  <c r="V95" i="3"/>
  <c r="V98" i="3"/>
  <c r="V15" i="3"/>
  <c r="V36" i="3"/>
  <c r="V82" i="3"/>
  <c r="V76" i="3"/>
  <c r="V23" i="3"/>
  <c r="V8" i="3"/>
  <c r="V9" i="3"/>
  <c r="V3" i="3"/>
  <c r="V62" i="3"/>
  <c r="V22" i="3"/>
  <c r="V55" i="3"/>
  <c r="V68" i="3"/>
  <c r="V28" i="3"/>
  <c r="V99" i="3"/>
  <c r="V92" i="3"/>
  <c r="V96" i="3"/>
  <c r="V93" i="3"/>
  <c r="V83" i="3"/>
  <c r="V86" i="3"/>
  <c r="V88" i="3"/>
  <c r="V73" i="3"/>
  <c r="V75" i="3"/>
  <c r="V78" i="3"/>
  <c r="V89" i="3"/>
  <c r="V58" i="3"/>
  <c r="V63" i="3"/>
  <c r="V53" i="3"/>
  <c r="V66" i="3"/>
  <c r="V52" i="3"/>
  <c r="V56" i="3"/>
  <c r="V65" i="3"/>
  <c r="V69" i="3"/>
  <c r="V43" i="3"/>
  <c r="V33" i="3"/>
  <c r="V45" i="3"/>
  <c r="V49" i="3"/>
  <c r="V32" i="3"/>
  <c r="V39" i="3"/>
  <c r="V25" i="3"/>
  <c r="V29" i="3"/>
  <c r="V18" i="3"/>
  <c r="V19" i="3"/>
  <c r="V16" i="3"/>
  <c r="V13" i="3"/>
  <c r="V6" i="3"/>
  <c r="V2" i="3"/>
</calcChain>
</file>

<file path=xl/sharedStrings.xml><?xml version="1.0" encoding="utf-8"?>
<sst xmlns="http://schemas.openxmlformats.org/spreadsheetml/2006/main" count="412" uniqueCount="132">
  <si>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</si>
  <si>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</si>
  <si>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</si>
  <si>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</si>
  <si>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</si>
  <si>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</si>
  <si>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</si>
  <si>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</si>
  <si>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</si>
  <si>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</si>
  <si>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</si>
  <si>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</si>
  <si>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x</t>
  </si>
  <si>
    <t>connected to the integrated SPI flash</t>
  </si>
  <si>
    <t>boot fail if pulled high</t>
  </si>
  <si>
    <t>input only</t>
  </si>
  <si>
    <t>GPIO00</t>
  </si>
  <si>
    <t>GPIO01</t>
  </si>
  <si>
    <t>GPIO02</t>
  </si>
  <si>
    <t>GPIO03</t>
  </si>
  <si>
    <t>GPIO04</t>
  </si>
  <si>
    <t>GPIO05</t>
  </si>
  <si>
    <t>GPIO06</t>
  </si>
  <si>
    <t>GPIO07</t>
  </si>
  <si>
    <t>GPIO08</t>
  </si>
  <si>
    <t>GPIO09</t>
  </si>
  <si>
    <t>GPIO10</t>
  </si>
  <si>
    <t>GPIO11</t>
  </si>
  <si>
    <t>GPIO12</t>
  </si>
  <si>
    <t>GPIO13</t>
  </si>
  <si>
    <t>GPIO14</t>
  </si>
  <si>
    <t>GPIO15</t>
  </si>
  <si>
    <t>GPIO16</t>
  </si>
  <si>
    <t>GPIO17</t>
  </si>
  <si>
    <t>GPIO18</t>
  </si>
  <si>
    <t>GPIO19</t>
  </si>
  <si>
    <t>GPIO21</t>
  </si>
  <si>
    <t>GPIO22</t>
  </si>
  <si>
    <t>GPIO23</t>
  </si>
  <si>
    <t>GPIO25</t>
  </si>
  <si>
    <t>GPIO26</t>
  </si>
  <si>
    <t>GPIO27</t>
  </si>
  <si>
    <t>GPIO32</t>
  </si>
  <si>
    <t>GPIO33</t>
  </si>
  <si>
    <t>GPIO34</t>
  </si>
  <si>
    <t>GPIO35</t>
  </si>
  <si>
    <t>GPIO36</t>
  </si>
  <si>
    <t>GPIO39</t>
  </si>
  <si>
    <t>EN</t>
  </si>
  <si>
    <t>GND</t>
  </si>
  <si>
    <t>VIN</t>
  </si>
  <si>
    <t>3v3</t>
  </si>
  <si>
    <t>USB</t>
  </si>
  <si>
    <t>inp</t>
  </si>
  <si>
    <t>out</t>
  </si>
  <si>
    <t>-</t>
  </si>
  <si>
    <t>gr</t>
  </si>
  <si>
    <t>deg</t>
  </si>
  <si>
    <t>rad</t>
  </si>
  <si>
    <t>sin</t>
  </si>
  <si>
    <t>px</t>
  </si>
  <si>
    <t>px wide</t>
  </si>
  <si>
    <t>hoek/frame</t>
  </si>
  <si>
    <t>px extra</t>
  </si>
  <si>
    <t>Screens:</t>
  </si>
  <si>
    <t>SCL</t>
  </si>
  <si>
    <t>SDA</t>
  </si>
  <si>
    <t>RES</t>
  </si>
  <si>
    <t>DC</t>
  </si>
  <si>
    <t>( cs)</t>
  </si>
  <si>
    <t>BLK</t>
  </si>
  <si>
    <t>CS1</t>
  </si>
  <si>
    <t>CS2</t>
  </si>
  <si>
    <t>CS3</t>
  </si>
  <si>
    <t>CS4</t>
  </si>
  <si>
    <t>CS5</t>
  </si>
  <si>
    <t>CS0</t>
  </si>
  <si>
    <t>.</t>
  </si>
  <si>
    <t>clock</t>
  </si>
  <si>
    <t>MOSI</t>
  </si>
  <si>
    <t>reset</t>
  </si>
  <si>
    <t>data/command</t>
  </si>
  <si>
    <t>backlight</t>
  </si>
  <si>
    <t>chipselect</t>
  </si>
  <si>
    <t>color</t>
  </si>
  <si>
    <t>BLACK</t>
  </si>
  <si>
    <t>RED</t>
  </si>
  <si>
    <t>grey</t>
  </si>
  <si>
    <t>TX</t>
  </si>
  <si>
    <t>RX</t>
  </si>
  <si>
    <t>GND ?</t>
  </si>
  <si>
    <t>SD0</t>
  </si>
  <si>
    <t>CLK</t>
  </si>
  <si>
    <t>mapped to</t>
  </si>
  <si>
    <t>ESP32</t>
  </si>
  <si>
    <t>esp32</t>
  </si>
  <si>
    <t>3V3</t>
  </si>
  <si>
    <t>(SN)</t>
  </si>
  <si>
    <t>(SP)</t>
  </si>
  <si>
    <t>(SD2)</t>
  </si>
  <si>
    <t>(SD3)</t>
  </si>
  <si>
    <t>(CMD)</t>
  </si>
  <si>
    <t>V5</t>
  </si>
  <si>
    <t>purple1</t>
  </si>
  <si>
    <t>purple2</t>
  </si>
  <si>
    <t>orange1</t>
  </si>
  <si>
    <t>orange2</t>
  </si>
  <si>
    <t>cs4</t>
  </si>
  <si>
    <t>cs5</t>
  </si>
  <si>
    <t>cs3</t>
  </si>
  <si>
    <t>cs2</t>
  </si>
  <si>
    <t>cs0</t>
  </si>
  <si>
    <t>cs1</t>
  </si>
  <si>
    <t>front</t>
  </si>
  <si>
    <t>back</t>
  </si>
  <si>
    <t>clear</t>
  </si>
  <si>
    <t>clear/xtra</t>
  </si>
  <si>
    <t>extra</t>
  </si>
  <si>
    <t xml:space="preserve">, </t>
  </si>
  <si>
    <t>},</t>
  </si>
  <si>
    <t xml:space="preserve">    { </t>
  </si>
  <si>
    <t>from</t>
  </si>
  <si>
    <t>to</t>
  </si>
  <si>
    <t>ff/bb</t>
  </si>
  <si>
    <t>fb/bf</t>
  </si>
  <si>
    <t xml:space="preserve">min: </t>
  </si>
  <si>
    <t>als er ene 0 is, kies deze</t>
  </si>
  <si>
    <t>leuk</t>
  </si>
  <si>
    <t>1. diegene zonder 0</t>
  </si>
  <si>
    <t>2. als 2x 0, dan bij eentje 360 bijtellen</t>
  </si>
  <si>
    <t>max</t>
  </si>
  <si>
    <t>zelfde als min, maar bij elke 0, 360 bijtellen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</si>
</sst>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A9955"/>
      <name val="Consolas"/>
      <family val="3"/>
    </font>
    <font>
      <sz val="8"/>
      <color rgb="FFC586C0"/>
      <name val="Consolas"/>
      <family val="3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 diagonalUp="1">
      <left/>
      <right/>
      <top/>
      <bottom/>
      <diagonal style="thick">
        <color rgb="FFFF0000"/>
      </diagonal>
    </border>
    <border>
      <left/>
      <right style="thick">
        <color rgb="FF00B0F0"/>
      </right>
      <top style="thick">
        <color indexed="64"/>
      </top>
      <bottom/>
      <diagonal/>
    </border>
    <border>
      <left/>
      <right style="thick">
        <color rgb="FF00B0F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3" fillId="0" borderId="0" xfId="0" applyFont="1"/>
    <xf numFmtId="0" fontId="2" fillId="3" borderId="0" xfId="2"/>
    <xf numFmtId="0" fontId="1" fillId="2" borderId="0" xfId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9" fillId="6" borderId="0" xfId="0" applyFont="1" applyFill="1"/>
    <xf numFmtId="0" fontId="9" fillId="0" borderId="0" xfId="0" applyFont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8" fillId="5" borderId="0" xfId="0" applyFont="1" applyFill="1"/>
    <xf numFmtId="0" fontId="0" fillId="0" borderId="0" xfId="0" applyAlignment="1">
      <alignment horizontal="left"/>
    </xf>
    <xf numFmtId="0" fontId="6" fillId="0" borderId="0" xfId="0" applyFont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</xdr:row>
      <xdr:rowOff>171449</xdr:rowOff>
    </xdr:from>
    <xdr:to>
      <xdr:col>30</xdr:col>
      <xdr:colOff>142875</xdr:colOff>
      <xdr:row>38</xdr:row>
      <xdr:rowOff>167360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D228F-BB78-66B6-FF10-65C453F78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361949"/>
          <a:ext cx="9820275" cy="7044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8F37-B6D4-4798-A7C1-380B1C5AE584}">
  <dimension ref="A5:N81"/>
  <sheetViews>
    <sheetView topLeftCell="A41" workbookViewId="0">
      <selection activeCell="D59" sqref="D59"/>
    </sheetView>
  </sheetViews>
  <sheetFormatPr defaultRowHeight="14.4" x14ac:dyDescent="0.3"/>
  <cols>
    <col min="5" max="5" width="34.44140625" bestFit="1" customWidth="1"/>
  </cols>
  <sheetData>
    <row r="5" spans="2:14" x14ac:dyDescent="0.3">
      <c r="B5" s="3" t="s">
        <v>0</v>
      </c>
      <c r="C5" s="3" t="s">
        <v>1</v>
      </c>
      <c r="D5" s="3" t="s">
        <v>2</v>
      </c>
      <c r="E5" s="3" t="s">
        <v>3</v>
      </c>
    </row>
    <row r="6" spans="2:14" x14ac:dyDescent="0.3">
      <c r="B6" t="s">
        <v>16</v>
      </c>
      <c r="C6" t="s">
        <v>4</v>
      </c>
      <c r="D6" t="s">
        <v>5</v>
      </c>
      <c r="E6" t="s">
        <v>6</v>
      </c>
    </row>
    <row r="7" spans="2:14" x14ac:dyDescent="0.3">
      <c r="B7" t="s">
        <v>17</v>
      </c>
      <c r="C7" t="s">
        <v>7</v>
      </c>
      <c r="D7" t="s">
        <v>5</v>
      </c>
      <c r="E7" t="s">
        <v>8</v>
      </c>
      <c r="G7" t="s">
        <v>53</v>
      </c>
      <c r="H7" t="s">
        <v>54</v>
      </c>
      <c r="M7" t="s">
        <v>53</v>
      </c>
      <c r="N7" t="s">
        <v>54</v>
      </c>
    </row>
    <row r="8" spans="2:14" x14ac:dyDescent="0.3">
      <c r="B8" t="s">
        <v>18</v>
      </c>
      <c r="C8" t="s">
        <v>5</v>
      </c>
      <c r="D8" t="s">
        <v>5</v>
      </c>
      <c r="E8" t="s">
        <v>9</v>
      </c>
      <c r="I8" t="s">
        <v>48</v>
      </c>
      <c r="J8" s="2"/>
      <c r="K8" s="2"/>
      <c r="L8" t="s">
        <v>38</v>
      </c>
      <c r="M8" t="str">
        <f>VLOOKUP(L8,$B$5:$E$37,2,0)</f>
        <v>OK</v>
      </c>
      <c r="N8" t="str">
        <f>VLOOKUP(L8,$B$5:$E$37,3,0)</f>
        <v>OK</v>
      </c>
    </row>
    <row r="9" spans="2:14" x14ac:dyDescent="0.3">
      <c r="B9" t="s">
        <v>19</v>
      </c>
      <c r="C9" t="s">
        <v>5</v>
      </c>
      <c r="D9" t="s">
        <v>10</v>
      </c>
      <c r="E9" t="s">
        <v>11</v>
      </c>
      <c r="G9" t="str">
        <f>VLOOKUP(I9,$B$5:$E$37,2,0)</f>
        <v>OK</v>
      </c>
      <c r="H9" s="5" t="str">
        <f>VLOOKUP(I9,$B$5:$E$37,3,0)</f>
        <v>-</v>
      </c>
      <c r="I9" t="s">
        <v>46</v>
      </c>
      <c r="J9" s="2"/>
      <c r="K9" s="2"/>
      <c r="L9" t="s">
        <v>37</v>
      </c>
      <c r="M9" t="str">
        <f t="shared" ref="M9:M24" si="0">VLOOKUP(L9,$B$5:$E$37,2,0)</f>
        <v>OK</v>
      </c>
      <c r="N9" t="str">
        <f t="shared" ref="N9:N24" si="1">VLOOKUP(L9,$B$5:$E$37,3,0)</f>
        <v>OK</v>
      </c>
    </row>
    <row r="10" spans="2:14" x14ac:dyDescent="0.3">
      <c r="B10" t="s">
        <v>20</v>
      </c>
      <c r="C10" t="s">
        <v>5</v>
      </c>
      <c r="D10" t="s">
        <v>5</v>
      </c>
      <c r="G10" t="str">
        <f t="shared" ref="G10:G23" si="2">VLOOKUP(I10,$B$5:$E$37,2,0)</f>
        <v>OK</v>
      </c>
      <c r="H10" s="5" t="str">
        <f t="shared" ref="H10:H23" si="3">VLOOKUP(I10,$B$5:$E$37,3,0)</f>
        <v>-</v>
      </c>
      <c r="I10" t="s">
        <v>47</v>
      </c>
      <c r="J10" s="2"/>
      <c r="K10" s="2"/>
      <c r="L10" t="s">
        <v>17</v>
      </c>
      <c r="M10" s="4" t="str">
        <f t="shared" si="0"/>
        <v>TX pin</v>
      </c>
      <c r="N10" s="4" t="str">
        <f t="shared" si="1"/>
        <v>OK</v>
      </c>
    </row>
    <row r="11" spans="2:14" x14ac:dyDescent="0.3">
      <c r="B11" t="s">
        <v>21</v>
      </c>
      <c r="C11" t="s">
        <v>5</v>
      </c>
      <c r="D11" t="s">
        <v>5</v>
      </c>
      <c r="E11" t="s">
        <v>6</v>
      </c>
      <c r="G11" t="str">
        <f t="shared" si="2"/>
        <v>OK</v>
      </c>
      <c r="H11" s="5" t="str">
        <f t="shared" si="3"/>
        <v>-</v>
      </c>
      <c r="I11" t="s">
        <v>44</v>
      </c>
      <c r="J11" s="2"/>
      <c r="K11" s="2"/>
      <c r="L11" t="s">
        <v>19</v>
      </c>
      <c r="M11" s="4" t="str">
        <f t="shared" si="0"/>
        <v>OK</v>
      </c>
      <c r="N11" s="4" t="str">
        <f t="shared" si="1"/>
        <v>RX pin</v>
      </c>
    </row>
    <row r="12" spans="2:14" x14ac:dyDescent="0.3">
      <c r="B12" t="s">
        <v>22</v>
      </c>
      <c r="C12" t="s">
        <v>12</v>
      </c>
      <c r="D12" t="s">
        <v>12</v>
      </c>
      <c r="E12" t="s">
        <v>13</v>
      </c>
      <c r="G12" t="str">
        <f t="shared" si="2"/>
        <v>OK</v>
      </c>
      <c r="H12" s="5" t="str">
        <f t="shared" si="3"/>
        <v>-</v>
      </c>
      <c r="I12" t="s">
        <v>45</v>
      </c>
      <c r="J12" s="2"/>
      <c r="K12" s="2"/>
      <c r="L12" t="s">
        <v>36</v>
      </c>
      <c r="M12" t="str">
        <f t="shared" si="0"/>
        <v>OK</v>
      </c>
      <c r="N12" t="str">
        <f t="shared" si="1"/>
        <v>OK</v>
      </c>
    </row>
    <row r="13" spans="2:14" x14ac:dyDescent="0.3">
      <c r="B13" t="s">
        <v>23</v>
      </c>
      <c r="C13" t="s">
        <v>12</v>
      </c>
      <c r="D13" t="s">
        <v>12</v>
      </c>
      <c r="E13" t="s">
        <v>13</v>
      </c>
      <c r="G13" t="str">
        <f t="shared" si="2"/>
        <v>OK</v>
      </c>
      <c r="H13" t="str">
        <f t="shared" si="3"/>
        <v>OK</v>
      </c>
      <c r="I13" t="s">
        <v>42</v>
      </c>
      <c r="J13" s="2"/>
      <c r="K13" s="2"/>
      <c r="L13" t="s">
        <v>35</v>
      </c>
      <c r="M13" t="str">
        <f t="shared" si="0"/>
        <v>OK</v>
      </c>
      <c r="N13" t="str">
        <f t="shared" si="1"/>
        <v>OK</v>
      </c>
    </row>
    <row r="14" spans="2:14" x14ac:dyDescent="0.3">
      <c r="B14" t="s">
        <v>24</v>
      </c>
      <c r="C14" t="s">
        <v>12</v>
      </c>
      <c r="D14" t="s">
        <v>12</v>
      </c>
      <c r="E14" t="s">
        <v>13</v>
      </c>
      <c r="G14" t="str">
        <f t="shared" si="2"/>
        <v>OK</v>
      </c>
      <c r="H14" t="str">
        <f t="shared" si="3"/>
        <v>OK</v>
      </c>
      <c r="I14" t="s">
        <v>43</v>
      </c>
      <c r="J14" s="2"/>
      <c r="K14" s="2"/>
      <c r="L14" t="s">
        <v>34</v>
      </c>
      <c r="M14" t="str">
        <f t="shared" si="0"/>
        <v>OK</v>
      </c>
      <c r="N14" t="str">
        <f t="shared" si="1"/>
        <v>OK</v>
      </c>
    </row>
    <row r="15" spans="2:14" x14ac:dyDescent="0.3">
      <c r="B15" t="s">
        <v>25</v>
      </c>
      <c r="C15" t="s">
        <v>12</v>
      </c>
      <c r="D15" t="s">
        <v>12</v>
      </c>
      <c r="E15" t="s">
        <v>13</v>
      </c>
      <c r="G15" t="str">
        <f t="shared" si="2"/>
        <v>OK</v>
      </c>
      <c r="H15" t="str">
        <f t="shared" si="3"/>
        <v>OK</v>
      </c>
      <c r="I15" t="s">
        <v>39</v>
      </c>
      <c r="J15" s="2"/>
      <c r="K15" s="2"/>
      <c r="L15" t="s">
        <v>21</v>
      </c>
      <c r="M15" t="str">
        <f t="shared" si="0"/>
        <v>OK</v>
      </c>
      <c r="N15" t="str">
        <f t="shared" si="1"/>
        <v>OK</v>
      </c>
    </row>
    <row r="16" spans="2:14" x14ac:dyDescent="0.3">
      <c r="B16" t="s">
        <v>26</v>
      </c>
      <c r="C16" t="s">
        <v>12</v>
      </c>
      <c r="D16" t="s">
        <v>12</v>
      </c>
      <c r="E16" t="s">
        <v>13</v>
      </c>
      <c r="G16" t="str">
        <f t="shared" si="2"/>
        <v>OK</v>
      </c>
      <c r="H16" t="str">
        <f t="shared" si="3"/>
        <v>OK</v>
      </c>
      <c r="I16" t="s">
        <v>40</v>
      </c>
      <c r="J16" s="2"/>
      <c r="K16" s="2"/>
      <c r="L16" t="s">
        <v>33</v>
      </c>
      <c r="M16" t="str">
        <f t="shared" si="0"/>
        <v>OK</v>
      </c>
      <c r="N16" t="str">
        <f t="shared" si="1"/>
        <v>OK</v>
      </c>
    </row>
    <row r="17" spans="2:14" x14ac:dyDescent="0.3">
      <c r="B17" t="s">
        <v>27</v>
      </c>
      <c r="C17" t="s">
        <v>12</v>
      </c>
      <c r="D17" t="s">
        <v>12</v>
      </c>
      <c r="E17" t="s">
        <v>13</v>
      </c>
      <c r="G17" t="str">
        <f t="shared" si="2"/>
        <v>OK</v>
      </c>
      <c r="H17" t="str">
        <f t="shared" si="3"/>
        <v>OK</v>
      </c>
      <c r="I17" t="s">
        <v>41</v>
      </c>
      <c r="J17" s="2"/>
      <c r="K17" s="2"/>
      <c r="L17" t="s">
        <v>32</v>
      </c>
      <c r="M17" t="str">
        <f t="shared" si="0"/>
        <v>OK</v>
      </c>
      <c r="N17" t="str">
        <f t="shared" si="1"/>
        <v>OK</v>
      </c>
    </row>
    <row r="18" spans="2:14" x14ac:dyDescent="0.3">
      <c r="B18" t="s">
        <v>28</v>
      </c>
      <c r="C18" t="s">
        <v>5</v>
      </c>
      <c r="D18" t="s">
        <v>5</v>
      </c>
      <c r="E18" t="s">
        <v>14</v>
      </c>
      <c r="G18" t="str">
        <f t="shared" si="2"/>
        <v>OK</v>
      </c>
      <c r="H18" t="str">
        <f t="shared" si="3"/>
        <v>OK</v>
      </c>
      <c r="I18" t="s">
        <v>30</v>
      </c>
      <c r="J18" s="2"/>
      <c r="K18" s="2"/>
      <c r="L18" t="s">
        <v>20</v>
      </c>
      <c r="M18" t="str">
        <f t="shared" si="0"/>
        <v>OK</v>
      </c>
      <c r="N18" t="str">
        <f t="shared" si="1"/>
        <v>OK</v>
      </c>
    </row>
    <row r="19" spans="2:14" x14ac:dyDescent="0.3">
      <c r="B19" t="s">
        <v>29</v>
      </c>
      <c r="C19" t="s">
        <v>5</v>
      </c>
      <c r="D19" t="s">
        <v>5</v>
      </c>
      <c r="G19" t="str">
        <f t="shared" si="2"/>
        <v>OK</v>
      </c>
      <c r="H19" t="str">
        <f t="shared" si="3"/>
        <v>OK</v>
      </c>
      <c r="I19" t="s">
        <v>28</v>
      </c>
      <c r="J19" s="2"/>
      <c r="K19" s="2"/>
      <c r="L19" t="s">
        <v>18</v>
      </c>
      <c r="M19" t="str">
        <f t="shared" si="0"/>
        <v>OK</v>
      </c>
      <c r="N19" t="str">
        <f t="shared" si="1"/>
        <v>OK</v>
      </c>
    </row>
    <row r="20" spans="2:14" x14ac:dyDescent="0.3">
      <c r="B20" t="s">
        <v>30</v>
      </c>
      <c r="C20" t="s">
        <v>5</v>
      </c>
      <c r="D20" t="s">
        <v>5</v>
      </c>
      <c r="E20" t="s">
        <v>6</v>
      </c>
      <c r="G20" t="str">
        <f t="shared" si="2"/>
        <v>OK</v>
      </c>
      <c r="H20" t="str">
        <f t="shared" si="3"/>
        <v>OK</v>
      </c>
      <c r="I20" t="s">
        <v>29</v>
      </c>
      <c r="J20" s="2"/>
      <c r="K20" s="2"/>
      <c r="L20" t="s">
        <v>31</v>
      </c>
      <c r="M20" t="str">
        <f t="shared" si="0"/>
        <v>OK</v>
      </c>
      <c r="N20" t="str">
        <f t="shared" si="1"/>
        <v>OK</v>
      </c>
    </row>
    <row r="21" spans="2:14" x14ac:dyDescent="0.3">
      <c r="B21" t="s">
        <v>31</v>
      </c>
      <c r="C21" t="s">
        <v>5</v>
      </c>
      <c r="D21" t="s">
        <v>5</v>
      </c>
      <c r="E21" t="s">
        <v>6</v>
      </c>
      <c r="G21" s="5" t="str">
        <f t="shared" si="2"/>
        <v>x</v>
      </c>
      <c r="H21" s="5" t="str">
        <f t="shared" si="3"/>
        <v>x</v>
      </c>
      <c r="I21" t="s">
        <v>25</v>
      </c>
      <c r="J21" s="2"/>
      <c r="K21" s="2"/>
      <c r="L21" t="s">
        <v>16</v>
      </c>
      <c r="M21" t="str">
        <f t="shared" si="0"/>
        <v>pulled up</v>
      </c>
      <c r="N21" t="str">
        <f t="shared" si="1"/>
        <v>OK</v>
      </c>
    </row>
    <row r="22" spans="2:14" x14ac:dyDescent="0.3">
      <c r="B22" t="s">
        <v>32</v>
      </c>
      <c r="C22" t="s">
        <v>5</v>
      </c>
      <c r="D22" t="s">
        <v>5</v>
      </c>
      <c r="G22" s="5" t="str">
        <f t="shared" si="2"/>
        <v>x</v>
      </c>
      <c r="H22" s="5" t="str">
        <f t="shared" si="3"/>
        <v>x</v>
      </c>
      <c r="I22" t="s">
        <v>26</v>
      </c>
      <c r="J22" s="2"/>
      <c r="K22" s="2"/>
      <c r="L22" t="s">
        <v>24</v>
      </c>
      <c r="M22" s="5" t="str">
        <f t="shared" si="0"/>
        <v>x</v>
      </c>
      <c r="N22" s="5" t="str">
        <f t="shared" si="1"/>
        <v>x</v>
      </c>
    </row>
    <row r="23" spans="2:14" x14ac:dyDescent="0.3">
      <c r="B23" t="s">
        <v>33</v>
      </c>
      <c r="C23" t="s">
        <v>5</v>
      </c>
      <c r="D23" t="s">
        <v>5</v>
      </c>
      <c r="G23" s="5" t="str">
        <f t="shared" si="2"/>
        <v>x</v>
      </c>
      <c r="H23" s="5" t="str">
        <f t="shared" si="3"/>
        <v>x</v>
      </c>
      <c r="I23" t="s">
        <v>27</v>
      </c>
      <c r="J23" s="2"/>
      <c r="K23" s="2"/>
      <c r="L23" t="s">
        <v>23</v>
      </c>
      <c r="M23" s="5" t="str">
        <f t="shared" si="0"/>
        <v>x</v>
      </c>
      <c r="N23" s="5" t="str">
        <f t="shared" si="1"/>
        <v>x</v>
      </c>
    </row>
    <row r="24" spans="2:14" x14ac:dyDescent="0.3">
      <c r="B24" t="s">
        <v>34</v>
      </c>
      <c r="C24" t="s">
        <v>5</v>
      </c>
      <c r="D24" t="s">
        <v>5</v>
      </c>
      <c r="I24" t="s">
        <v>49</v>
      </c>
      <c r="J24" s="2"/>
      <c r="K24" s="2"/>
      <c r="L24" t="s">
        <v>22</v>
      </c>
      <c r="M24" s="5" t="str">
        <f t="shared" si="0"/>
        <v>x</v>
      </c>
      <c r="N24" s="5" t="str">
        <f t="shared" si="1"/>
        <v>x</v>
      </c>
    </row>
    <row r="25" spans="2:14" x14ac:dyDescent="0.3">
      <c r="B25" t="s">
        <v>35</v>
      </c>
      <c r="C25" t="s">
        <v>5</v>
      </c>
      <c r="D25" t="s">
        <v>5</v>
      </c>
      <c r="I25" t="s">
        <v>50</v>
      </c>
      <c r="J25" s="2"/>
      <c r="K25" s="2"/>
      <c r="L25" t="s">
        <v>51</v>
      </c>
    </row>
    <row r="26" spans="2:14" x14ac:dyDescent="0.3">
      <c r="B26" t="s">
        <v>36</v>
      </c>
      <c r="C26" t="s">
        <v>5</v>
      </c>
      <c r="D26" t="s">
        <v>5</v>
      </c>
      <c r="J26" s="1" t="s">
        <v>52</v>
      </c>
      <c r="K26" s="1"/>
    </row>
    <row r="27" spans="2:14" x14ac:dyDescent="0.3">
      <c r="B27" t="s">
        <v>37</v>
      </c>
      <c r="C27" t="s">
        <v>5</v>
      </c>
      <c r="D27" t="s">
        <v>5</v>
      </c>
    </row>
    <row r="28" spans="2:14" x14ac:dyDescent="0.3">
      <c r="B28" t="s">
        <v>38</v>
      </c>
      <c r="C28" t="s">
        <v>5</v>
      </c>
      <c r="D28" t="s">
        <v>5</v>
      </c>
    </row>
    <row r="29" spans="2:14" x14ac:dyDescent="0.3">
      <c r="B29" t="s">
        <v>39</v>
      </c>
      <c r="C29" t="s">
        <v>5</v>
      </c>
      <c r="D29" t="s">
        <v>5</v>
      </c>
      <c r="K29">
        <v>5</v>
      </c>
    </row>
    <row r="30" spans="2:14" x14ac:dyDescent="0.3">
      <c r="B30" t="s">
        <v>40</v>
      </c>
      <c r="C30" t="s">
        <v>5</v>
      </c>
      <c r="D30" t="s">
        <v>5</v>
      </c>
      <c r="K30">
        <v>6</v>
      </c>
    </row>
    <row r="31" spans="2:14" x14ac:dyDescent="0.3">
      <c r="B31" t="s">
        <v>41</v>
      </c>
      <c r="C31" t="s">
        <v>5</v>
      </c>
      <c r="D31" t="s">
        <v>5</v>
      </c>
    </row>
    <row r="32" spans="2:14" x14ac:dyDescent="0.3">
      <c r="B32" t="s">
        <v>42</v>
      </c>
      <c r="C32" t="s">
        <v>5</v>
      </c>
      <c r="D32" t="s">
        <v>5</v>
      </c>
    </row>
    <row r="33" spans="1:10" x14ac:dyDescent="0.3">
      <c r="B33" t="s">
        <v>43</v>
      </c>
      <c r="C33" t="s">
        <v>5</v>
      </c>
      <c r="D33" t="s">
        <v>5</v>
      </c>
    </row>
    <row r="34" spans="1:10" x14ac:dyDescent="0.3">
      <c r="B34" t="s">
        <v>44</v>
      </c>
      <c r="C34" t="s">
        <v>5</v>
      </c>
      <c r="D34" t="s">
        <v>55</v>
      </c>
      <c r="E34" t="s">
        <v>15</v>
      </c>
    </row>
    <row r="35" spans="1:10" x14ac:dyDescent="0.3">
      <c r="B35" t="s">
        <v>45</v>
      </c>
      <c r="C35" t="s">
        <v>5</v>
      </c>
      <c r="D35" t="s">
        <v>55</v>
      </c>
      <c r="E35" t="s">
        <v>15</v>
      </c>
    </row>
    <row r="36" spans="1:10" x14ac:dyDescent="0.3">
      <c r="B36" t="s">
        <v>46</v>
      </c>
      <c r="C36" t="s">
        <v>5</v>
      </c>
      <c r="D36" t="s">
        <v>55</v>
      </c>
      <c r="E36" t="s">
        <v>15</v>
      </c>
    </row>
    <row r="37" spans="1:10" x14ac:dyDescent="0.3">
      <c r="B37" t="s">
        <v>47</v>
      </c>
      <c r="C37" t="s">
        <v>5</v>
      </c>
      <c r="D37" t="s">
        <v>55</v>
      </c>
      <c r="E37" t="s">
        <v>15</v>
      </c>
    </row>
    <row r="43" spans="1:10" x14ac:dyDescent="0.3">
      <c r="A43" s="9" t="s">
        <v>64</v>
      </c>
      <c r="B43" s="6"/>
      <c r="C43" t="s">
        <v>84</v>
      </c>
      <c r="E43" t="s">
        <v>93</v>
      </c>
      <c r="G43" s="9" t="s">
        <v>94</v>
      </c>
      <c r="H43" s="9" t="s">
        <v>93</v>
      </c>
      <c r="I43" s="9" t="s">
        <v>84</v>
      </c>
      <c r="J43" s="9" t="s">
        <v>95</v>
      </c>
    </row>
    <row r="44" spans="1:10" x14ac:dyDescent="0.3">
      <c r="A44" t="s">
        <v>49</v>
      </c>
      <c r="B44" s="6"/>
      <c r="C44" s="13" t="s">
        <v>85</v>
      </c>
      <c r="D44" t="str">
        <f>VLOOKUP(A44,$H$44:$J$81,1,0)</f>
        <v>GND</v>
      </c>
      <c r="E44" s="19" t="str">
        <f>VLOOKUP(A44,$H$44:$J$81,3,0)</f>
        <v>GND</v>
      </c>
      <c r="G44" t="s">
        <v>49</v>
      </c>
      <c r="H44" t="s">
        <v>49</v>
      </c>
      <c r="I44" s="13" t="str">
        <f t="shared" ref="I44:I60" si="4">VLOOKUP(H44,$A$44:$C$58,3,0)</f>
        <v>BLACK</v>
      </c>
      <c r="J44" t="str">
        <f>G44</f>
        <v>GND</v>
      </c>
    </row>
    <row r="45" spans="1:10" x14ac:dyDescent="0.3">
      <c r="A45" t="s">
        <v>96</v>
      </c>
      <c r="B45" s="6"/>
      <c r="C45" s="15" t="s">
        <v>86</v>
      </c>
      <c r="D45" s="8" t="str">
        <f t="shared" ref="D45:D58" si="5">VLOOKUP(A45,$H$44:$J$81,1,0)</f>
        <v>3V3</v>
      </c>
      <c r="E45" s="19" t="str">
        <f t="shared" ref="E45:E58" si="6">VLOOKUP(A45,$H$44:$J$81,3,0)</f>
        <v>3v3</v>
      </c>
      <c r="G45" s="8" t="s">
        <v>38</v>
      </c>
      <c r="H45" t="s">
        <v>66</v>
      </c>
      <c r="I45" s="16" t="str">
        <f t="shared" si="4"/>
        <v>purple2</v>
      </c>
      <c r="J45" s="8" t="str">
        <f t="shared" ref="J45:J61" si="7">G45</f>
        <v>GPIO23</v>
      </c>
    </row>
    <row r="46" spans="1:10" x14ac:dyDescent="0.3">
      <c r="A46" t="s">
        <v>65</v>
      </c>
      <c r="B46" s="6" t="s">
        <v>78</v>
      </c>
      <c r="C46" s="16" t="s">
        <v>103</v>
      </c>
      <c r="D46" s="8" t="str">
        <f t="shared" si="5"/>
        <v>SCL</v>
      </c>
      <c r="E46" s="19" t="str">
        <f t="shared" si="6"/>
        <v>GPIO18</v>
      </c>
      <c r="G46" s="8" t="s">
        <v>37</v>
      </c>
      <c r="H46" t="s">
        <v>67</v>
      </c>
      <c r="I46" s="17" t="str">
        <f t="shared" si="4"/>
        <v>orange1</v>
      </c>
      <c r="J46" s="8" t="str">
        <f t="shared" si="7"/>
        <v>GPIO22</v>
      </c>
    </row>
    <row r="47" spans="1:10" x14ac:dyDescent="0.3">
      <c r="A47" t="s">
        <v>66</v>
      </c>
      <c r="B47" s="6" t="s">
        <v>79</v>
      </c>
      <c r="C47" s="16" t="s">
        <v>104</v>
      </c>
      <c r="D47" s="8" t="str">
        <f t="shared" si="5"/>
        <v>SDA</v>
      </c>
      <c r="E47" s="19" t="str">
        <f t="shared" si="6"/>
        <v>GPIO23</v>
      </c>
      <c r="G47" s="8" t="s">
        <v>88</v>
      </c>
      <c r="I47" s="8" t="e">
        <f t="shared" si="4"/>
        <v>#N/A</v>
      </c>
      <c r="J47" s="8" t="str">
        <f t="shared" si="7"/>
        <v>TX</v>
      </c>
    </row>
    <row r="48" spans="1:10" x14ac:dyDescent="0.3">
      <c r="A48" t="s">
        <v>67</v>
      </c>
      <c r="B48" s="6" t="s">
        <v>80</v>
      </c>
      <c r="C48" s="17" t="s">
        <v>105</v>
      </c>
      <c r="D48" s="8" t="str">
        <f t="shared" si="5"/>
        <v>RES</v>
      </c>
      <c r="E48" s="19" t="str">
        <f t="shared" si="6"/>
        <v>GPIO22</v>
      </c>
      <c r="G48" s="8" t="s">
        <v>89</v>
      </c>
      <c r="I48" s="8" t="e">
        <f t="shared" si="4"/>
        <v>#N/A</v>
      </c>
      <c r="J48" s="8" t="str">
        <f t="shared" si="7"/>
        <v>RX</v>
      </c>
    </row>
    <row r="49" spans="1:10" x14ac:dyDescent="0.3">
      <c r="A49" t="s">
        <v>68</v>
      </c>
      <c r="B49" s="6" t="s">
        <v>81</v>
      </c>
      <c r="C49" s="17" t="s">
        <v>106</v>
      </c>
      <c r="D49" s="8" t="str">
        <f t="shared" si="5"/>
        <v>DC</v>
      </c>
      <c r="E49" s="19" t="str">
        <f t="shared" si="6"/>
        <v>GPIO21</v>
      </c>
      <c r="G49" s="8" t="s">
        <v>36</v>
      </c>
      <c r="H49" t="s">
        <v>68</v>
      </c>
      <c r="I49" s="17" t="str">
        <f t="shared" si="4"/>
        <v>orange2</v>
      </c>
      <c r="J49" s="8" t="str">
        <f t="shared" si="7"/>
        <v>GPIO21</v>
      </c>
    </row>
    <row r="50" spans="1:10" x14ac:dyDescent="0.3">
      <c r="A50" s="10" t="s">
        <v>69</v>
      </c>
      <c r="B50" s="6"/>
      <c r="C50" s="14"/>
      <c r="D50" s="8" t="e">
        <f t="shared" si="5"/>
        <v>#N/A</v>
      </c>
      <c r="E50" s="19" t="e">
        <f t="shared" si="6"/>
        <v>#N/A</v>
      </c>
      <c r="G50" s="8" t="s">
        <v>90</v>
      </c>
      <c r="I50" s="8" t="e">
        <f t="shared" si="4"/>
        <v>#N/A</v>
      </c>
      <c r="J50" s="8" t="str">
        <f t="shared" si="7"/>
        <v>GND ?</v>
      </c>
    </row>
    <row r="51" spans="1:10" x14ac:dyDescent="0.3">
      <c r="A51" t="s">
        <v>70</v>
      </c>
      <c r="B51" s="6" t="s">
        <v>82</v>
      </c>
      <c r="C51" s="18" t="s">
        <v>87</v>
      </c>
      <c r="D51" s="8" t="str">
        <f t="shared" si="5"/>
        <v>BLK</v>
      </c>
      <c r="E51" s="19" t="str">
        <f t="shared" si="6"/>
        <v>GPIO19</v>
      </c>
      <c r="G51" s="8" t="s">
        <v>35</v>
      </c>
      <c r="H51" t="s">
        <v>70</v>
      </c>
      <c r="I51" s="18" t="str">
        <f t="shared" si="4"/>
        <v>grey</v>
      </c>
      <c r="J51" s="8" t="str">
        <f t="shared" si="7"/>
        <v>GPIO19</v>
      </c>
    </row>
    <row r="52" spans="1:10" x14ac:dyDescent="0.3">
      <c r="A52" s="10" t="s">
        <v>77</v>
      </c>
      <c r="B52" s="6"/>
      <c r="C52" s="14"/>
      <c r="D52" s="8" t="e">
        <f t="shared" si="5"/>
        <v>#N/A</v>
      </c>
      <c r="E52" s="19" t="e">
        <f t="shared" si="6"/>
        <v>#N/A</v>
      </c>
      <c r="G52" s="8" t="s">
        <v>34</v>
      </c>
      <c r="H52" t="s">
        <v>65</v>
      </c>
      <c r="I52" s="16" t="str">
        <f>VLOOKUP(H52,$A$44:$C$58,3,0)</f>
        <v>purple1</v>
      </c>
      <c r="J52" s="8" t="str">
        <f t="shared" si="7"/>
        <v>GPIO18</v>
      </c>
    </row>
    <row r="53" spans="1:10" x14ac:dyDescent="0.3">
      <c r="A53" s="8" t="s">
        <v>76</v>
      </c>
      <c r="B53" s="7" t="s">
        <v>83</v>
      </c>
      <c r="C53" s="18" t="s">
        <v>87</v>
      </c>
      <c r="D53" s="8" t="str">
        <f t="shared" si="5"/>
        <v>CS0</v>
      </c>
      <c r="E53" s="19" t="str">
        <f t="shared" si="6"/>
        <v>GPIO32</v>
      </c>
      <c r="G53" s="8" t="s">
        <v>21</v>
      </c>
      <c r="I53" s="8" t="e">
        <f t="shared" si="4"/>
        <v>#N/A</v>
      </c>
      <c r="J53" s="8" t="str">
        <f t="shared" si="7"/>
        <v>GPIO05</v>
      </c>
    </row>
    <row r="54" spans="1:10" x14ac:dyDescent="0.3">
      <c r="A54" t="s">
        <v>71</v>
      </c>
      <c r="B54" s="7" t="s">
        <v>83</v>
      </c>
      <c r="C54" s="18" t="s">
        <v>87</v>
      </c>
      <c r="D54" s="8" t="str">
        <f t="shared" si="5"/>
        <v>CS1</v>
      </c>
      <c r="E54" s="19" t="str">
        <f t="shared" si="6"/>
        <v>GPIO33</v>
      </c>
      <c r="G54" s="8" t="s">
        <v>33</v>
      </c>
      <c r="I54" s="8" t="e">
        <f t="shared" si="4"/>
        <v>#N/A</v>
      </c>
      <c r="J54" s="8" t="str">
        <f t="shared" si="7"/>
        <v>GPIO17</v>
      </c>
    </row>
    <row r="55" spans="1:10" x14ac:dyDescent="0.3">
      <c r="A55" t="s">
        <v>72</v>
      </c>
      <c r="B55" s="7" t="s">
        <v>83</v>
      </c>
      <c r="C55" s="18" t="s">
        <v>87</v>
      </c>
      <c r="D55" s="8" t="str">
        <f t="shared" si="5"/>
        <v>CS2</v>
      </c>
      <c r="E55" s="19" t="str">
        <f t="shared" si="6"/>
        <v>GPIO25</v>
      </c>
      <c r="G55" s="8" t="s">
        <v>32</v>
      </c>
      <c r="I55" s="8" t="e">
        <f t="shared" si="4"/>
        <v>#N/A</v>
      </c>
      <c r="J55" s="8" t="str">
        <f t="shared" si="7"/>
        <v>GPIO16</v>
      </c>
    </row>
    <row r="56" spans="1:10" x14ac:dyDescent="0.3">
      <c r="A56" s="8" t="s">
        <v>73</v>
      </c>
      <c r="B56" s="11" t="s">
        <v>83</v>
      </c>
      <c r="C56" s="18" t="s">
        <v>87</v>
      </c>
      <c r="D56" s="8" t="str">
        <f t="shared" si="5"/>
        <v>CS3</v>
      </c>
      <c r="E56" s="19" t="str">
        <f t="shared" si="6"/>
        <v>GPIO26</v>
      </c>
      <c r="G56" s="8" t="s">
        <v>20</v>
      </c>
      <c r="I56" s="8" t="e">
        <f t="shared" si="4"/>
        <v>#N/A</v>
      </c>
      <c r="J56" s="8" t="str">
        <f t="shared" si="7"/>
        <v>GPIO04</v>
      </c>
    </row>
    <row r="57" spans="1:10" x14ac:dyDescent="0.3">
      <c r="A57" s="8" t="s">
        <v>74</v>
      </c>
      <c r="B57" s="11" t="s">
        <v>83</v>
      </c>
      <c r="C57" s="18" t="s">
        <v>87</v>
      </c>
      <c r="D57" s="8" t="str">
        <f t="shared" si="5"/>
        <v>CS4</v>
      </c>
      <c r="E57" s="19" t="str">
        <f t="shared" si="6"/>
        <v>GPIO27</v>
      </c>
      <c r="G57" s="8" t="s">
        <v>16</v>
      </c>
      <c r="I57" s="8" t="e">
        <f t="shared" si="4"/>
        <v>#N/A</v>
      </c>
      <c r="J57" s="8" t="str">
        <f t="shared" si="7"/>
        <v>GPIO00</v>
      </c>
    </row>
    <row r="58" spans="1:10" x14ac:dyDescent="0.3">
      <c r="A58" s="8" t="s">
        <v>75</v>
      </c>
      <c r="B58" s="11" t="s">
        <v>83</v>
      </c>
      <c r="C58" s="18" t="s">
        <v>87</v>
      </c>
      <c r="D58" s="8" t="str">
        <f t="shared" si="5"/>
        <v>CS5</v>
      </c>
      <c r="E58" s="19" t="str">
        <f t="shared" si="6"/>
        <v>GPIO13</v>
      </c>
      <c r="G58" s="8" t="s">
        <v>18</v>
      </c>
      <c r="I58" s="8" t="e">
        <f t="shared" si="4"/>
        <v>#N/A</v>
      </c>
      <c r="J58" s="8" t="str">
        <f t="shared" si="7"/>
        <v>GPIO02</v>
      </c>
    </row>
    <row r="59" spans="1:10" x14ac:dyDescent="0.3">
      <c r="G59" s="8" t="s">
        <v>31</v>
      </c>
      <c r="I59" s="8" t="e">
        <f t="shared" si="4"/>
        <v>#N/A</v>
      </c>
      <c r="J59" s="8" t="str">
        <f t="shared" si="7"/>
        <v>GPIO15</v>
      </c>
    </row>
    <row r="60" spans="1:10" x14ac:dyDescent="0.3">
      <c r="G60" t="s">
        <v>91</v>
      </c>
      <c r="I60" s="8" t="e">
        <f t="shared" si="4"/>
        <v>#N/A</v>
      </c>
      <c r="J60" s="8" t="str">
        <f t="shared" si="7"/>
        <v>SD0</v>
      </c>
    </row>
    <row r="61" spans="1:10" x14ac:dyDescent="0.3">
      <c r="B61" s="21" t="s">
        <v>107</v>
      </c>
      <c r="C61" s="21" t="s">
        <v>108</v>
      </c>
      <c r="G61" s="8" t="s">
        <v>92</v>
      </c>
      <c r="I61" s="8" t="e">
        <f>VLOOKUP(H61,$A$44:$C$58,3,0)</f>
        <v>#N/A</v>
      </c>
      <c r="J61" s="8" t="str">
        <f t="shared" si="7"/>
        <v>CLK</v>
      </c>
    </row>
    <row r="62" spans="1:10" x14ac:dyDescent="0.3">
      <c r="B62" s="21" t="s">
        <v>110</v>
      </c>
      <c r="C62" s="21" t="s">
        <v>109</v>
      </c>
      <c r="F62" s="8"/>
      <c r="G62" s="12"/>
      <c r="H62" s="12"/>
      <c r="I62" s="12"/>
      <c r="J62" s="12"/>
    </row>
    <row r="63" spans="1:10" x14ac:dyDescent="0.3">
      <c r="B63" s="21" t="s">
        <v>111</v>
      </c>
      <c r="C63" s="21" t="s">
        <v>112</v>
      </c>
      <c r="F63" s="8"/>
      <c r="G63" t="s">
        <v>51</v>
      </c>
      <c r="H63" t="s">
        <v>96</v>
      </c>
      <c r="I63" s="15" t="str">
        <f t="shared" ref="I63:I81" si="8">VLOOKUP(H63,$A$44:$C$58,3,0)</f>
        <v>RED</v>
      </c>
      <c r="J63" s="8" t="str">
        <f t="shared" ref="J63:J75" si="9">G63</f>
        <v>3v3</v>
      </c>
    </row>
    <row r="64" spans="1:10" x14ac:dyDescent="0.3">
      <c r="G64" t="s">
        <v>48</v>
      </c>
      <c r="I64" s="8" t="e">
        <f t="shared" si="8"/>
        <v>#N/A</v>
      </c>
      <c r="J64" s="8" t="str">
        <f t="shared" si="9"/>
        <v>EN</v>
      </c>
    </row>
    <row r="65" spans="7:10" x14ac:dyDescent="0.3">
      <c r="G65" s="8" t="s">
        <v>46</v>
      </c>
      <c r="H65" t="s">
        <v>97</v>
      </c>
      <c r="I65" s="8" t="e">
        <f t="shared" si="8"/>
        <v>#N/A</v>
      </c>
      <c r="J65" s="8" t="str">
        <f t="shared" si="9"/>
        <v>GPIO36</v>
      </c>
    </row>
    <row r="66" spans="7:10" x14ac:dyDescent="0.3">
      <c r="G66" s="8" t="s">
        <v>47</v>
      </c>
      <c r="H66" t="s">
        <v>98</v>
      </c>
      <c r="I66" s="8" t="e">
        <f t="shared" si="8"/>
        <v>#N/A</v>
      </c>
      <c r="J66" s="8" t="str">
        <f t="shared" si="9"/>
        <v>GPIO39</v>
      </c>
    </row>
    <row r="67" spans="7:10" x14ac:dyDescent="0.3">
      <c r="G67" s="8" t="s">
        <v>44</v>
      </c>
      <c r="I67" s="8" t="e">
        <f t="shared" si="8"/>
        <v>#N/A</v>
      </c>
      <c r="J67" s="8" t="str">
        <f t="shared" si="9"/>
        <v>GPIO34</v>
      </c>
    </row>
    <row r="68" spans="7:10" x14ac:dyDescent="0.3">
      <c r="G68" s="8" t="s">
        <v>45</v>
      </c>
      <c r="I68" s="8" t="e">
        <f t="shared" si="8"/>
        <v>#N/A</v>
      </c>
      <c r="J68" s="8" t="str">
        <f t="shared" si="9"/>
        <v>GPIO35</v>
      </c>
    </row>
    <row r="69" spans="7:10" x14ac:dyDescent="0.3">
      <c r="G69" s="8" t="s">
        <v>42</v>
      </c>
      <c r="H69" t="s">
        <v>76</v>
      </c>
      <c r="I69" s="18" t="str">
        <f t="shared" si="8"/>
        <v>grey</v>
      </c>
      <c r="J69" s="8" t="str">
        <f t="shared" si="9"/>
        <v>GPIO32</v>
      </c>
    </row>
    <row r="70" spans="7:10" x14ac:dyDescent="0.3">
      <c r="G70" s="20" t="s">
        <v>43</v>
      </c>
      <c r="H70" t="s">
        <v>71</v>
      </c>
      <c r="I70" s="18" t="str">
        <f t="shared" si="8"/>
        <v>grey</v>
      </c>
      <c r="J70" s="8" t="str">
        <f t="shared" si="9"/>
        <v>GPIO33</v>
      </c>
    </row>
    <row r="71" spans="7:10" x14ac:dyDescent="0.3">
      <c r="G71" s="8" t="s">
        <v>39</v>
      </c>
      <c r="H71" s="8" t="s">
        <v>72</v>
      </c>
      <c r="I71" s="18" t="str">
        <f t="shared" si="8"/>
        <v>grey</v>
      </c>
      <c r="J71" s="8" t="str">
        <f t="shared" si="9"/>
        <v>GPIO25</v>
      </c>
    </row>
    <row r="72" spans="7:10" x14ac:dyDescent="0.3">
      <c r="G72" s="8" t="s">
        <v>40</v>
      </c>
      <c r="H72" s="8" t="s">
        <v>73</v>
      </c>
      <c r="I72" s="18" t="str">
        <f t="shared" si="8"/>
        <v>grey</v>
      </c>
      <c r="J72" s="8" t="str">
        <f t="shared" si="9"/>
        <v>GPIO26</v>
      </c>
    </row>
    <row r="73" spans="7:10" x14ac:dyDescent="0.3">
      <c r="G73" s="8" t="s">
        <v>41</v>
      </c>
      <c r="H73" s="8" t="s">
        <v>74</v>
      </c>
      <c r="I73" s="18" t="str">
        <f t="shared" si="8"/>
        <v>grey</v>
      </c>
      <c r="J73" s="8" t="str">
        <f t="shared" si="9"/>
        <v>GPIO27</v>
      </c>
    </row>
    <row r="74" spans="7:10" x14ac:dyDescent="0.3">
      <c r="G74" s="8" t="s">
        <v>30</v>
      </c>
      <c r="I74" s="8" t="e">
        <f t="shared" si="8"/>
        <v>#N/A</v>
      </c>
      <c r="J74" s="8" t="str">
        <f t="shared" si="9"/>
        <v>GPIO14</v>
      </c>
    </row>
    <row r="75" spans="7:10" x14ac:dyDescent="0.3">
      <c r="G75" s="8" t="s">
        <v>28</v>
      </c>
      <c r="I75" s="8" t="e">
        <f t="shared" si="8"/>
        <v>#N/A</v>
      </c>
      <c r="J75" s="8" t="str">
        <f t="shared" si="9"/>
        <v>GPIO12</v>
      </c>
    </row>
    <row r="76" spans="7:10" x14ac:dyDescent="0.3">
      <c r="G76" t="s">
        <v>49</v>
      </c>
      <c r="I76" s="8" t="e">
        <f t="shared" si="8"/>
        <v>#N/A</v>
      </c>
      <c r="J76" s="8" t="str">
        <f t="shared" ref="J76:J81" si="10">G76</f>
        <v>GND</v>
      </c>
    </row>
    <row r="77" spans="7:10" x14ac:dyDescent="0.3">
      <c r="G77" s="8" t="s">
        <v>29</v>
      </c>
      <c r="H77" t="s">
        <v>75</v>
      </c>
      <c r="I77" s="18" t="str">
        <f t="shared" si="8"/>
        <v>grey</v>
      </c>
      <c r="J77" s="8" t="str">
        <f t="shared" si="10"/>
        <v>GPIO13</v>
      </c>
    </row>
    <row r="78" spans="7:10" x14ac:dyDescent="0.3">
      <c r="G78" s="8" t="s">
        <v>25</v>
      </c>
      <c r="H78" t="s">
        <v>99</v>
      </c>
      <c r="I78" s="8" t="e">
        <f t="shared" si="8"/>
        <v>#N/A</v>
      </c>
      <c r="J78" s="8" t="str">
        <f t="shared" si="10"/>
        <v>GPIO09</v>
      </c>
    </row>
    <row r="79" spans="7:10" x14ac:dyDescent="0.3">
      <c r="G79" s="8" t="s">
        <v>26</v>
      </c>
      <c r="H79" t="s">
        <v>100</v>
      </c>
      <c r="I79" s="8" t="e">
        <f t="shared" si="8"/>
        <v>#N/A</v>
      </c>
      <c r="J79" s="8" t="str">
        <f t="shared" si="10"/>
        <v>GPIO10</v>
      </c>
    </row>
    <row r="80" spans="7:10" x14ac:dyDescent="0.3">
      <c r="G80" s="8" t="s">
        <v>27</v>
      </c>
      <c r="H80" t="s">
        <v>101</v>
      </c>
      <c r="I80" s="8" t="e">
        <f t="shared" si="8"/>
        <v>#N/A</v>
      </c>
      <c r="J80" s="8" t="str">
        <f t="shared" si="10"/>
        <v>GPIO11</v>
      </c>
    </row>
    <row r="81" spans="7:10" x14ac:dyDescent="0.3">
      <c r="G81" s="8" t="s">
        <v>50</v>
      </c>
      <c r="H81" t="s">
        <v>102</v>
      </c>
      <c r="I81" s="8" t="e">
        <f t="shared" si="8"/>
        <v>#N/A</v>
      </c>
      <c r="J81" s="8" t="str">
        <f t="shared" si="10"/>
        <v>VIN</v>
      </c>
    </row>
  </sheetData>
  <phoneticPr fontId="7" type="noConversion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3145-1F50-4923-9629-FB96A5FF1236}">
  <dimension ref="A4:F15"/>
  <sheetViews>
    <sheetView workbookViewId="0">
      <selection activeCell="I14" sqref="I14"/>
    </sheetView>
  </sheetViews>
  <sheetFormatPr defaultRowHeight="14.4" x14ac:dyDescent="0.3"/>
  <sheetData>
    <row r="4" spans="1:6" x14ac:dyDescent="0.3">
      <c r="A4" s="8">
        <v>90</v>
      </c>
      <c r="B4" s="8">
        <v>1</v>
      </c>
      <c r="C4" s="8" t="s">
        <v>56</v>
      </c>
      <c r="D4" s="8"/>
      <c r="E4" s="8"/>
      <c r="F4" s="8"/>
    </row>
    <row r="5" spans="1:6" x14ac:dyDescent="0.3">
      <c r="A5" s="8">
        <v>180</v>
      </c>
      <c r="B5" s="8">
        <v>2</v>
      </c>
      <c r="C5" s="8"/>
      <c r="D5" s="8"/>
      <c r="E5" s="8"/>
      <c r="F5" s="8"/>
    </row>
    <row r="6" spans="1:6" x14ac:dyDescent="0.3">
      <c r="A6" s="8">
        <v>270</v>
      </c>
      <c r="B6" s="8">
        <v>3</v>
      </c>
      <c r="C6" s="8"/>
      <c r="D6" s="8"/>
      <c r="E6" s="8"/>
      <c r="F6" s="8"/>
    </row>
    <row r="7" spans="1:6" x14ac:dyDescent="0.3">
      <c r="A7" s="8">
        <v>360</v>
      </c>
      <c r="B7" s="8">
        <v>4</v>
      </c>
      <c r="C7" s="8" t="s">
        <v>56</v>
      </c>
      <c r="D7" s="8"/>
      <c r="E7" s="8"/>
      <c r="F7" s="8"/>
    </row>
    <row r="8" spans="1:6" x14ac:dyDescent="0.3">
      <c r="C8" t="s">
        <v>62</v>
      </c>
    </row>
    <row r="9" spans="1:6" x14ac:dyDescent="0.3">
      <c r="B9" s="8" t="s">
        <v>57</v>
      </c>
      <c r="C9" s="9">
        <v>1</v>
      </c>
      <c r="D9" s="9">
        <v>2</v>
      </c>
      <c r="E9" s="9">
        <v>3</v>
      </c>
      <c r="F9" s="9">
        <v>4</v>
      </c>
    </row>
    <row r="10" spans="1:6" x14ac:dyDescent="0.3">
      <c r="B10" s="8" t="s">
        <v>58</v>
      </c>
      <c r="C10" s="8">
        <v>1.7453292519943295E-2</v>
      </c>
      <c r="D10" s="8">
        <v>3.4906585039886591E-2</v>
      </c>
      <c r="E10" s="8">
        <v>5.235987755982989E-2</v>
      </c>
      <c r="F10" s="8">
        <v>6.9813170079773182E-2</v>
      </c>
    </row>
    <row r="11" spans="1:6" x14ac:dyDescent="0.3">
      <c r="B11" s="8" t="s">
        <v>59</v>
      </c>
      <c r="C11" s="8">
        <v>1.7452406437283512E-2</v>
      </c>
      <c r="D11" s="8">
        <v>3.4899496702500969E-2</v>
      </c>
      <c r="E11" s="8">
        <v>5.2335956242943835E-2</v>
      </c>
      <c r="F11" s="8">
        <v>6.9756473744125302E-2</v>
      </c>
    </row>
    <row r="12" spans="1:6" x14ac:dyDescent="0.3">
      <c r="B12" s="8" t="s">
        <v>60</v>
      </c>
      <c r="C12" s="8">
        <v>120</v>
      </c>
      <c r="D12" s="8">
        <v>120</v>
      </c>
      <c r="E12" s="8">
        <v>120</v>
      </c>
      <c r="F12" s="8">
        <v>120</v>
      </c>
    </row>
    <row r="13" spans="1:6" x14ac:dyDescent="0.3">
      <c r="B13" s="8" t="s">
        <v>61</v>
      </c>
      <c r="C13" s="8">
        <v>2.0942887724740213</v>
      </c>
      <c r="D13" s="8">
        <v>4.1879396043001167</v>
      </c>
      <c r="E13" s="8">
        <v>6.28031474915326</v>
      </c>
      <c r="F13" s="8">
        <v>8.3707768492950372</v>
      </c>
    </row>
    <row r="14" spans="1:6" x14ac:dyDescent="0.3">
      <c r="B14" s="8" t="s">
        <v>60</v>
      </c>
      <c r="C14" s="8">
        <f>ROUNDUP(C13,0)</f>
        <v>3</v>
      </c>
      <c r="D14" s="8">
        <f t="shared" ref="D14:F14" si="0">ROUNDUP(D13,0)</f>
        <v>5</v>
      </c>
      <c r="E14" s="8">
        <f t="shared" si="0"/>
        <v>7</v>
      </c>
      <c r="F14" s="8">
        <f t="shared" si="0"/>
        <v>9</v>
      </c>
    </row>
    <row r="15" spans="1:6" x14ac:dyDescent="0.3">
      <c r="B15" t="s">
        <v>63</v>
      </c>
      <c r="C15">
        <v>1</v>
      </c>
      <c r="D15">
        <v>1</v>
      </c>
      <c r="E15">
        <v>1</v>
      </c>
      <c r="F15">
        <v>1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BB5-6884-4BC0-86D3-D7005A143051}">
  <dimension ref="A1:X113"/>
  <sheetViews>
    <sheetView tabSelected="1" topLeftCell="A97" workbookViewId="0">
      <selection activeCell="P106" sqref="P106"/>
    </sheetView>
  </sheetViews>
  <sheetFormatPr defaultRowHeight="14.4" x14ac:dyDescent="0.3"/>
  <cols>
    <col min="2" max="3" width="3.44140625" customWidth="1"/>
    <col min="4" max="4" width="1.88671875" style="8" customWidth="1"/>
    <col min="5" max="6" width="3.44140625" style="8" customWidth="1"/>
    <col min="11" max="11" width="4.5546875" customWidth="1"/>
    <col min="22" max="22" width="26.5546875" customWidth="1"/>
  </cols>
  <sheetData>
    <row r="1" spans="1:22" x14ac:dyDescent="0.3">
      <c r="Q1" s="8" t="s">
        <v>120</v>
      </c>
      <c r="R1" s="8" t="s">
        <v>118</v>
      </c>
      <c r="S1" s="8" t="s">
        <v>118</v>
      </c>
      <c r="T1" s="8" t="s">
        <v>118</v>
      </c>
      <c r="U1" s="8" t="s">
        <v>119</v>
      </c>
      <c r="V1" s="8"/>
    </row>
    <row r="2" spans="1:22" ht="15" thickBot="1" x14ac:dyDescent="0.35">
      <c r="A2">
        <v>0</v>
      </c>
      <c r="B2" s="23"/>
      <c r="C2" s="25"/>
      <c r="E2" s="25"/>
      <c r="F2" s="23"/>
      <c r="H2" t="s">
        <v>113</v>
      </c>
      <c r="I2">
        <v>90</v>
      </c>
      <c r="J2">
        <v>180</v>
      </c>
      <c r="L2" s="8">
        <f>I2</f>
        <v>90</v>
      </c>
      <c r="M2" s="8">
        <f>I3</f>
        <v>180</v>
      </c>
      <c r="N2" s="8" t="b">
        <f>I4="clear"</f>
        <v>0</v>
      </c>
      <c r="O2" s="8" t="b">
        <f>I4="extra"</f>
        <v>0</v>
      </c>
      <c r="Q2" t="str">
        <f>$Q$1&amp;L2</f>
        <v xml:space="preserve">    { 90</v>
      </c>
      <c r="R2" t="str">
        <f>$R$1&amp;M2</f>
        <v>, 180</v>
      </c>
      <c r="S2" t="str">
        <f>$S$1&amp;LOWER(N2)</f>
        <v>, false</v>
      </c>
      <c r="T2" s="8" t="str">
        <f>$S$1&amp;LOWER(O2)</f>
        <v>, false</v>
      </c>
      <c r="U2" t="str">
        <f>$U$1</f>
        <v>},</v>
      </c>
      <c r="V2" s="22" t="str">
        <f>Q2&amp;R2&amp;S2&amp;T2&amp;U2</f>
        <v xml:space="preserve">    { 90, 180, false, false},</v>
      </c>
    </row>
    <row r="3" spans="1:22" ht="15" thickTop="1" x14ac:dyDescent="0.3">
      <c r="B3" s="24"/>
      <c r="C3" s="23"/>
      <c r="E3" s="26"/>
      <c r="F3" s="23"/>
      <c r="H3" t="s">
        <v>114</v>
      </c>
      <c r="I3">
        <v>180</v>
      </c>
      <c r="J3">
        <v>270</v>
      </c>
      <c r="L3">
        <f>J2</f>
        <v>180</v>
      </c>
      <c r="M3">
        <f>J3</f>
        <v>270</v>
      </c>
      <c r="N3" t="b">
        <f>J4="clear"</f>
        <v>0</v>
      </c>
      <c r="O3" s="8" t="b">
        <f>J4="extra"</f>
        <v>0</v>
      </c>
      <c r="Q3" s="8" t="str">
        <f>$Q$1&amp;L3</f>
        <v xml:space="preserve">    { 180</v>
      </c>
      <c r="R3" s="8" t="str">
        <f>$R$1&amp;M3</f>
        <v>, 270</v>
      </c>
      <c r="S3" s="8" t="str">
        <f>$S$1&amp;LOWER(N3)</f>
        <v>, false</v>
      </c>
      <c r="T3" s="8" t="str">
        <f>$S$1&amp;LOWER(O3)</f>
        <v>, false</v>
      </c>
      <c r="U3" s="8" t="str">
        <f t="shared" ref="U3" si="0">$U$1</f>
        <v>},</v>
      </c>
      <c r="V3" s="22" t="str">
        <f>Q3&amp;R3&amp;S3&amp;T3&amp;U3</f>
        <v xml:space="preserve">    { 180, 270, false, false},</v>
      </c>
    </row>
    <row r="4" spans="1:22" x14ac:dyDescent="0.3">
      <c r="H4" t="s">
        <v>116</v>
      </c>
    </row>
    <row r="5" spans="1:22" x14ac:dyDescent="0.3">
      <c r="B5" s="24"/>
      <c r="C5" s="23"/>
      <c r="E5" s="24"/>
      <c r="F5" s="23"/>
      <c r="H5" s="8" t="s">
        <v>113</v>
      </c>
      <c r="I5">
        <v>0</v>
      </c>
      <c r="J5">
        <v>0</v>
      </c>
      <c r="L5" s="8">
        <f>I5</f>
        <v>0</v>
      </c>
      <c r="M5" s="8">
        <f>I6</f>
        <v>180</v>
      </c>
      <c r="N5" s="8" t="b">
        <f>I7="clear"</f>
        <v>0</v>
      </c>
      <c r="O5" s="8" t="b">
        <f>I7="extra"</f>
        <v>0</v>
      </c>
      <c r="Q5" s="8" t="str">
        <f>$Q$1&amp;L5</f>
        <v xml:space="preserve">    { 0</v>
      </c>
      <c r="R5" s="8" t="str">
        <f>$R$1&amp;M5</f>
        <v>, 180</v>
      </c>
      <c r="S5" s="8" t="str">
        <f>$S$1&amp;LOWER(N5)</f>
        <v>, false</v>
      </c>
      <c r="T5" s="8" t="str">
        <f>$S$1&amp;LOWER(O5)</f>
        <v>, false</v>
      </c>
      <c r="U5" s="8" t="str">
        <f>$U$1</f>
        <v>},</v>
      </c>
      <c r="V5" s="22" t="str">
        <f>Q5&amp;R5&amp;S5&amp;T5&amp;U5</f>
        <v xml:space="preserve">    { 0, 180, false, false},</v>
      </c>
    </row>
    <row r="6" spans="1:22" x14ac:dyDescent="0.3">
      <c r="B6" s="24"/>
      <c r="C6" s="23"/>
      <c r="E6" s="24"/>
      <c r="F6" s="23"/>
      <c r="H6" s="8" t="s">
        <v>114</v>
      </c>
      <c r="I6">
        <v>180</v>
      </c>
      <c r="J6">
        <v>180</v>
      </c>
      <c r="L6" s="8">
        <f>J5</f>
        <v>0</v>
      </c>
      <c r="M6" s="8">
        <f>J6</f>
        <v>180</v>
      </c>
      <c r="N6" s="8" t="b">
        <f>J7="clear"</f>
        <v>0</v>
      </c>
      <c r="O6" s="8" t="b">
        <f>J7="extra"</f>
        <v>0</v>
      </c>
      <c r="Q6" s="8" t="str">
        <f>$Q$1&amp;L6</f>
        <v xml:space="preserve">    { 0</v>
      </c>
      <c r="R6" s="8" t="str">
        <f>$R$1&amp;M6</f>
        <v>, 180</v>
      </c>
      <c r="S6" s="8" t="str">
        <f>$S$1&amp;LOWER(N6)</f>
        <v>, false</v>
      </c>
      <c r="T6" s="8" t="str">
        <f>$S$1&amp;LOWER(O6)</f>
        <v>, false</v>
      </c>
      <c r="U6" s="8" t="str">
        <f t="shared" ref="U6" si="1">$U$1</f>
        <v>},</v>
      </c>
      <c r="V6" s="22" t="str">
        <f>Q6&amp;R6&amp;S6&amp;T6&amp;U6</f>
        <v xml:space="preserve">    { 0, 180, false, false},</v>
      </c>
    </row>
    <row r="7" spans="1:22" x14ac:dyDescent="0.3">
      <c r="H7" s="8" t="s">
        <v>116</v>
      </c>
      <c r="S7" s="8"/>
      <c r="T7" s="8"/>
      <c r="U7" s="8"/>
    </row>
    <row r="8" spans="1:22" ht="15" thickBot="1" x14ac:dyDescent="0.35">
      <c r="B8" s="24"/>
      <c r="C8" s="27"/>
      <c r="E8" s="28"/>
      <c r="F8" s="23"/>
      <c r="H8" s="8" t="s">
        <v>113</v>
      </c>
      <c r="I8">
        <v>0</v>
      </c>
      <c r="J8">
        <v>0</v>
      </c>
      <c r="L8" s="8">
        <f>I8</f>
        <v>0</v>
      </c>
      <c r="M8" s="8">
        <f>I9</f>
        <v>90</v>
      </c>
      <c r="N8" s="8" t="b">
        <f>I10="clear"</f>
        <v>0</v>
      </c>
      <c r="O8" s="8" t="b">
        <f>I10="extra"</f>
        <v>0</v>
      </c>
      <c r="Q8" s="8" t="str">
        <f>$Q$1&amp;L8</f>
        <v xml:space="preserve">    { 0</v>
      </c>
      <c r="R8" s="8" t="str">
        <f>$R$1&amp;M8</f>
        <v>, 90</v>
      </c>
      <c r="S8" s="8" t="str">
        <f>$S$1&amp;LOWER(N8)</f>
        <v>, false</v>
      </c>
      <c r="T8" s="8" t="str">
        <f>$S$1&amp;LOWER(O8)</f>
        <v>, false</v>
      </c>
      <c r="U8" s="8" t="str">
        <f>$U$1</f>
        <v>},</v>
      </c>
      <c r="V8" s="22" t="str">
        <f>Q8&amp;R8&amp;S8&amp;T8&amp;U8</f>
        <v xml:space="preserve">    { 0, 90, false, false},</v>
      </c>
    </row>
    <row r="9" spans="1:22" ht="15" thickTop="1" x14ac:dyDescent="0.3">
      <c r="B9" s="23"/>
      <c r="C9" s="23"/>
      <c r="E9" s="23"/>
      <c r="F9" s="23"/>
      <c r="H9" s="8" t="s">
        <v>114</v>
      </c>
      <c r="I9">
        <v>90</v>
      </c>
      <c r="J9">
        <v>270</v>
      </c>
      <c r="L9" s="8">
        <f>J8</f>
        <v>0</v>
      </c>
      <c r="M9" s="8">
        <f>J9</f>
        <v>270</v>
      </c>
      <c r="N9" s="8" t="b">
        <f>J10="clear"</f>
        <v>0</v>
      </c>
      <c r="O9" s="8" t="b">
        <f>J10="extra"</f>
        <v>0</v>
      </c>
      <c r="Q9" s="8" t="str">
        <f>$Q$1&amp;L9</f>
        <v xml:space="preserve">    { 0</v>
      </c>
      <c r="R9" s="8" t="str">
        <f>$R$1&amp;M9</f>
        <v>, 270</v>
      </c>
      <c r="S9" s="8" t="str">
        <f>$S$1&amp;LOWER(N9)</f>
        <v>, false</v>
      </c>
      <c r="T9" s="8" t="str">
        <f>$S$1&amp;LOWER(O9)</f>
        <v>, false</v>
      </c>
      <c r="U9" s="8" t="str">
        <f t="shared" ref="U9" si="2">$U$1</f>
        <v>},</v>
      </c>
      <c r="V9" s="22" t="str">
        <f>Q9&amp;R9&amp;S9&amp;T9&amp;U9</f>
        <v xml:space="preserve">    { 0, 270, false, false},</v>
      </c>
    </row>
    <row r="10" spans="1:22" x14ac:dyDescent="0.3">
      <c r="H10" s="8" t="s">
        <v>116</v>
      </c>
      <c r="S10" s="8"/>
      <c r="T10" s="8"/>
      <c r="U10" s="8"/>
    </row>
    <row r="12" spans="1:22" s="8" customFormat="1" x14ac:dyDescent="0.3">
      <c r="A12" s="8">
        <v>1</v>
      </c>
      <c r="B12" s="23"/>
      <c r="C12" s="23"/>
      <c r="E12" s="23"/>
      <c r="F12" s="23"/>
      <c r="H12" s="8" t="s">
        <v>113</v>
      </c>
      <c r="I12" s="8">
        <v>225</v>
      </c>
      <c r="J12" s="8">
        <v>180</v>
      </c>
      <c r="L12" s="8">
        <f>I12</f>
        <v>225</v>
      </c>
      <c r="M12" s="8">
        <f>I13</f>
        <v>225</v>
      </c>
      <c r="N12" s="8" t="b">
        <f>I14="clear"</f>
        <v>1</v>
      </c>
      <c r="O12" s="8" t="b">
        <f>I14="extra"</f>
        <v>0</v>
      </c>
      <c r="Q12" s="8" t="str">
        <f>$Q$1&amp;L12</f>
        <v xml:space="preserve">    { 225</v>
      </c>
      <c r="R12" s="8" t="str">
        <f>$R$1&amp;M12</f>
        <v>, 225</v>
      </c>
      <c r="S12" s="8" t="str">
        <f t="shared" ref="S12:S43" si="3">$S$1&amp;LOWER(N12)</f>
        <v>, true</v>
      </c>
      <c r="T12" s="8" t="str">
        <f t="shared" ref="T12:T43" si="4">$S$1&amp;LOWER(O12)</f>
        <v>, false</v>
      </c>
      <c r="U12" s="8" t="str">
        <f t="shared" ref="U12:U73" si="5">$U$1</f>
        <v>},</v>
      </c>
      <c r="V12" s="22" t="str">
        <f>Q12&amp;R12&amp;S12&amp;T12&amp;U12</f>
        <v xml:space="preserve">    { 225, 225, true, false},</v>
      </c>
    </row>
    <row r="13" spans="1:22" s="8" customFormat="1" x14ac:dyDescent="0.3">
      <c r="B13" s="29"/>
      <c r="C13" s="23"/>
      <c r="E13" s="24"/>
      <c r="F13" s="23"/>
      <c r="H13" s="8" t="s">
        <v>114</v>
      </c>
      <c r="I13" s="8">
        <v>225</v>
      </c>
      <c r="J13" s="8">
        <v>180</v>
      </c>
      <c r="L13" s="8">
        <f>J12</f>
        <v>180</v>
      </c>
      <c r="M13" s="8">
        <f>J13</f>
        <v>180</v>
      </c>
      <c r="N13" s="8" t="b">
        <f>J14="clear"</f>
        <v>0</v>
      </c>
      <c r="O13" s="8" t="b">
        <f>J14="extra"</f>
        <v>0</v>
      </c>
      <c r="Q13" s="8" t="str">
        <f>$Q$1&amp;L13</f>
        <v xml:space="preserve">    { 180</v>
      </c>
      <c r="R13" s="8" t="str">
        <f>$R$1&amp;M13</f>
        <v>, 180</v>
      </c>
      <c r="S13" s="8" t="str">
        <f t="shared" si="3"/>
        <v>, false</v>
      </c>
      <c r="T13" s="8" t="str">
        <f t="shared" si="4"/>
        <v>, false</v>
      </c>
      <c r="U13" s="8" t="str">
        <f t="shared" si="5"/>
        <v>},</v>
      </c>
      <c r="V13" s="22" t="str">
        <f>Q13&amp;R13&amp;S13&amp;T13&amp;U13</f>
        <v xml:space="preserve">    { 180, 180, false, false},</v>
      </c>
    </row>
    <row r="14" spans="1:22" s="8" customFormat="1" x14ac:dyDescent="0.3">
      <c r="H14" s="8" t="s">
        <v>116</v>
      </c>
      <c r="I14" s="32" t="s">
        <v>115</v>
      </c>
    </row>
    <row r="15" spans="1:22" s="8" customFormat="1" x14ac:dyDescent="0.3">
      <c r="B15" s="23"/>
      <c r="C15" s="23"/>
      <c r="E15" s="24"/>
      <c r="F15" s="23"/>
      <c r="H15" s="8" t="s">
        <v>113</v>
      </c>
      <c r="I15" s="8">
        <v>225</v>
      </c>
      <c r="J15" s="8">
        <v>0</v>
      </c>
      <c r="L15" s="8">
        <f>I15</f>
        <v>225</v>
      </c>
      <c r="M15" s="8">
        <f>I16</f>
        <v>225</v>
      </c>
      <c r="N15" s="8" t="b">
        <f>I17="clear"</f>
        <v>1</v>
      </c>
      <c r="O15" s="8" t="b">
        <f>I17="extra"</f>
        <v>0</v>
      </c>
      <c r="Q15" s="8" t="str">
        <f>$Q$1&amp;L15</f>
        <v xml:space="preserve">    { 225</v>
      </c>
      <c r="R15" s="8" t="str">
        <f>$R$1&amp;M15</f>
        <v>, 225</v>
      </c>
      <c r="S15" s="8" t="str">
        <f t="shared" ref="S15:S46" si="6">$S$1&amp;LOWER(N15)</f>
        <v>, true</v>
      </c>
      <c r="T15" s="8" t="str">
        <f t="shared" ref="T15:T46" si="7">$S$1&amp;LOWER(O15)</f>
        <v>, false</v>
      </c>
      <c r="U15" s="8" t="str">
        <f t="shared" ref="U15:U76" si="8">$U$1</f>
        <v>},</v>
      </c>
      <c r="V15" s="22" t="str">
        <f>Q15&amp;R15&amp;S15&amp;T15&amp;U15</f>
        <v xml:space="preserve">    { 225, 225, true, false},</v>
      </c>
    </row>
    <row r="16" spans="1:22" s="8" customFormat="1" x14ac:dyDescent="0.3">
      <c r="B16" s="29"/>
      <c r="C16" s="23"/>
      <c r="E16" s="24"/>
      <c r="F16" s="23"/>
      <c r="H16" s="8" t="s">
        <v>114</v>
      </c>
      <c r="I16" s="8">
        <v>225</v>
      </c>
      <c r="J16" s="8">
        <v>180</v>
      </c>
      <c r="L16" s="8">
        <f>J15</f>
        <v>0</v>
      </c>
      <c r="M16" s="8">
        <f>J16</f>
        <v>180</v>
      </c>
      <c r="N16" s="8" t="b">
        <f>J17="clear"</f>
        <v>0</v>
      </c>
      <c r="O16" s="8" t="b">
        <f>J17="extra"</f>
        <v>0</v>
      </c>
      <c r="Q16" s="8" t="str">
        <f>$Q$1&amp;L16</f>
        <v xml:space="preserve">    { 0</v>
      </c>
      <c r="R16" s="8" t="str">
        <f>$R$1&amp;M16</f>
        <v>, 180</v>
      </c>
      <c r="S16" s="8" t="str">
        <f t="shared" si="6"/>
        <v>, false</v>
      </c>
      <c r="T16" s="8" t="str">
        <f t="shared" si="7"/>
        <v>, false</v>
      </c>
      <c r="U16" s="8" t="str">
        <f t="shared" si="8"/>
        <v>},</v>
      </c>
      <c r="V16" s="22" t="str">
        <f>Q16&amp;R16&amp;S16&amp;T16&amp;U16</f>
        <v xml:space="preserve">    { 0, 180, false, false},</v>
      </c>
    </row>
    <row r="17" spans="1:22" s="8" customFormat="1" x14ac:dyDescent="0.3">
      <c r="H17" s="8" t="s">
        <v>116</v>
      </c>
      <c r="I17" s="32" t="s">
        <v>115</v>
      </c>
    </row>
    <row r="18" spans="1:22" s="8" customFormat="1" x14ac:dyDescent="0.3">
      <c r="B18" s="23"/>
      <c r="C18" s="23"/>
      <c r="E18" s="24"/>
      <c r="F18" s="23"/>
      <c r="H18" s="8" t="s">
        <v>113</v>
      </c>
      <c r="I18" s="8">
        <v>225</v>
      </c>
      <c r="J18" s="8">
        <v>0</v>
      </c>
      <c r="L18" s="8">
        <f>I18</f>
        <v>225</v>
      </c>
      <c r="M18" s="8">
        <f>I19</f>
        <v>225</v>
      </c>
      <c r="N18" s="8" t="b">
        <f>I20="clear"</f>
        <v>1</v>
      </c>
      <c r="O18" s="8" t="b">
        <f>I20="extra"</f>
        <v>0</v>
      </c>
      <c r="Q18" s="8" t="str">
        <f>$Q$1&amp;L18</f>
        <v xml:space="preserve">    { 225</v>
      </c>
      <c r="R18" s="8" t="str">
        <f>$R$1&amp;M18</f>
        <v>, 225</v>
      </c>
      <c r="S18" s="8" t="str">
        <f t="shared" ref="S18:S49" si="9">$S$1&amp;LOWER(N18)</f>
        <v>, true</v>
      </c>
      <c r="T18" s="8" t="str">
        <f t="shared" ref="T18:T49" si="10">$S$1&amp;LOWER(O18)</f>
        <v>, false</v>
      </c>
      <c r="U18" s="8" t="str">
        <f t="shared" ref="U18:U79" si="11">$U$1</f>
        <v>},</v>
      </c>
      <c r="V18" s="22" t="str">
        <f>Q18&amp;R18&amp;S18&amp;T18&amp;U18</f>
        <v xml:space="preserve">    { 225, 225, true, false},</v>
      </c>
    </row>
    <row r="19" spans="1:22" s="8" customFormat="1" x14ac:dyDescent="0.3">
      <c r="B19" s="29"/>
      <c r="C19" s="23"/>
      <c r="E19" s="23"/>
      <c r="F19" s="23"/>
      <c r="H19" s="8" t="s">
        <v>114</v>
      </c>
      <c r="I19" s="8">
        <v>225</v>
      </c>
      <c r="J19" s="8">
        <v>0</v>
      </c>
      <c r="L19" s="8">
        <f>J18</f>
        <v>0</v>
      </c>
      <c r="M19" s="8">
        <f>J19</f>
        <v>0</v>
      </c>
      <c r="N19" s="8" t="b">
        <f>J20="clear"</f>
        <v>0</v>
      </c>
      <c r="O19" s="8" t="b">
        <f>J20="extra"</f>
        <v>0</v>
      </c>
      <c r="Q19" s="8" t="str">
        <f>$Q$1&amp;L19</f>
        <v xml:space="preserve">    { 0</v>
      </c>
      <c r="R19" s="8" t="str">
        <f>$R$1&amp;M19</f>
        <v>, 0</v>
      </c>
      <c r="S19" s="8" t="str">
        <f t="shared" si="9"/>
        <v>, false</v>
      </c>
      <c r="T19" s="8" t="str">
        <f t="shared" si="10"/>
        <v>, false</v>
      </c>
      <c r="U19" s="8" t="str">
        <f t="shared" si="11"/>
        <v>},</v>
      </c>
      <c r="V19" s="22" t="str">
        <f>Q19&amp;R19&amp;S19&amp;T19&amp;U19</f>
        <v xml:space="preserve">    { 0, 0, false, false},</v>
      </c>
    </row>
    <row r="20" spans="1:22" s="8" customFormat="1" x14ac:dyDescent="0.3">
      <c r="H20" s="8" t="s">
        <v>116</v>
      </c>
      <c r="I20" s="32" t="s">
        <v>115</v>
      </c>
    </row>
    <row r="21" spans="1:22" x14ac:dyDescent="0.3">
      <c r="H21" s="8"/>
      <c r="S21" s="8"/>
      <c r="T21" s="8"/>
      <c r="U21" s="8"/>
    </row>
    <row r="22" spans="1:22" s="8" customFormat="1" ht="15" thickBot="1" x14ac:dyDescent="0.35">
      <c r="A22" s="8">
        <v>2</v>
      </c>
      <c r="B22" s="23"/>
      <c r="C22" s="25"/>
      <c r="E22" s="25"/>
      <c r="F22" s="23"/>
      <c r="H22" s="8" t="s">
        <v>113</v>
      </c>
      <c r="I22" s="8">
        <v>90</v>
      </c>
      <c r="J22" s="8">
        <v>180</v>
      </c>
      <c r="L22" s="8">
        <f>I22</f>
        <v>90</v>
      </c>
      <c r="M22" s="8">
        <f>I23</f>
        <v>90</v>
      </c>
      <c r="N22" s="8" t="b">
        <f>I24="clear"</f>
        <v>0</v>
      </c>
      <c r="O22" s="8" t="b">
        <f>I24="extra"</f>
        <v>0</v>
      </c>
      <c r="Q22" s="8" t="str">
        <f>$Q$1&amp;L22</f>
        <v xml:space="preserve">    { 90</v>
      </c>
      <c r="R22" s="8" t="str">
        <f>$R$1&amp;M22</f>
        <v>, 90</v>
      </c>
      <c r="S22" s="8" t="str">
        <f t="shared" ref="S22:S53" si="12">$S$1&amp;LOWER(N22)</f>
        <v>, false</v>
      </c>
      <c r="T22" s="8" t="str">
        <f t="shared" ref="T22:T53" si="13">$S$1&amp;LOWER(O22)</f>
        <v>, false</v>
      </c>
      <c r="U22" s="8" t="str">
        <f t="shared" ref="U22:U53" si="14">$U$1</f>
        <v>},</v>
      </c>
      <c r="V22" s="22" t="str">
        <f>Q22&amp;R22&amp;S22&amp;T22&amp;U22</f>
        <v xml:space="preserve">    { 90, 90, false, false},</v>
      </c>
    </row>
    <row r="23" spans="1:22" s="8" customFormat="1" ht="15" thickTop="1" x14ac:dyDescent="0.3">
      <c r="B23" s="23"/>
      <c r="C23" s="23"/>
      <c r="E23" s="26"/>
      <c r="F23" s="23"/>
      <c r="H23" s="8" t="s">
        <v>114</v>
      </c>
      <c r="I23" s="8">
        <v>90</v>
      </c>
      <c r="J23" s="8">
        <v>270</v>
      </c>
      <c r="L23" s="8">
        <f>J22</f>
        <v>180</v>
      </c>
      <c r="M23" s="8">
        <f>J23</f>
        <v>270</v>
      </c>
      <c r="N23" s="8" t="b">
        <f>J24="clear"</f>
        <v>0</v>
      </c>
      <c r="O23" s="8" t="b">
        <f>J24="extra"</f>
        <v>0</v>
      </c>
      <c r="Q23" s="8" t="str">
        <f>$Q$1&amp;L23</f>
        <v xml:space="preserve">    { 180</v>
      </c>
      <c r="R23" s="8" t="str">
        <f>$R$1&amp;M23</f>
        <v>, 270</v>
      </c>
      <c r="S23" s="8" t="str">
        <f t="shared" si="12"/>
        <v>, false</v>
      </c>
      <c r="T23" s="8" t="str">
        <f t="shared" si="13"/>
        <v>, false</v>
      </c>
      <c r="U23" s="8" t="str">
        <f t="shared" si="5"/>
        <v>},</v>
      </c>
      <c r="V23" s="22" t="str">
        <f>Q23&amp;R23&amp;S23&amp;T23&amp;U23</f>
        <v xml:space="preserve">    { 180, 270, false, false},</v>
      </c>
    </row>
    <row r="24" spans="1:22" s="8" customFormat="1" x14ac:dyDescent="0.3">
      <c r="H24" s="8" t="s">
        <v>116</v>
      </c>
    </row>
    <row r="25" spans="1:22" s="8" customFormat="1" ht="15" thickBot="1" x14ac:dyDescent="0.35">
      <c r="B25" s="23"/>
      <c r="C25" s="25"/>
      <c r="E25" s="28"/>
      <c r="F25" s="23"/>
      <c r="H25" s="8" t="s">
        <v>113</v>
      </c>
      <c r="I25" s="8">
        <v>90</v>
      </c>
      <c r="J25" s="8">
        <v>0</v>
      </c>
      <c r="L25" s="8">
        <f>I25</f>
        <v>90</v>
      </c>
      <c r="M25" s="8">
        <f>I26</f>
        <v>180</v>
      </c>
      <c r="N25" s="8" t="b">
        <f>I27="clear"</f>
        <v>0</v>
      </c>
      <c r="O25" s="8" t="b">
        <f>I27="extra"</f>
        <v>0</v>
      </c>
      <c r="Q25" s="8" t="str">
        <f>$Q$1&amp;L25</f>
        <v xml:space="preserve">    { 90</v>
      </c>
      <c r="R25" s="8" t="str">
        <f>$R$1&amp;M25</f>
        <v>, 180</v>
      </c>
      <c r="S25" s="8" t="str">
        <f t="shared" ref="S25:S56" si="15">$S$1&amp;LOWER(N25)</f>
        <v>, false</v>
      </c>
      <c r="T25" s="8" t="str">
        <f t="shared" ref="T25:T56" si="16">$S$1&amp;LOWER(O25)</f>
        <v>, false</v>
      </c>
      <c r="U25" s="8" t="str">
        <f t="shared" ref="U25:U56" si="17">$U$1</f>
        <v>},</v>
      </c>
      <c r="V25" s="22" t="str">
        <f>Q25&amp;R25&amp;S25&amp;T25&amp;U25</f>
        <v xml:space="preserve">    { 90, 180, false, false},</v>
      </c>
    </row>
    <row r="26" spans="1:22" s="8" customFormat="1" ht="15" thickTop="1" x14ac:dyDescent="0.3">
      <c r="B26" s="24"/>
      <c r="C26" s="23"/>
      <c r="E26" s="23"/>
      <c r="F26" s="23"/>
      <c r="H26" s="8" t="s">
        <v>114</v>
      </c>
      <c r="I26" s="8">
        <v>180</v>
      </c>
      <c r="J26" s="8">
        <v>270</v>
      </c>
      <c r="L26" s="8">
        <f>J25</f>
        <v>0</v>
      </c>
      <c r="M26" s="8">
        <f>J26</f>
        <v>270</v>
      </c>
      <c r="N26" s="8" t="b">
        <f>J27="clear"</f>
        <v>0</v>
      </c>
      <c r="O26" s="8" t="b">
        <f>J27="extra"</f>
        <v>0</v>
      </c>
      <c r="Q26" s="8" t="str">
        <f>$Q$1&amp;L26</f>
        <v xml:space="preserve">    { 0</v>
      </c>
      <c r="R26" s="8" t="str">
        <f>$R$1&amp;M26</f>
        <v>, 270</v>
      </c>
      <c r="S26" s="8" t="str">
        <f t="shared" si="15"/>
        <v>, false</v>
      </c>
      <c r="T26" s="8" t="str">
        <f t="shared" si="16"/>
        <v>, false</v>
      </c>
      <c r="U26" s="8" t="str">
        <f t="shared" si="8"/>
        <v>},</v>
      </c>
      <c r="V26" s="22" t="str">
        <f>Q26&amp;R26&amp;S26&amp;T26&amp;U26</f>
        <v xml:space="preserve">    { 0, 270, false, false},</v>
      </c>
    </row>
    <row r="27" spans="1:22" s="8" customFormat="1" x14ac:dyDescent="0.3">
      <c r="H27" s="8" t="s">
        <v>116</v>
      </c>
    </row>
    <row r="28" spans="1:22" s="8" customFormat="1" ht="15" thickBot="1" x14ac:dyDescent="0.35">
      <c r="B28" s="24"/>
      <c r="C28" s="27"/>
      <c r="E28" s="25"/>
      <c r="F28" s="23"/>
      <c r="H28" s="8" t="s">
        <v>113</v>
      </c>
      <c r="I28" s="8">
        <v>0</v>
      </c>
      <c r="J28" s="8">
        <v>270</v>
      </c>
      <c r="L28" s="8">
        <f>I28</f>
        <v>0</v>
      </c>
      <c r="M28" s="8">
        <f>I29</f>
        <v>90</v>
      </c>
      <c r="N28" s="8" t="b">
        <f>I30="clear"</f>
        <v>0</v>
      </c>
      <c r="O28" s="8" t="b">
        <f>I30="extra"</f>
        <v>0</v>
      </c>
      <c r="Q28" s="8" t="str">
        <f>$Q$1&amp;L28</f>
        <v xml:space="preserve">    { 0</v>
      </c>
      <c r="R28" s="8" t="str">
        <f>$R$1&amp;M28</f>
        <v>, 90</v>
      </c>
      <c r="S28" s="8" t="str">
        <f t="shared" ref="S28:S59" si="18">$S$1&amp;LOWER(N28)</f>
        <v>, false</v>
      </c>
      <c r="T28" s="8" t="str">
        <f t="shared" ref="T28:T59" si="19">$S$1&amp;LOWER(O28)</f>
        <v>, false</v>
      </c>
      <c r="U28" s="8" t="str">
        <f t="shared" ref="U28:U59" si="20">$U$1</f>
        <v>},</v>
      </c>
      <c r="V28" s="22" t="str">
        <f>Q28&amp;R28&amp;S28&amp;T28&amp;U28</f>
        <v xml:space="preserve">    { 0, 90, false, false},</v>
      </c>
    </row>
    <row r="29" spans="1:22" s="8" customFormat="1" ht="15" thickTop="1" x14ac:dyDescent="0.3">
      <c r="B29" s="23"/>
      <c r="C29" s="23"/>
      <c r="E29" s="23"/>
      <c r="F29" s="23"/>
      <c r="H29" s="8" t="s">
        <v>114</v>
      </c>
      <c r="I29" s="8">
        <v>90</v>
      </c>
      <c r="J29" s="8">
        <v>270</v>
      </c>
      <c r="L29" s="8">
        <f>J28</f>
        <v>270</v>
      </c>
      <c r="M29" s="8">
        <f>J29</f>
        <v>270</v>
      </c>
      <c r="N29" s="8" t="b">
        <f>J30="clear"</f>
        <v>0</v>
      </c>
      <c r="O29" s="8" t="b">
        <f>J30="extra"</f>
        <v>0</v>
      </c>
      <c r="Q29" s="8" t="str">
        <f>$Q$1&amp;L29</f>
        <v xml:space="preserve">    { 270</v>
      </c>
      <c r="R29" s="8" t="str">
        <f>$R$1&amp;M29</f>
        <v>, 270</v>
      </c>
      <c r="S29" s="8" t="str">
        <f t="shared" si="18"/>
        <v>, false</v>
      </c>
      <c r="T29" s="8" t="str">
        <f t="shared" si="19"/>
        <v>, false</v>
      </c>
      <c r="U29" s="8" t="str">
        <f t="shared" si="11"/>
        <v>},</v>
      </c>
      <c r="V29" s="22" t="str">
        <f>Q29&amp;R29&amp;S29&amp;T29&amp;U29</f>
        <v xml:space="preserve">    { 270, 270, false, false},</v>
      </c>
    </row>
    <row r="30" spans="1:22" s="8" customFormat="1" x14ac:dyDescent="0.3">
      <c r="H30" s="8" t="s">
        <v>116</v>
      </c>
    </row>
    <row r="31" spans="1:22" x14ac:dyDescent="0.3">
      <c r="H31" s="8"/>
      <c r="I31" s="8"/>
      <c r="J31" s="8"/>
      <c r="S31" s="8"/>
      <c r="T31" s="8"/>
      <c r="U31" s="8"/>
    </row>
    <row r="32" spans="1:22" s="8" customFormat="1" ht="15" thickBot="1" x14ac:dyDescent="0.35">
      <c r="A32" s="8">
        <v>3</v>
      </c>
      <c r="B32" s="23"/>
      <c r="C32" s="25"/>
      <c r="E32" s="25"/>
      <c r="F32" s="23"/>
      <c r="H32" s="8" t="s">
        <v>113</v>
      </c>
      <c r="I32" s="8">
        <v>90</v>
      </c>
      <c r="J32" s="8">
        <v>180</v>
      </c>
      <c r="L32" s="8">
        <f>I32</f>
        <v>90</v>
      </c>
      <c r="M32" s="8">
        <f>I33</f>
        <v>90</v>
      </c>
      <c r="N32" s="8" t="b">
        <f>I34="clear"</f>
        <v>0</v>
      </c>
      <c r="O32" s="8" t="b">
        <f>I34="extra"</f>
        <v>0</v>
      </c>
      <c r="Q32" s="8" t="str">
        <f>$Q$1&amp;L32</f>
        <v xml:space="preserve">    { 90</v>
      </c>
      <c r="R32" s="8" t="str">
        <f>$R$1&amp;M32</f>
        <v>, 90</v>
      </c>
      <c r="S32" s="8" t="str">
        <f t="shared" ref="S32:S63" si="21">$S$1&amp;LOWER(N32)</f>
        <v>, false</v>
      </c>
      <c r="T32" s="8" t="str">
        <f t="shared" ref="T32:T63" si="22">$S$1&amp;LOWER(O32)</f>
        <v>, false</v>
      </c>
      <c r="U32" s="8" t="str">
        <f t="shared" ref="U32:U63" si="23">$U$1</f>
        <v>},</v>
      </c>
      <c r="V32" s="22" t="str">
        <f>Q32&amp;R32&amp;S32&amp;T32&amp;U32</f>
        <v xml:space="preserve">    { 90, 90, false, false},</v>
      </c>
    </row>
    <row r="33" spans="1:22" s="8" customFormat="1" ht="15" thickTop="1" x14ac:dyDescent="0.3">
      <c r="B33" s="23"/>
      <c r="C33" s="23"/>
      <c r="E33" s="26"/>
      <c r="F33" s="23"/>
      <c r="H33" s="8" t="s">
        <v>114</v>
      </c>
      <c r="I33" s="8">
        <v>90</v>
      </c>
      <c r="J33" s="8">
        <v>270</v>
      </c>
      <c r="L33" s="8">
        <f>J32</f>
        <v>180</v>
      </c>
      <c r="M33" s="8">
        <f>J33</f>
        <v>270</v>
      </c>
      <c r="N33" s="8" t="b">
        <f>J34="clear"</f>
        <v>0</v>
      </c>
      <c r="O33" s="8" t="b">
        <f>J34="extra"</f>
        <v>0</v>
      </c>
      <c r="Q33" s="8" t="str">
        <f>$Q$1&amp;L33</f>
        <v xml:space="preserve">    { 180</v>
      </c>
      <c r="R33" s="8" t="str">
        <f>$R$1&amp;M33</f>
        <v>, 270</v>
      </c>
      <c r="S33" s="8" t="str">
        <f t="shared" si="21"/>
        <v>, false</v>
      </c>
      <c r="T33" s="8" t="str">
        <f t="shared" si="22"/>
        <v>, false</v>
      </c>
      <c r="U33" s="8" t="str">
        <f t="shared" si="5"/>
        <v>},</v>
      </c>
      <c r="V33" s="22" t="str">
        <f>Q33&amp;R33&amp;S33&amp;T33&amp;U33</f>
        <v xml:space="preserve">    { 180, 270, false, false},</v>
      </c>
    </row>
    <row r="34" spans="1:22" s="8" customFormat="1" x14ac:dyDescent="0.3">
      <c r="H34" s="8" t="s">
        <v>116</v>
      </c>
    </row>
    <row r="35" spans="1:22" s="8" customFormat="1" ht="15" thickBot="1" x14ac:dyDescent="0.35">
      <c r="B35" s="23"/>
      <c r="C35" s="25"/>
      <c r="E35" s="28"/>
      <c r="F35" s="23"/>
      <c r="H35" s="8" t="s">
        <v>113</v>
      </c>
      <c r="I35" s="8">
        <v>90</v>
      </c>
      <c r="J35" s="8">
        <v>0</v>
      </c>
      <c r="L35" s="8">
        <f>I35</f>
        <v>90</v>
      </c>
      <c r="M35" s="8">
        <f>I36</f>
        <v>90</v>
      </c>
      <c r="N35" s="8" t="b">
        <f>I37="clear"</f>
        <v>0</v>
      </c>
      <c r="O35" s="8" t="b">
        <f>I37="extra"</f>
        <v>0</v>
      </c>
      <c r="Q35" s="8" t="str">
        <f>$Q$1&amp;L35</f>
        <v xml:space="preserve">    { 90</v>
      </c>
      <c r="R35" s="8" t="str">
        <f>$R$1&amp;M35</f>
        <v>, 90</v>
      </c>
      <c r="S35" s="8" t="str">
        <f t="shared" ref="S35:S66" si="24">$S$1&amp;LOWER(N35)</f>
        <v>, false</v>
      </c>
      <c r="T35" s="8" t="str">
        <f t="shared" ref="T35:T66" si="25">$S$1&amp;LOWER(O35)</f>
        <v>, false</v>
      </c>
      <c r="U35" s="8" t="str">
        <f t="shared" ref="U35:U66" si="26">$U$1</f>
        <v>},</v>
      </c>
      <c r="V35" s="22" t="str">
        <f>Q35&amp;R35&amp;S35&amp;T35&amp;U35</f>
        <v xml:space="preserve">    { 90, 90, false, false},</v>
      </c>
    </row>
    <row r="36" spans="1:22" s="8" customFormat="1" ht="15" thickTop="1" x14ac:dyDescent="0.3">
      <c r="B36" s="23"/>
      <c r="C36" s="23"/>
      <c r="E36" s="30"/>
      <c r="F36" s="23"/>
      <c r="H36" s="8" t="s">
        <v>114</v>
      </c>
      <c r="I36" s="8">
        <v>90</v>
      </c>
      <c r="J36" s="8">
        <v>270</v>
      </c>
      <c r="L36" s="8">
        <f>J35</f>
        <v>0</v>
      </c>
      <c r="M36" s="8">
        <f>J36</f>
        <v>270</v>
      </c>
      <c r="N36" s="8" t="b">
        <f>J37="clear"</f>
        <v>0</v>
      </c>
      <c r="O36" s="8" t="b">
        <f>J37="extra"</f>
        <v>1</v>
      </c>
      <c r="Q36" s="8" t="str">
        <f>$Q$1&amp;L36</f>
        <v xml:space="preserve">    { 0</v>
      </c>
      <c r="R36" s="8" t="str">
        <f>$R$1&amp;M36</f>
        <v>, 270</v>
      </c>
      <c r="S36" s="8" t="str">
        <f t="shared" si="24"/>
        <v>, false</v>
      </c>
      <c r="T36" s="8" t="str">
        <f t="shared" si="25"/>
        <v>, true</v>
      </c>
      <c r="U36" s="8" t="str">
        <f t="shared" si="8"/>
        <v>},</v>
      </c>
      <c r="V36" s="22" t="str">
        <f>Q36&amp;R36&amp;S36&amp;T36&amp;U36</f>
        <v xml:space="preserve">    { 0, 270, false, true},</v>
      </c>
    </row>
    <row r="37" spans="1:22" s="8" customFormat="1" x14ac:dyDescent="0.3">
      <c r="H37" s="8" t="s">
        <v>116</v>
      </c>
      <c r="J37" s="33" t="s">
        <v>117</v>
      </c>
    </row>
    <row r="38" spans="1:22" s="8" customFormat="1" ht="15" thickBot="1" x14ac:dyDescent="0.35">
      <c r="B38" s="23"/>
      <c r="C38" s="25"/>
      <c r="E38" s="28"/>
      <c r="F38" s="23"/>
      <c r="H38" s="8" t="s">
        <v>113</v>
      </c>
      <c r="I38" s="8">
        <v>90</v>
      </c>
      <c r="J38" s="8">
        <v>0</v>
      </c>
      <c r="L38" s="8">
        <f>I38</f>
        <v>90</v>
      </c>
      <c r="M38" s="8">
        <f>I39</f>
        <v>90</v>
      </c>
      <c r="N38" s="8" t="b">
        <f>I40="clear"</f>
        <v>0</v>
      </c>
      <c r="O38" s="8" t="b">
        <f>I40="extra"</f>
        <v>0</v>
      </c>
      <c r="Q38" s="8" t="str">
        <f>$Q$1&amp;L38</f>
        <v xml:space="preserve">    { 90</v>
      </c>
      <c r="R38" s="8" t="str">
        <f>$R$1&amp;M38</f>
        <v>, 90</v>
      </c>
      <c r="S38" s="8" t="str">
        <f t="shared" ref="S38:S69" si="27">$S$1&amp;LOWER(N38)</f>
        <v>, false</v>
      </c>
      <c r="T38" s="8" t="str">
        <f t="shared" ref="T38:T69" si="28">$S$1&amp;LOWER(O38)</f>
        <v>, false</v>
      </c>
      <c r="U38" s="8" t="str">
        <f t="shared" ref="U38:U69" si="29">$U$1</f>
        <v>},</v>
      </c>
      <c r="V38" s="22" t="str">
        <f>Q38&amp;R38&amp;S38&amp;T38&amp;U38</f>
        <v xml:space="preserve">    { 90, 90, false, false},</v>
      </c>
    </row>
    <row r="39" spans="1:22" s="8" customFormat="1" ht="15" thickTop="1" x14ac:dyDescent="0.3">
      <c r="B39" s="23"/>
      <c r="C39" s="23"/>
      <c r="E39" s="23"/>
      <c r="F39" s="23"/>
      <c r="H39" s="8" t="s">
        <v>114</v>
      </c>
      <c r="I39" s="8">
        <v>90</v>
      </c>
      <c r="J39" s="8">
        <v>270</v>
      </c>
      <c r="L39" s="8">
        <f>J38</f>
        <v>0</v>
      </c>
      <c r="M39" s="8">
        <f>J39</f>
        <v>270</v>
      </c>
      <c r="N39" s="8" t="b">
        <f>J40="clear"</f>
        <v>0</v>
      </c>
      <c r="O39" s="8" t="b">
        <f>J40="extra"</f>
        <v>0</v>
      </c>
      <c r="Q39" s="8" t="str">
        <f>$Q$1&amp;L39</f>
        <v xml:space="preserve">    { 0</v>
      </c>
      <c r="R39" s="8" t="str">
        <f>$R$1&amp;M39</f>
        <v>, 270</v>
      </c>
      <c r="S39" s="8" t="str">
        <f t="shared" si="27"/>
        <v>, false</v>
      </c>
      <c r="T39" s="8" t="str">
        <f t="shared" si="28"/>
        <v>, false</v>
      </c>
      <c r="U39" s="8" t="str">
        <f t="shared" si="11"/>
        <v>},</v>
      </c>
      <c r="V39" s="22" t="str">
        <f>Q39&amp;R39&amp;S39&amp;T39&amp;U39</f>
        <v xml:space="preserve">    { 0, 270, false, false},</v>
      </c>
    </row>
    <row r="40" spans="1:22" s="8" customFormat="1" x14ac:dyDescent="0.3">
      <c r="H40" s="8" t="s">
        <v>116</v>
      </c>
    </row>
    <row r="41" spans="1:22" x14ac:dyDescent="0.3">
      <c r="H41" s="8"/>
      <c r="I41" s="8"/>
      <c r="J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s="8" customFormat="1" x14ac:dyDescent="0.3">
      <c r="A42" s="8">
        <v>4</v>
      </c>
      <c r="B42" s="23"/>
      <c r="C42" s="23"/>
      <c r="E42" s="23"/>
      <c r="F42" s="23"/>
      <c r="H42" s="8" t="s">
        <v>113</v>
      </c>
      <c r="I42" s="8">
        <v>180</v>
      </c>
      <c r="J42" s="8">
        <v>180</v>
      </c>
      <c r="L42" s="8">
        <f>I42</f>
        <v>180</v>
      </c>
      <c r="M42" s="8">
        <f>I43</f>
        <v>180</v>
      </c>
      <c r="N42" s="8" t="b">
        <f>I44="clear"</f>
        <v>0</v>
      </c>
      <c r="O42" s="8" t="b">
        <f>I44="extra"</f>
        <v>0</v>
      </c>
      <c r="Q42" s="8" t="str">
        <f>$Q$1&amp;L42</f>
        <v xml:space="preserve">    { 180</v>
      </c>
      <c r="R42" s="8" t="str">
        <f>$R$1&amp;M42</f>
        <v>, 180</v>
      </c>
      <c r="S42" s="8" t="str">
        <f t="shared" ref="S42:S73" si="30">$S$1&amp;LOWER(N42)</f>
        <v>, false</v>
      </c>
      <c r="T42" s="8" t="str">
        <f t="shared" ref="T42:T73" si="31">$S$1&amp;LOWER(O42)</f>
        <v>, false</v>
      </c>
      <c r="U42" s="8" t="str">
        <f t="shared" ref="U42:U73" si="32">$U$1</f>
        <v>},</v>
      </c>
      <c r="V42" s="22" t="str">
        <f>Q42&amp;R42&amp;S42&amp;T42&amp;U42</f>
        <v xml:space="preserve">    { 180, 180, false, false},</v>
      </c>
    </row>
    <row r="43" spans="1:22" s="8" customFormat="1" x14ac:dyDescent="0.3">
      <c r="B43" s="24"/>
      <c r="C43" s="23"/>
      <c r="E43" s="24"/>
      <c r="F43" s="23"/>
      <c r="H43" s="8" t="s">
        <v>114</v>
      </c>
      <c r="I43" s="8">
        <v>180</v>
      </c>
      <c r="J43" s="8">
        <v>180</v>
      </c>
      <c r="L43" s="8">
        <f>J42</f>
        <v>180</v>
      </c>
      <c r="M43" s="8">
        <f>J43</f>
        <v>180</v>
      </c>
      <c r="N43" s="8" t="b">
        <f>J44="clear"</f>
        <v>0</v>
      </c>
      <c r="O43" s="8" t="b">
        <f>J44="extra"</f>
        <v>0</v>
      </c>
      <c r="Q43" s="8" t="str">
        <f>$Q$1&amp;L43</f>
        <v xml:space="preserve">    { 180</v>
      </c>
      <c r="R43" s="8" t="str">
        <f>$R$1&amp;M43</f>
        <v>, 180</v>
      </c>
      <c r="S43" s="8" t="str">
        <f t="shared" si="30"/>
        <v>, false</v>
      </c>
      <c r="T43" s="8" t="str">
        <f t="shared" si="31"/>
        <v>, false</v>
      </c>
      <c r="U43" s="8" t="str">
        <f t="shared" si="5"/>
        <v>},</v>
      </c>
      <c r="V43" s="22" t="str">
        <f>Q43&amp;R43&amp;S43&amp;T43&amp;U43</f>
        <v xml:space="preserve">    { 180, 180, false, false},</v>
      </c>
    </row>
    <row r="44" spans="1:22" s="8" customFormat="1" x14ac:dyDescent="0.3">
      <c r="H44" s="8" t="s">
        <v>116</v>
      </c>
    </row>
    <row r="45" spans="1:22" s="8" customFormat="1" ht="15" thickBot="1" x14ac:dyDescent="0.35">
      <c r="B45" s="24"/>
      <c r="C45" s="27"/>
      <c r="E45" s="28"/>
      <c r="F45" s="23"/>
      <c r="H45" s="8" t="s">
        <v>113</v>
      </c>
      <c r="I45" s="8">
        <v>0</v>
      </c>
      <c r="J45" s="8">
        <v>0</v>
      </c>
      <c r="L45" s="8">
        <f>I45</f>
        <v>0</v>
      </c>
      <c r="M45" s="8">
        <f>I46</f>
        <v>90</v>
      </c>
      <c r="N45" s="8" t="b">
        <f>I47="clear"</f>
        <v>0</v>
      </c>
      <c r="O45" s="8" t="b">
        <f>I47="extra"</f>
        <v>0</v>
      </c>
      <c r="Q45" s="8" t="str">
        <f>$Q$1&amp;L45</f>
        <v xml:space="preserve">    { 0</v>
      </c>
      <c r="R45" s="8" t="str">
        <f>$R$1&amp;M45</f>
        <v>, 90</v>
      </c>
      <c r="S45" s="8" t="str">
        <f t="shared" ref="S45:S76" si="33">$S$1&amp;LOWER(N45)</f>
        <v>, false</v>
      </c>
      <c r="T45" s="8" t="str">
        <f t="shared" ref="T45:T76" si="34">$S$1&amp;LOWER(O45)</f>
        <v>, false</v>
      </c>
      <c r="U45" s="8" t="str">
        <f t="shared" ref="U45:U76" si="35">$U$1</f>
        <v>},</v>
      </c>
      <c r="V45" s="22" t="str">
        <f>Q45&amp;R45&amp;S45&amp;T45&amp;U45</f>
        <v xml:space="preserve">    { 0, 90, false, false},</v>
      </c>
    </row>
    <row r="46" spans="1:22" s="8" customFormat="1" ht="15" thickTop="1" x14ac:dyDescent="0.3">
      <c r="B46" s="23"/>
      <c r="C46" s="23"/>
      <c r="E46" s="30"/>
      <c r="F46" s="23"/>
      <c r="H46" s="8" t="s">
        <v>114</v>
      </c>
      <c r="I46" s="8">
        <v>90</v>
      </c>
      <c r="J46" s="8">
        <v>270</v>
      </c>
      <c r="L46" s="8">
        <f>J45</f>
        <v>0</v>
      </c>
      <c r="M46" s="8">
        <f>J46</f>
        <v>270</v>
      </c>
      <c r="N46" s="8" t="b">
        <f>J47="clear"</f>
        <v>0</v>
      </c>
      <c r="O46" s="8" t="b">
        <f>J47="extra"</f>
        <v>1</v>
      </c>
      <c r="Q46" s="8" t="str">
        <f>$Q$1&amp;L46</f>
        <v xml:space="preserve">    { 0</v>
      </c>
      <c r="R46" s="8" t="str">
        <f>$R$1&amp;M46</f>
        <v>, 270</v>
      </c>
      <c r="S46" s="8" t="str">
        <f t="shared" si="33"/>
        <v>, false</v>
      </c>
      <c r="T46" s="8" t="str">
        <f t="shared" si="34"/>
        <v>, true</v>
      </c>
      <c r="U46" s="8" t="str">
        <f t="shared" si="8"/>
        <v>},</v>
      </c>
      <c r="V46" s="22" t="str">
        <f>Q46&amp;R46&amp;S46&amp;T46&amp;U46</f>
        <v xml:space="preserve">    { 0, 270, false, true},</v>
      </c>
    </row>
    <row r="47" spans="1:22" s="8" customFormat="1" x14ac:dyDescent="0.3">
      <c r="H47" s="8" t="s">
        <v>116</v>
      </c>
      <c r="J47" s="33" t="s">
        <v>117</v>
      </c>
    </row>
    <row r="48" spans="1:22" s="8" customFormat="1" x14ac:dyDescent="0.3">
      <c r="B48" s="23"/>
      <c r="C48" s="23"/>
      <c r="E48" s="24"/>
      <c r="F48" s="23"/>
      <c r="H48" s="8" t="s">
        <v>113</v>
      </c>
      <c r="I48" s="8">
        <v>225</v>
      </c>
      <c r="J48" s="8">
        <v>0</v>
      </c>
      <c r="L48" s="8">
        <f>I48</f>
        <v>225</v>
      </c>
      <c r="M48" s="8">
        <f>I49</f>
        <v>225</v>
      </c>
      <c r="N48" s="8" t="b">
        <f>I50="clear"</f>
        <v>1</v>
      </c>
      <c r="O48" s="8" t="b">
        <f>I50="extra"</f>
        <v>0</v>
      </c>
      <c r="Q48" s="8" t="str">
        <f>$Q$1&amp;L48</f>
        <v xml:space="preserve">    { 225</v>
      </c>
      <c r="R48" s="8" t="str">
        <f>$R$1&amp;M48</f>
        <v>, 225</v>
      </c>
      <c r="S48" s="8" t="str">
        <f t="shared" ref="S48:S79" si="36">$S$1&amp;LOWER(N48)</f>
        <v>, true</v>
      </c>
      <c r="T48" s="8" t="str">
        <f t="shared" ref="T48:T79" si="37">$S$1&amp;LOWER(O48)</f>
        <v>, false</v>
      </c>
      <c r="U48" s="8" t="str">
        <f t="shared" ref="U48:U79" si="38">$U$1</f>
        <v>},</v>
      </c>
      <c r="V48" s="22" t="str">
        <f>Q48&amp;R48&amp;S48&amp;T48&amp;U48</f>
        <v xml:space="preserve">    { 225, 225, true, false},</v>
      </c>
    </row>
    <row r="49" spans="1:22" s="8" customFormat="1" x14ac:dyDescent="0.3">
      <c r="B49" s="29"/>
      <c r="C49" s="23"/>
      <c r="E49" s="23"/>
      <c r="F49" s="23"/>
      <c r="H49" s="8" t="s">
        <v>114</v>
      </c>
      <c r="I49" s="8">
        <v>225</v>
      </c>
      <c r="J49" s="8">
        <v>0</v>
      </c>
      <c r="L49" s="8">
        <f>J48</f>
        <v>0</v>
      </c>
      <c r="M49" s="8">
        <f>J49</f>
        <v>0</v>
      </c>
      <c r="N49" s="8" t="b">
        <f>J50="clear"</f>
        <v>0</v>
      </c>
      <c r="O49" s="8" t="b">
        <f>J50="extra"</f>
        <v>0</v>
      </c>
      <c r="Q49" s="8" t="str">
        <f>$Q$1&amp;L49</f>
        <v xml:space="preserve">    { 0</v>
      </c>
      <c r="R49" s="8" t="str">
        <f>$R$1&amp;M49</f>
        <v>, 0</v>
      </c>
      <c r="S49" s="8" t="str">
        <f t="shared" si="36"/>
        <v>, false</v>
      </c>
      <c r="T49" s="8" t="str">
        <f t="shared" si="37"/>
        <v>, false</v>
      </c>
      <c r="U49" s="8" t="str">
        <f t="shared" si="11"/>
        <v>},</v>
      </c>
      <c r="V49" s="22" t="str">
        <f>Q49&amp;R49&amp;S49&amp;T49&amp;U49</f>
        <v xml:space="preserve">    { 0, 0, false, false},</v>
      </c>
    </row>
    <row r="50" spans="1:22" s="8" customFormat="1" x14ac:dyDescent="0.3">
      <c r="H50" s="8" t="s">
        <v>116</v>
      </c>
      <c r="I50" s="32" t="s">
        <v>115</v>
      </c>
    </row>
    <row r="51" spans="1:22" x14ac:dyDescent="0.3">
      <c r="H51" s="8"/>
      <c r="I51" s="8"/>
      <c r="J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s="8" customFormat="1" ht="15" thickBot="1" x14ac:dyDescent="0.35">
      <c r="A52" s="8">
        <v>5</v>
      </c>
      <c r="B52" s="23"/>
      <c r="C52" s="25"/>
      <c r="E52" s="25"/>
      <c r="F52" s="23"/>
      <c r="H52" s="8" t="s">
        <v>113</v>
      </c>
      <c r="I52" s="8">
        <v>90</v>
      </c>
      <c r="J52" s="8">
        <v>270</v>
      </c>
      <c r="L52" s="8">
        <f>I52</f>
        <v>90</v>
      </c>
      <c r="M52" s="8">
        <f>I53</f>
        <v>180</v>
      </c>
      <c r="N52" s="8" t="b">
        <f>I54="clear"</f>
        <v>0</v>
      </c>
      <c r="O52" s="8" t="b">
        <f>I54="extra"</f>
        <v>0</v>
      </c>
      <c r="Q52" s="8" t="str">
        <f>$Q$1&amp;L52</f>
        <v xml:space="preserve">    { 90</v>
      </c>
      <c r="R52" s="8" t="str">
        <f>$R$1&amp;M52</f>
        <v>, 180</v>
      </c>
      <c r="S52" s="8" t="str">
        <f t="shared" ref="S52:S83" si="39">$S$1&amp;LOWER(N52)</f>
        <v>, false</v>
      </c>
      <c r="T52" s="8" t="str">
        <f t="shared" ref="T52:T83" si="40">$S$1&amp;LOWER(O52)</f>
        <v>, false</v>
      </c>
      <c r="U52" s="8" t="str">
        <f t="shared" ref="U52:U83" si="41">$U$1</f>
        <v>},</v>
      </c>
      <c r="V52" s="22" t="str">
        <f>Q52&amp;R52&amp;S52&amp;T52&amp;U52</f>
        <v xml:space="preserve">    { 90, 180, false, false},</v>
      </c>
    </row>
    <row r="53" spans="1:22" s="8" customFormat="1" ht="15" thickTop="1" x14ac:dyDescent="0.3">
      <c r="B53" s="24"/>
      <c r="C53" s="23"/>
      <c r="E53" s="23"/>
      <c r="F53" s="23"/>
      <c r="H53" s="8" t="s">
        <v>114</v>
      </c>
      <c r="I53" s="8">
        <v>180</v>
      </c>
      <c r="J53" s="8">
        <v>270</v>
      </c>
      <c r="L53" s="8">
        <f>J52</f>
        <v>270</v>
      </c>
      <c r="M53" s="8">
        <f>J53</f>
        <v>270</v>
      </c>
      <c r="N53" s="8" t="b">
        <f>J54="clear"</f>
        <v>0</v>
      </c>
      <c r="O53" s="8" t="b">
        <f>J54="extra"</f>
        <v>0</v>
      </c>
      <c r="Q53" s="8" t="str">
        <f>$Q$1&amp;L53</f>
        <v xml:space="preserve">    { 270</v>
      </c>
      <c r="R53" s="8" t="str">
        <f>$R$1&amp;M53</f>
        <v>, 270</v>
      </c>
      <c r="S53" s="8" t="str">
        <f t="shared" si="39"/>
        <v>, false</v>
      </c>
      <c r="T53" s="8" t="str">
        <f t="shared" si="40"/>
        <v>, false</v>
      </c>
      <c r="U53" s="8" t="str">
        <f t="shared" si="5"/>
        <v>},</v>
      </c>
      <c r="V53" s="22" t="str">
        <f>Q53&amp;R53&amp;S53&amp;T53&amp;U53</f>
        <v xml:space="preserve">    { 270, 270, false, false},</v>
      </c>
    </row>
    <row r="54" spans="1:22" s="8" customFormat="1" x14ac:dyDescent="0.3">
      <c r="H54" s="8" t="s">
        <v>116</v>
      </c>
    </row>
    <row r="55" spans="1:22" s="8" customFormat="1" ht="15" thickBot="1" x14ac:dyDescent="0.35">
      <c r="B55" s="24"/>
      <c r="C55" s="27"/>
      <c r="E55" s="25"/>
      <c r="F55" s="23"/>
      <c r="H55" s="8" t="s">
        <v>113</v>
      </c>
      <c r="I55" s="8">
        <v>0</v>
      </c>
      <c r="J55" s="8">
        <v>180</v>
      </c>
      <c r="L55" s="8">
        <f>I55</f>
        <v>0</v>
      </c>
      <c r="M55" s="8">
        <f>I56</f>
        <v>90</v>
      </c>
      <c r="N55" s="8" t="b">
        <f>I57="clear"</f>
        <v>0</v>
      </c>
      <c r="O55" s="8" t="b">
        <f>I57="extra"</f>
        <v>0</v>
      </c>
      <c r="Q55" s="8" t="str">
        <f>$Q$1&amp;L55</f>
        <v xml:space="preserve">    { 0</v>
      </c>
      <c r="R55" s="8" t="str">
        <f>$R$1&amp;M55</f>
        <v>, 90</v>
      </c>
      <c r="S55" s="8" t="str">
        <f t="shared" ref="S55:S101" si="42">$S$1&amp;LOWER(N55)</f>
        <v>, false</v>
      </c>
      <c r="T55" s="8" t="str">
        <f t="shared" ref="T55:T101" si="43">$S$1&amp;LOWER(O55)</f>
        <v>, false</v>
      </c>
      <c r="U55" s="8" t="str">
        <f t="shared" ref="U55:U101" si="44">$U$1</f>
        <v>},</v>
      </c>
      <c r="V55" s="22" t="str">
        <f>Q55&amp;R55&amp;S55&amp;T55&amp;U55</f>
        <v xml:space="preserve">    { 0, 90, false, false},</v>
      </c>
    </row>
    <row r="56" spans="1:22" s="8" customFormat="1" ht="15" thickTop="1" x14ac:dyDescent="0.3">
      <c r="B56" s="23"/>
      <c r="C56" s="23"/>
      <c r="E56" s="26"/>
      <c r="F56" s="23"/>
      <c r="H56" s="8" t="s">
        <v>114</v>
      </c>
      <c r="I56" s="8">
        <v>90</v>
      </c>
      <c r="J56" s="8">
        <v>270</v>
      </c>
      <c r="L56" s="8">
        <f>J55</f>
        <v>180</v>
      </c>
      <c r="M56" s="8">
        <f>J56</f>
        <v>270</v>
      </c>
      <c r="N56" s="8" t="b">
        <f>J57="clear"</f>
        <v>0</v>
      </c>
      <c r="O56" s="8" t="b">
        <f>J57="extra"</f>
        <v>0</v>
      </c>
      <c r="Q56" s="8" t="str">
        <f>$Q$1&amp;L56</f>
        <v xml:space="preserve">    { 180</v>
      </c>
      <c r="R56" s="8" t="str">
        <f>$R$1&amp;M56</f>
        <v>, 270</v>
      </c>
      <c r="S56" s="8" t="str">
        <f t="shared" si="42"/>
        <v>, false</v>
      </c>
      <c r="T56" s="8" t="str">
        <f t="shared" si="43"/>
        <v>, false</v>
      </c>
      <c r="U56" s="8" t="str">
        <f t="shared" si="8"/>
        <v>},</v>
      </c>
      <c r="V56" s="22" t="str">
        <f>Q56&amp;R56&amp;S56&amp;T56&amp;U56</f>
        <v xml:space="preserve">    { 180, 270, false, false},</v>
      </c>
    </row>
    <row r="57" spans="1:22" s="8" customFormat="1" x14ac:dyDescent="0.3">
      <c r="H57" s="8" t="s">
        <v>116</v>
      </c>
    </row>
    <row r="58" spans="1:22" s="8" customFormat="1" ht="15" thickBot="1" x14ac:dyDescent="0.35">
      <c r="B58" s="23"/>
      <c r="C58" s="25"/>
      <c r="E58" s="28"/>
      <c r="F58" s="23"/>
      <c r="H58" s="8" t="s">
        <v>113</v>
      </c>
      <c r="I58" s="8">
        <v>90</v>
      </c>
      <c r="J58" s="8">
        <v>0</v>
      </c>
      <c r="L58" s="8">
        <f>I58</f>
        <v>90</v>
      </c>
      <c r="M58" s="8">
        <f>I59</f>
        <v>90</v>
      </c>
      <c r="N58" s="8" t="b">
        <f>I60="clear"</f>
        <v>0</v>
      </c>
      <c r="O58" s="8" t="b">
        <f>I60="extra"</f>
        <v>0</v>
      </c>
      <c r="Q58" s="8" t="str">
        <f>$Q$1&amp;L58</f>
        <v xml:space="preserve">    { 90</v>
      </c>
      <c r="R58" s="8" t="str">
        <f>$R$1&amp;M58</f>
        <v>, 90</v>
      </c>
      <c r="S58" s="8" t="str">
        <f t="shared" ref="S58:S101" si="45">$S$1&amp;LOWER(N58)</f>
        <v>, false</v>
      </c>
      <c r="T58" s="8" t="str">
        <f t="shared" ref="T58:T101" si="46">$S$1&amp;LOWER(O58)</f>
        <v>, false</v>
      </c>
      <c r="U58" s="8" t="str">
        <f t="shared" ref="U58:U101" si="47">$U$1</f>
        <v>},</v>
      </c>
      <c r="V58" s="22" t="str">
        <f>Q58&amp;R58&amp;S58&amp;T58&amp;U58</f>
        <v xml:space="preserve">    { 90, 90, false, false},</v>
      </c>
    </row>
    <row r="59" spans="1:22" s="8" customFormat="1" ht="15" thickTop="1" x14ac:dyDescent="0.3">
      <c r="B59" s="23"/>
      <c r="C59" s="23"/>
      <c r="E59" s="23"/>
      <c r="F59" s="23"/>
      <c r="H59" s="8" t="s">
        <v>114</v>
      </c>
      <c r="I59" s="8">
        <v>90</v>
      </c>
      <c r="J59" s="8">
        <v>270</v>
      </c>
      <c r="L59" s="8">
        <f>J58</f>
        <v>0</v>
      </c>
      <c r="M59" s="8">
        <f>J59</f>
        <v>270</v>
      </c>
      <c r="N59" s="8" t="b">
        <f>J60="clear"</f>
        <v>0</v>
      </c>
      <c r="O59" s="8" t="b">
        <f>J60="extra"</f>
        <v>0</v>
      </c>
      <c r="Q59" s="8" t="str">
        <f>$Q$1&amp;L59</f>
        <v xml:space="preserve">    { 0</v>
      </c>
      <c r="R59" s="8" t="str">
        <f>$R$1&amp;M59</f>
        <v>, 270</v>
      </c>
      <c r="S59" s="8" t="str">
        <f t="shared" si="45"/>
        <v>, false</v>
      </c>
      <c r="T59" s="8" t="str">
        <f t="shared" si="46"/>
        <v>, false</v>
      </c>
      <c r="U59" s="8" t="str">
        <f t="shared" si="11"/>
        <v>},</v>
      </c>
      <c r="V59" s="22" t="str">
        <f>Q59&amp;R59&amp;S59&amp;T59&amp;U59</f>
        <v xml:space="preserve">    { 0, 270, false, false},</v>
      </c>
    </row>
    <row r="60" spans="1:22" s="8" customFormat="1" x14ac:dyDescent="0.3">
      <c r="H60" s="8" t="s">
        <v>116</v>
      </c>
    </row>
    <row r="61" spans="1:22" x14ac:dyDescent="0.3">
      <c r="H61" s="8"/>
      <c r="I61" s="8"/>
      <c r="J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s="8" customFormat="1" ht="15" thickBot="1" x14ac:dyDescent="0.35">
      <c r="A62" s="8">
        <v>6</v>
      </c>
      <c r="B62" s="23"/>
      <c r="C62" s="25"/>
      <c r="E62" s="25"/>
      <c r="F62" s="23"/>
      <c r="H62" s="8" t="s">
        <v>113</v>
      </c>
      <c r="I62" s="8">
        <v>90</v>
      </c>
      <c r="J62" s="8">
        <v>270</v>
      </c>
      <c r="L62" s="8">
        <f>I62</f>
        <v>90</v>
      </c>
      <c r="M62" s="8">
        <f>I63</f>
        <v>180</v>
      </c>
      <c r="N62" s="8" t="b">
        <f>I64="clear"</f>
        <v>0</v>
      </c>
      <c r="O62" s="8" t="b">
        <f>I64="extra"</f>
        <v>0</v>
      </c>
      <c r="Q62" s="8" t="str">
        <f>$Q$1&amp;L62</f>
        <v xml:space="preserve">    { 90</v>
      </c>
      <c r="R62" s="8" t="str">
        <f>$R$1&amp;M62</f>
        <v>, 180</v>
      </c>
      <c r="S62" s="8" t="str">
        <f t="shared" ref="S62:S101" si="48">$S$1&amp;LOWER(N62)</f>
        <v>, false</v>
      </c>
      <c r="T62" s="8" t="str">
        <f t="shared" ref="T62:T101" si="49">$S$1&amp;LOWER(O62)</f>
        <v>, false</v>
      </c>
      <c r="U62" s="8" t="str">
        <f t="shared" ref="U62:U101" si="50">$U$1</f>
        <v>},</v>
      </c>
      <c r="V62" s="22" t="str">
        <f>Q62&amp;R62&amp;S62&amp;T62&amp;U62</f>
        <v xml:space="preserve">    { 90, 180, false, false},</v>
      </c>
    </row>
    <row r="63" spans="1:22" s="8" customFormat="1" ht="15" thickTop="1" x14ac:dyDescent="0.3">
      <c r="B63" s="24"/>
      <c r="C63" s="23"/>
      <c r="E63" s="23"/>
      <c r="F63" s="23"/>
      <c r="H63" s="8" t="s">
        <v>114</v>
      </c>
      <c r="I63" s="8">
        <v>180</v>
      </c>
      <c r="J63" s="8">
        <v>270</v>
      </c>
      <c r="L63" s="8">
        <f>J62</f>
        <v>270</v>
      </c>
      <c r="M63" s="8">
        <f>J63</f>
        <v>270</v>
      </c>
      <c r="N63" s="8" t="b">
        <f>J64="clear"</f>
        <v>0</v>
      </c>
      <c r="O63" s="8" t="b">
        <f>J64="extra"</f>
        <v>0</v>
      </c>
      <c r="Q63" s="8" t="str">
        <f>$Q$1&amp;L63</f>
        <v xml:space="preserve">    { 270</v>
      </c>
      <c r="R63" s="8" t="str">
        <f>$R$1&amp;M63</f>
        <v>, 270</v>
      </c>
      <c r="S63" s="8" t="str">
        <f t="shared" si="48"/>
        <v>, false</v>
      </c>
      <c r="T63" s="8" t="str">
        <f t="shared" si="49"/>
        <v>, false</v>
      </c>
      <c r="U63" s="8" t="str">
        <f t="shared" si="5"/>
        <v>},</v>
      </c>
      <c r="V63" s="22" t="str">
        <f>Q63&amp;R63&amp;S63&amp;T63&amp;U63</f>
        <v xml:space="preserve">    { 270, 270, false, false},</v>
      </c>
    </row>
    <row r="64" spans="1:22" s="8" customFormat="1" x14ac:dyDescent="0.3">
      <c r="H64" s="8" t="s">
        <v>116</v>
      </c>
    </row>
    <row r="65" spans="1:22" s="8" customFormat="1" ht="15" thickBot="1" x14ac:dyDescent="0.35">
      <c r="B65" s="24"/>
      <c r="C65" s="27"/>
      <c r="E65" s="28"/>
      <c r="F65" s="23"/>
      <c r="H65" s="8" t="s">
        <v>113</v>
      </c>
      <c r="I65" s="8">
        <v>0</v>
      </c>
      <c r="J65" s="8">
        <v>0</v>
      </c>
      <c r="L65" s="8">
        <f>I65</f>
        <v>0</v>
      </c>
      <c r="M65" s="8">
        <f>I66</f>
        <v>90</v>
      </c>
      <c r="N65" s="8" t="b">
        <f>I67="clear"</f>
        <v>0</v>
      </c>
      <c r="O65" s="8" t="b">
        <f>I67="extra"</f>
        <v>1</v>
      </c>
      <c r="Q65" s="8" t="str">
        <f>$Q$1&amp;L65</f>
        <v xml:space="preserve">    { 0</v>
      </c>
      <c r="R65" s="8" t="str">
        <f>$R$1&amp;M65</f>
        <v>, 90</v>
      </c>
      <c r="S65" s="8" t="str">
        <f t="shared" ref="S65:S101" si="51">$S$1&amp;LOWER(N65)</f>
        <v>, false</v>
      </c>
      <c r="T65" s="8" t="str">
        <f t="shared" ref="T65:T101" si="52">$S$1&amp;LOWER(O65)</f>
        <v>, true</v>
      </c>
      <c r="U65" s="8" t="str">
        <f t="shared" ref="U65:U101" si="53">$U$1</f>
        <v>},</v>
      </c>
      <c r="V65" s="22" t="str">
        <f>Q65&amp;R65&amp;S65&amp;T65&amp;U65</f>
        <v xml:space="preserve">    { 0, 90, false, true},</v>
      </c>
    </row>
    <row r="66" spans="1:22" s="8" customFormat="1" ht="15" thickTop="1" x14ac:dyDescent="0.3">
      <c r="B66" s="31"/>
      <c r="C66" s="23"/>
      <c r="E66" s="30"/>
      <c r="F66" s="23"/>
      <c r="H66" s="8" t="s">
        <v>114</v>
      </c>
      <c r="I66" s="8">
        <v>90</v>
      </c>
      <c r="J66" s="8">
        <v>270</v>
      </c>
      <c r="L66" s="8">
        <f>J65</f>
        <v>0</v>
      </c>
      <c r="M66" s="8">
        <f>J66</f>
        <v>270</v>
      </c>
      <c r="N66" s="8" t="b">
        <f>J67="clear"</f>
        <v>0</v>
      </c>
      <c r="O66" s="8" t="b">
        <f>J67="extra"</f>
        <v>1</v>
      </c>
      <c r="Q66" s="8" t="str">
        <f>$Q$1&amp;L66</f>
        <v xml:space="preserve">    { 0</v>
      </c>
      <c r="R66" s="8" t="str">
        <f>$R$1&amp;M66</f>
        <v>, 270</v>
      </c>
      <c r="S66" s="8" t="str">
        <f t="shared" si="51"/>
        <v>, false</v>
      </c>
      <c r="T66" s="8" t="str">
        <f t="shared" si="52"/>
        <v>, true</v>
      </c>
      <c r="U66" s="8" t="str">
        <f t="shared" si="8"/>
        <v>},</v>
      </c>
      <c r="V66" s="22" t="str">
        <f>Q66&amp;R66&amp;S66&amp;T66&amp;U66</f>
        <v xml:space="preserve">    { 0, 270, false, true},</v>
      </c>
    </row>
    <row r="67" spans="1:22" s="8" customFormat="1" x14ac:dyDescent="0.3">
      <c r="H67" s="8" t="s">
        <v>116</v>
      </c>
      <c r="I67" s="33" t="s">
        <v>117</v>
      </c>
      <c r="J67" s="33" t="s">
        <v>117</v>
      </c>
    </row>
    <row r="68" spans="1:22" s="8" customFormat="1" ht="15" thickBot="1" x14ac:dyDescent="0.35">
      <c r="B68" s="24"/>
      <c r="C68" s="25"/>
      <c r="E68" s="28"/>
      <c r="F68" s="23"/>
      <c r="H68" s="8" t="s">
        <v>113</v>
      </c>
      <c r="I68" s="8">
        <v>0</v>
      </c>
      <c r="J68" s="8">
        <v>0</v>
      </c>
      <c r="L68" s="8">
        <f>I68</f>
        <v>0</v>
      </c>
      <c r="M68" s="8">
        <f>I69</f>
        <v>90</v>
      </c>
      <c r="N68" s="8" t="b">
        <f>I70="clear"</f>
        <v>0</v>
      </c>
      <c r="O68" s="8" t="b">
        <f>I70="extra"</f>
        <v>0</v>
      </c>
      <c r="Q68" s="8" t="str">
        <f>$Q$1&amp;L68</f>
        <v xml:space="preserve">    { 0</v>
      </c>
      <c r="R68" s="8" t="str">
        <f>$R$1&amp;M68</f>
        <v>, 90</v>
      </c>
      <c r="S68" s="8" t="str">
        <f t="shared" ref="S68:S101" si="54">$S$1&amp;LOWER(N68)</f>
        <v>, false</v>
      </c>
      <c r="T68" s="8" t="str">
        <f t="shared" ref="T68:T101" si="55">$S$1&amp;LOWER(O68)</f>
        <v>, false</v>
      </c>
      <c r="U68" s="8" t="str">
        <f t="shared" ref="U68:U101" si="56">$U$1</f>
        <v>},</v>
      </c>
      <c r="V68" s="22" t="str">
        <f>Q68&amp;R68&amp;S68&amp;T68&amp;U68</f>
        <v xml:space="preserve">    { 0, 90, false, false},</v>
      </c>
    </row>
    <row r="69" spans="1:22" s="8" customFormat="1" ht="15" thickTop="1" x14ac:dyDescent="0.3">
      <c r="B69" s="23"/>
      <c r="C69" s="23"/>
      <c r="E69" s="23"/>
      <c r="F69" s="23"/>
      <c r="H69" s="8" t="s">
        <v>114</v>
      </c>
      <c r="I69" s="8">
        <v>90</v>
      </c>
      <c r="J69" s="8">
        <v>270</v>
      </c>
      <c r="L69" s="8">
        <f>J68</f>
        <v>0</v>
      </c>
      <c r="M69" s="8">
        <f>J69</f>
        <v>270</v>
      </c>
      <c r="N69" s="8" t="b">
        <f>J70="clear"</f>
        <v>0</v>
      </c>
      <c r="O69" s="8" t="b">
        <f>J70="extra"</f>
        <v>0</v>
      </c>
      <c r="Q69" s="8" t="str">
        <f>$Q$1&amp;L69</f>
        <v xml:space="preserve">    { 0</v>
      </c>
      <c r="R69" s="8" t="str">
        <f>$R$1&amp;M69</f>
        <v>, 270</v>
      </c>
      <c r="S69" s="8" t="str">
        <f t="shared" si="54"/>
        <v>, false</v>
      </c>
      <c r="T69" s="8" t="str">
        <f t="shared" si="55"/>
        <v>, false</v>
      </c>
      <c r="U69" s="8" t="str">
        <f t="shared" si="11"/>
        <v>},</v>
      </c>
      <c r="V69" s="22" t="str">
        <f>Q69&amp;R69&amp;S69&amp;T69&amp;U69</f>
        <v xml:space="preserve">    { 0, 270, false, false},</v>
      </c>
    </row>
    <row r="70" spans="1:22" s="8" customFormat="1" x14ac:dyDescent="0.3">
      <c r="H70" s="8" t="s">
        <v>116</v>
      </c>
    </row>
    <row r="71" spans="1:22" x14ac:dyDescent="0.3">
      <c r="H71" s="8"/>
      <c r="I71" s="8"/>
      <c r="J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s="8" customFormat="1" ht="15" thickBot="1" x14ac:dyDescent="0.35">
      <c r="A72" s="8">
        <v>7</v>
      </c>
      <c r="B72" s="23"/>
      <c r="C72" s="25"/>
      <c r="E72" s="25"/>
      <c r="F72" s="23"/>
      <c r="H72" s="8" t="s">
        <v>113</v>
      </c>
      <c r="I72" s="8">
        <v>90</v>
      </c>
      <c r="J72" s="8">
        <v>180</v>
      </c>
      <c r="L72" s="8">
        <f>I72</f>
        <v>90</v>
      </c>
      <c r="M72" s="8">
        <f>I73</f>
        <v>180</v>
      </c>
      <c r="N72" s="8" t="b">
        <f>I74="clear"</f>
        <v>0</v>
      </c>
      <c r="O72" s="8" t="b">
        <f>I74="extra"</f>
        <v>0</v>
      </c>
      <c r="Q72" s="8" t="str">
        <f>$Q$1&amp;L72</f>
        <v xml:space="preserve">    { 90</v>
      </c>
      <c r="R72" s="8" t="str">
        <f>$R$1&amp;M72</f>
        <v>, 180</v>
      </c>
      <c r="S72" s="8" t="str">
        <f t="shared" ref="S72:S101" si="57">$S$1&amp;LOWER(N72)</f>
        <v>, false</v>
      </c>
      <c r="T72" s="8" t="str">
        <f t="shared" ref="T72:T101" si="58">$S$1&amp;LOWER(O72)</f>
        <v>, false</v>
      </c>
      <c r="U72" s="8" t="str">
        <f t="shared" ref="U72:U101" si="59">$U$1</f>
        <v>},</v>
      </c>
      <c r="V72" s="22" t="str">
        <f>Q72&amp;R72&amp;S72&amp;T72&amp;U72</f>
        <v xml:space="preserve">    { 90, 180, false, false},</v>
      </c>
    </row>
    <row r="73" spans="1:22" s="8" customFormat="1" ht="15" thickTop="1" x14ac:dyDescent="0.3">
      <c r="B73" s="23"/>
      <c r="C73" s="23"/>
      <c r="E73" s="26"/>
      <c r="F73" s="23"/>
      <c r="H73" s="8" t="s">
        <v>114</v>
      </c>
      <c r="I73" s="8">
        <v>180</v>
      </c>
      <c r="J73" s="8">
        <v>270</v>
      </c>
      <c r="L73" s="8">
        <f>J72</f>
        <v>180</v>
      </c>
      <c r="M73" s="8">
        <f>J73</f>
        <v>270</v>
      </c>
      <c r="N73" s="8" t="b">
        <f>J74="clear"</f>
        <v>0</v>
      </c>
      <c r="O73" s="8" t="b">
        <f>J74="extra"</f>
        <v>0</v>
      </c>
      <c r="Q73" s="8" t="str">
        <f>$Q$1&amp;L73</f>
        <v xml:space="preserve">    { 180</v>
      </c>
      <c r="R73" s="8" t="str">
        <f>$R$1&amp;M73</f>
        <v>, 270</v>
      </c>
      <c r="S73" s="8" t="str">
        <f t="shared" si="57"/>
        <v>, false</v>
      </c>
      <c r="T73" s="8" t="str">
        <f t="shared" si="58"/>
        <v>, false</v>
      </c>
      <c r="U73" s="8" t="str">
        <f t="shared" si="5"/>
        <v>},</v>
      </c>
      <c r="V73" s="22" t="str">
        <f>Q73&amp;R73&amp;S73&amp;T73&amp;U73</f>
        <v xml:space="preserve">    { 180, 270, false, false},</v>
      </c>
    </row>
    <row r="74" spans="1:22" s="8" customFormat="1" x14ac:dyDescent="0.3">
      <c r="H74" s="8" t="s">
        <v>116</v>
      </c>
    </row>
    <row r="75" spans="1:22" s="8" customFormat="1" x14ac:dyDescent="0.3">
      <c r="B75" s="23"/>
      <c r="C75" s="23"/>
      <c r="E75" s="24"/>
      <c r="F75" s="23"/>
      <c r="H75" s="8" t="s">
        <v>113</v>
      </c>
      <c r="I75" s="8">
        <v>225</v>
      </c>
      <c r="J75" s="8">
        <v>0</v>
      </c>
      <c r="L75" s="8">
        <f>I75</f>
        <v>225</v>
      </c>
      <c r="M75" s="8">
        <f>I76</f>
        <v>225</v>
      </c>
      <c r="N75" s="8" t="b">
        <f>I77="clear"</f>
        <v>1</v>
      </c>
      <c r="O75" s="8" t="b">
        <f>I77="extra"</f>
        <v>0</v>
      </c>
      <c r="Q75" s="8" t="str">
        <f>$Q$1&amp;L75</f>
        <v xml:space="preserve">    { 225</v>
      </c>
      <c r="R75" s="8" t="str">
        <f>$R$1&amp;M75</f>
        <v>, 225</v>
      </c>
      <c r="S75" s="8" t="str">
        <f t="shared" ref="S75:S101" si="60">$S$1&amp;LOWER(N75)</f>
        <v>, true</v>
      </c>
      <c r="T75" s="8" t="str">
        <f t="shared" ref="T75:T101" si="61">$S$1&amp;LOWER(O75)</f>
        <v>, false</v>
      </c>
      <c r="U75" s="8" t="str">
        <f t="shared" ref="U75:U101" si="62">$U$1</f>
        <v>},</v>
      </c>
      <c r="V75" s="22" t="str">
        <f>Q75&amp;R75&amp;S75&amp;T75&amp;U75</f>
        <v xml:space="preserve">    { 225, 225, true, false},</v>
      </c>
    </row>
    <row r="76" spans="1:22" s="8" customFormat="1" x14ac:dyDescent="0.3">
      <c r="B76" s="29"/>
      <c r="C76" s="23"/>
      <c r="E76" s="24"/>
      <c r="F76" s="23"/>
      <c r="H76" s="8" t="s">
        <v>114</v>
      </c>
      <c r="I76" s="8">
        <v>225</v>
      </c>
      <c r="J76" s="8">
        <v>180</v>
      </c>
      <c r="L76" s="8">
        <f>J75</f>
        <v>0</v>
      </c>
      <c r="M76" s="8">
        <f>J76</f>
        <v>180</v>
      </c>
      <c r="N76" s="8" t="b">
        <f>J77="clear"</f>
        <v>0</v>
      </c>
      <c r="O76" s="8" t="b">
        <f>J77="extra"</f>
        <v>0</v>
      </c>
      <c r="Q76" s="8" t="str">
        <f>$Q$1&amp;L76</f>
        <v xml:space="preserve">    { 0</v>
      </c>
      <c r="R76" s="8" t="str">
        <f>$R$1&amp;M76</f>
        <v>, 180</v>
      </c>
      <c r="S76" s="8" t="str">
        <f t="shared" si="60"/>
        <v>, false</v>
      </c>
      <c r="T76" s="8" t="str">
        <f t="shared" si="61"/>
        <v>, false</v>
      </c>
      <c r="U76" s="8" t="str">
        <f t="shared" si="8"/>
        <v>},</v>
      </c>
      <c r="V76" s="22" t="str">
        <f>Q76&amp;R76&amp;S76&amp;T76&amp;U76</f>
        <v xml:space="preserve">    { 0, 180, false, false},</v>
      </c>
    </row>
    <row r="77" spans="1:22" s="8" customFormat="1" x14ac:dyDescent="0.3">
      <c r="H77" s="8" t="s">
        <v>116</v>
      </c>
      <c r="I77" s="32" t="s">
        <v>115</v>
      </c>
    </row>
    <row r="78" spans="1:22" s="8" customFormat="1" x14ac:dyDescent="0.3">
      <c r="B78" s="23"/>
      <c r="C78" s="23"/>
      <c r="E78" s="24"/>
      <c r="F78" s="23"/>
      <c r="H78" s="8" t="s">
        <v>113</v>
      </c>
      <c r="I78" s="8">
        <v>225</v>
      </c>
      <c r="J78" s="8">
        <v>0</v>
      </c>
      <c r="L78" s="8">
        <f>I78</f>
        <v>225</v>
      </c>
      <c r="M78" s="8">
        <f>I79</f>
        <v>225</v>
      </c>
      <c r="N78" s="8" t="b">
        <f>I80="clear"</f>
        <v>1</v>
      </c>
      <c r="O78" s="8" t="b">
        <f>I80="extra"</f>
        <v>0</v>
      </c>
      <c r="Q78" s="8" t="str">
        <f>$Q$1&amp;L78</f>
        <v xml:space="preserve">    { 225</v>
      </c>
      <c r="R78" s="8" t="str">
        <f>$R$1&amp;M78</f>
        <v>, 225</v>
      </c>
      <c r="S78" s="8" t="str">
        <f t="shared" ref="S78:S101" si="63">$S$1&amp;LOWER(N78)</f>
        <v>, true</v>
      </c>
      <c r="T78" s="8" t="str">
        <f t="shared" ref="T78:T101" si="64">$S$1&amp;LOWER(O78)</f>
        <v>, false</v>
      </c>
      <c r="U78" s="8" t="str">
        <f t="shared" ref="U78:U101" si="65">$U$1</f>
        <v>},</v>
      </c>
      <c r="V78" s="22" t="str">
        <f>Q78&amp;R78&amp;S78&amp;T78&amp;U78</f>
        <v xml:space="preserve">    { 225, 225, true, false},</v>
      </c>
    </row>
    <row r="79" spans="1:22" s="8" customFormat="1" x14ac:dyDescent="0.3">
      <c r="B79" s="29"/>
      <c r="C79" s="23"/>
      <c r="E79" s="23"/>
      <c r="F79" s="23"/>
      <c r="H79" s="8" t="s">
        <v>114</v>
      </c>
      <c r="I79" s="8">
        <v>225</v>
      </c>
      <c r="J79" s="8">
        <v>0</v>
      </c>
      <c r="L79" s="8">
        <f>J78</f>
        <v>0</v>
      </c>
      <c r="M79" s="8">
        <f>J79</f>
        <v>0</v>
      </c>
      <c r="N79" s="8" t="b">
        <f>J80="clear"</f>
        <v>0</v>
      </c>
      <c r="O79" s="8" t="b">
        <f>J80="extra"</f>
        <v>0</v>
      </c>
      <c r="Q79" s="8" t="str">
        <f>$Q$1&amp;L79</f>
        <v xml:space="preserve">    { 0</v>
      </c>
      <c r="R79" s="8" t="str">
        <f>$R$1&amp;M79</f>
        <v>, 0</v>
      </c>
      <c r="S79" s="8" t="str">
        <f t="shared" si="63"/>
        <v>, false</v>
      </c>
      <c r="T79" s="8" t="str">
        <f t="shared" si="64"/>
        <v>, false</v>
      </c>
      <c r="U79" s="8" t="str">
        <f t="shared" si="11"/>
        <v>},</v>
      </c>
      <c r="V79" s="22" t="str">
        <f>Q79&amp;R79&amp;S79&amp;T79&amp;U79</f>
        <v xml:space="preserve">    { 0, 0, false, false},</v>
      </c>
    </row>
    <row r="80" spans="1:22" s="8" customFormat="1" x14ac:dyDescent="0.3">
      <c r="H80" s="8" t="s">
        <v>116</v>
      </c>
      <c r="I80" s="32" t="s">
        <v>115</v>
      </c>
    </row>
    <row r="81" spans="1:22" x14ac:dyDescent="0.3">
      <c r="H81" s="8"/>
      <c r="I81" s="8"/>
      <c r="J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s="8" customFormat="1" ht="15" thickBot="1" x14ac:dyDescent="0.35">
      <c r="A82" s="8">
        <v>8</v>
      </c>
      <c r="B82" s="23"/>
      <c r="C82" s="25"/>
      <c r="E82" s="25"/>
      <c r="F82" s="23"/>
      <c r="H82" s="8" t="s">
        <v>113</v>
      </c>
      <c r="I82" s="8">
        <v>90</v>
      </c>
      <c r="J82" s="8">
        <v>180</v>
      </c>
      <c r="L82" s="8">
        <f>I82</f>
        <v>90</v>
      </c>
      <c r="M82" s="8">
        <f>I83</f>
        <v>180</v>
      </c>
      <c r="N82" s="8" t="b">
        <f>I84="clear"</f>
        <v>0</v>
      </c>
      <c r="O82" s="8" t="b">
        <f>I84="extra"</f>
        <v>0</v>
      </c>
      <c r="Q82" s="8" t="str">
        <f>$Q$1&amp;L82</f>
        <v xml:space="preserve">    { 90</v>
      </c>
      <c r="R82" s="8" t="str">
        <f>$R$1&amp;M82</f>
        <v>, 180</v>
      </c>
      <c r="S82" s="8" t="str">
        <f t="shared" ref="S82:S101" si="66">$S$1&amp;LOWER(N82)</f>
        <v>, false</v>
      </c>
      <c r="T82" s="8" t="str">
        <f t="shared" ref="T82:T101" si="67">$S$1&amp;LOWER(O82)</f>
        <v>, false</v>
      </c>
      <c r="U82" s="8" t="str">
        <f t="shared" ref="U82:U101" si="68">$U$1</f>
        <v>},</v>
      </c>
      <c r="V82" s="22" t="str">
        <f>Q82&amp;R82&amp;S82&amp;T82&amp;U82</f>
        <v xml:space="preserve">    { 90, 180, false, false},</v>
      </c>
    </row>
    <row r="83" spans="1:22" s="8" customFormat="1" ht="15" thickTop="1" x14ac:dyDescent="0.3">
      <c r="B83" s="24"/>
      <c r="C83" s="23"/>
      <c r="E83" s="26"/>
      <c r="F83" s="23"/>
      <c r="H83" s="8" t="s">
        <v>114</v>
      </c>
      <c r="I83" s="8">
        <v>180</v>
      </c>
      <c r="J83" s="8">
        <v>270</v>
      </c>
      <c r="L83" s="8">
        <f>J82</f>
        <v>180</v>
      </c>
      <c r="M83" s="8">
        <f>J83</f>
        <v>270</v>
      </c>
      <c r="N83" s="8" t="b">
        <f>J84="clear"</f>
        <v>0</v>
      </c>
      <c r="O83" s="8" t="b">
        <f>J84="extra"</f>
        <v>0</v>
      </c>
      <c r="Q83" s="8" t="str">
        <f>$Q$1&amp;L83</f>
        <v xml:space="preserve">    { 180</v>
      </c>
      <c r="R83" s="8" t="str">
        <f>$R$1&amp;M83</f>
        <v>, 270</v>
      </c>
      <c r="S83" s="8" t="str">
        <f t="shared" si="66"/>
        <v>, false</v>
      </c>
      <c r="T83" s="8" t="str">
        <f t="shared" si="67"/>
        <v>, false</v>
      </c>
      <c r="U83" s="8" t="str">
        <f t="shared" si="68"/>
        <v>},</v>
      </c>
      <c r="V83" s="22" t="str">
        <f>Q83&amp;R83&amp;S83&amp;T83&amp;U83</f>
        <v xml:space="preserve">    { 180, 270, false, false},</v>
      </c>
    </row>
    <row r="84" spans="1:22" s="8" customFormat="1" x14ac:dyDescent="0.3">
      <c r="H84" s="8" t="s">
        <v>116</v>
      </c>
    </row>
    <row r="85" spans="1:22" s="8" customFormat="1" ht="15" thickBot="1" x14ac:dyDescent="0.35">
      <c r="B85" s="24"/>
      <c r="C85" s="27"/>
      <c r="E85" s="28"/>
      <c r="F85" s="23"/>
      <c r="H85" s="8" t="s">
        <v>113</v>
      </c>
      <c r="I85" s="8">
        <v>0</v>
      </c>
      <c r="J85" s="8">
        <v>0</v>
      </c>
      <c r="L85" s="8">
        <f>I85</f>
        <v>0</v>
      </c>
      <c r="M85" s="8">
        <f>I86</f>
        <v>90</v>
      </c>
      <c r="N85" s="8" t="b">
        <f>I87="clear"</f>
        <v>0</v>
      </c>
      <c r="O85" s="8" t="b">
        <f>I87="extra"</f>
        <v>1</v>
      </c>
      <c r="Q85" s="8" t="str">
        <f>$Q$1&amp;L85</f>
        <v xml:space="preserve">    { 0</v>
      </c>
      <c r="R85" s="8" t="str">
        <f>$R$1&amp;M85</f>
        <v>, 90</v>
      </c>
      <c r="S85" s="8" t="str">
        <f t="shared" ref="S85:S101" si="69">$S$1&amp;LOWER(N85)</f>
        <v>, false</v>
      </c>
      <c r="T85" s="8" t="str">
        <f t="shared" ref="T85:T101" si="70">$S$1&amp;LOWER(O85)</f>
        <v>, true</v>
      </c>
      <c r="U85" s="8" t="str">
        <f t="shared" ref="U85:U101" si="71">$U$1</f>
        <v>},</v>
      </c>
      <c r="V85" s="22" t="str">
        <f>Q85&amp;R85&amp;S85&amp;T85&amp;U85</f>
        <v xml:space="preserve">    { 0, 90, false, true},</v>
      </c>
    </row>
    <row r="86" spans="1:22" s="8" customFormat="1" ht="15" thickTop="1" x14ac:dyDescent="0.3">
      <c r="B86" s="31"/>
      <c r="C86" s="23"/>
      <c r="E86" s="30"/>
      <c r="F86" s="23"/>
      <c r="H86" s="8" t="s">
        <v>114</v>
      </c>
      <c r="I86" s="8">
        <v>90</v>
      </c>
      <c r="J86" s="8">
        <v>270</v>
      </c>
      <c r="L86" s="8">
        <f>J85</f>
        <v>0</v>
      </c>
      <c r="M86" s="8">
        <f>J86</f>
        <v>270</v>
      </c>
      <c r="N86" s="8" t="b">
        <f>J87="clear"</f>
        <v>0</v>
      </c>
      <c r="O86" s="8" t="b">
        <f>J87="extra"</f>
        <v>1</v>
      </c>
      <c r="Q86" s="8" t="str">
        <f>$Q$1&amp;L86</f>
        <v xml:space="preserve">    { 0</v>
      </c>
      <c r="R86" s="8" t="str">
        <f>$R$1&amp;M86</f>
        <v>, 270</v>
      </c>
      <c r="S86" s="8" t="str">
        <f t="shared" si="69"/>
        <v>, false</v>
      </c>
      <c r="T86" s="8" t="str">
        <f t="shared" si="70"/>
        <v>, true</v>
      </c>
      <c r="U86" s="8" t="str">
        <f t="shared" si="71"/>
        <v>},</v>
      </c>
      <c r="V86" s="22" t="str">
        <f>Q86&amp;R86&amp;S86&amp;T86&amp;U86</f>
        <v xml:space="preserve">    { 0, 270, false, true},</v>
      </c>
    </row>
    <row r="87" spans="1:22" s="8" customFormat="1" x14ac:dyDescent="0.3">
      <c r="H87" s="8" t="s">
        <v>116</v>
      </c>
      <c r="I87" s="33" t="s">
        <v>117</v>
      </c>
      <c r="J87" s="33" t="s">
        <v>117</v>
      </c>
    </row>
    <row r="88" spans="1:22" s="8" customFormat="1" ht="15" thickBot="1" x14ac:dyDescent="0.35">
      <c r="B88" s="24"/>
      <c r="C88" s="25"/>
      <c r="E88" s="28"/>
      <c r="F88" s="23"/>
      <c r="H88" s="8" t="s">
        <v>113</v>
      </c>
      <c r="I88" s="8">
        <v>0</v>
      </c>
      <c r="J88" s="8">
        <v>0</v>
      </c>
      <c r="L88" s="8">
        <f>I88</f>
        <v>0</v>
      </c>
      <c r="M88" s="8">
        <f>I89</f>
        <v>90</v>
      </c>
      <c r="N88" s="8" t="b">
        <f>I90="clear"</f>
        <v>0</v>
      </c>
      <c r="O88" s="8" t="b">
        <f>I90="extra"</f>
        <v>0</v>
      </c>
      <c r="Q88" s="8" t="str">
        <f>$Q$1&amp;L88</f>
        <v xml:space="preserve">    { 0</v>
      </c>
      <c r="R88" s="8" t="str">
        <f>$R$1&amp;M88</f>
        <v>, 90</v>
      </c>
      <c r="S88" s="8" t="str">
        <f t="shared" ref="S88:S101" si="72">$S$1&amp;LOWER(N88)</f>
        <v>, false</v>
      </c>
      <c r="T88" s="8" t="str">
        <f t="shared" ref="T88:T101" si="73">$S$1&amp;LOWER(O88)</f>
        <v>, false</v>
      </c>
      <c r="U88" s="8" t="str">
        <f t="shared" ref="U88:U101" si="74">$U$1</f>
        <v>},</v>
      </c>
      <c r="V88" s="22" t="str">
        <f>Q88&amp;R88&amp;S88&amp;T88&amp;U88</f>
        <v xml:space="preserve">    { 0, 90, false, false},</v>
      </c>
    </row>
    <row r="89" spans="1:22" s="8" customFormat="1" ht="15" thickTop="1" x14ac:dyDescent="0.3">
      <c r="B89" s="23"/>
      <c r="C89" s="23"/>
      <c r="E89" s="23"/>
      <c r="F89" s="23"/>
      <c r="H89" s="8" t="s">
        <v>114</v>
      </c>
      <c r="I89" s="8">
        <v>90</v>
      </c>
      <c r="J89" s="8">
        <v>270</v>
      </c>
      <c r="L89" s="8">
        <f>J88</f>
        <v>0</v>
      </c>
      <c r="M89" s="8">
        <f>J89</f>
        <v>270</v>
      </c>
      <c r="N89" s="8" t="b">
        <f>J90="clear"</f>
        <v>0</v>
      </c>
      <c r="O89" s="8" t="b">
        <f>J90="extra"</f>
        <v>0</v>
      </c>
      <c r="Q89" s="8" t="str">
        <f>$Q$1&amp;L89</f>
        <v xml:space="preserve">    { 0</v>
      </c>
      <c r="R89" s="8" t="str">
        <f>$R$1&amp;M89</f>
        <v>, 270</v>
      </c>
      <c r="S89" s="8" t="str">
        <f t="shared" si="72"/>
        <v>, false</v>
      </c>
      <c r="T89" s="8" t="str">
        <f t="shared" si="73"/>
        <v>, false</v>
      </c>
      <c r="U89" s="8" t="str">
        <f t="shared" si="74"/>
        <v>},</v>
      </c>
      <c r="V89" s="22" t="str">
        <f>Q89&amp;R89&amp;S89&amp;T89&amp;U89</f>
        <v xml:space="preserve">    { 0, 270, false, false},</v>
      </c>
    </row>
    <row r="90" spans="1:22" s="8" customFormat="1" x14ac:dyDescent="0.3">
      <c r="H90" s="8" t="s">
        <v>116</v>
      </c>
    </row>
    <row r="91" spans="1:22" x14ac:dyDescent="0.3">
      <c r="H91" s="8"/>
      <c r="I91" s="8"/>
      <c r="J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s="8" customFormat="1" ht="15" thickBot="1" x14ac:dyDescent="0.35">
      <c r="A92" s="8">
        <v>9</v>
      </c>
      <c r="B92" s="23"/>
      <c r="C92" s="25"/>
      <c r="E92" s="25"/>
      <c r="F92" s="23"/>
      <c r="H92" s="8" t="s">
        <v>113</v>
      </c>
      <c r="I92" s="8">
        <v>90</v>
      </c>
      <c r="J92" s="8">
        <v>180</v>
      </c>
      <c r="L92" s="8">
        <f>I92</f>
        <v>90</v>
      </c>
      <c r="M92" s="8">
        <f>I93</f>
        <v>180</v>
      </c>
      <c r="N92" s="8" t="b">
        <f>I94="clear"</f>
        <v>0</v>
      </c>
      <c r="O92" s="8" t="b">
        <f>I94="extra"</f>
        <v>0</v>
      </c>
      <c r="Q92" s="8" t="str">
        <f>$Q$1&amp;L92</f>
        <v xml:space="preserve">    { 90</v>
      </c>
      <c r="R92" s="8" t="str">
        <f>$R$1&amp;M92</f>
        <v>, 180</v>
      </c>
      <c r="S92" s="8" t="str">
        <f t="shared" ref="S92:S101" si="75">$S$1&amp;LOWER(N92)</f>
        <v>, false</v>
      </c>
      <c r="T92" s="8" t="str">
        <f t="shared" ref="T92:T101" si="76">$S$1&amp;LOWER(O92)</f>
        <v>, false</v>
      </c>
      <c r="U92" s="8" t="str">
        <f t="shared" ref="U92:U101" si="77">$U$1</f>
        <v>},</v>
      </c>
      <c r="V92" s="22" t="str">
        <f>Q92&amp;R92&amp;S92&amp;T92&amp;U92</f>
        <v xml:space="preserve">    { 90, 180, false, false},</v>
      </c>
    </row>
    <row r="93" spans="1:22" s="8" customFormat="1" ht="15" thickTop="1" x14ac:dyDescent="0.3">
      <c r="B93" s="24"/>
      <c r="C93" s="23"/>
      <c r="E93" s="26"/>
      <c r="F93" s="23"/>
      <c r="H93" s="8" t="s">
        <v>114</v>
      </c>
      <c r="I93" s="8">
        <v>180</v>
      </c>
      <c r="J93" s="8">
        <v>270</v>
      </c>
      <c r="L93" s="8">
        <f>J92</f>
        <v>180</v>
      </c>
      <c r="M93" s="8">
        <f>J93</f>
        <v>270</v>
      </c>
      <c r="N93" s="8" t="b">
        <f>J94="clear"</f>
        <v>0</v>
      </c>
      <c r="O93" s="8" t="b">
        <f>J94="extra"</f>
        <v>0</v>
      </c>
      <c r="Q93" s="8" t="str">
        <f>$Q$1&amp;L93</f>
        <v xml:space="preserve">    { 180</v>
      </c>
      <c r="R93" s="8" t="str">
        <f>$R$1&amp;M93</f>
        <v>, 270</v>
      </c>
      <c r="S93" s="8" t="str">
        <f t="shared" si="75"/>
        <v>, false</v>
      </c>
      <c r="T93" s="8" t="str">
        <f t="shared" si="76"/>
        <v>, false</v>
      </c>
      <c r="U93" s="8" t="str">
        <f t="shared" si="68"/>
        <v>},</v>
      </c>
      <c r="V93" s="22" t="str">
        <f>Q93&amp;R93&amp;S93&amp;T93&amp;U93</f>
        <v xml:space="preserve">    { 180, 270, false, false},</v>
      </c>
    </row>
    <row r="94" spans="1:22" s="8" customFormat="1" x14ac:dyDescent="0.3">
      <c r="H94" s="8" t="s">
        <v>116</v>
      </c>
    </row>
    <row r="95" spans="1:22" s="8" customFormat="1" ht="15" thickBot="1" x14ac:dyDescent="0.35">
      <c r="B95" s="24"/>
      <c r="C95" s="27"/>
      <c r="E95" s="28"/>
      <c r="F95" s="23"/>
      <c r="H95" s="8" t="s">
        <v>113</v>
      </c>
      <c r="I95" s="8">
        <v>0</v>
      </c>
      <c r="J95" s="8">
        <v>0</v>
      </c>
      <c r="L95" s="8">
        <f>I95</f>
        <v>0</v>
      </c>
      <c r="M95" s="8">
        <f>I96</f>
        <v>180</v>
      </c>
      <c r="N95" s="8" t="b">
        <f>I97="clear"</f>
        <v>0</v>
      </c>
      <c r="O95" s="8" t="b">
        <f>I97="extra"</f>
        <v>0</v>
      </c>
      <c r="Q95" s="8" t="str">
        <f>$Q$1&amp;L95</f>
        <v xml:space="preserve">    { 0</v>
      </c>
      <c r="R95" s="8" t="str">
        <f>$R$1&amp;M95</f>
        <v>, 180</v>
      </c>
      <c r="S95" s="8" t="str">
        <f t="shared" ref="S95:S101" si="78">$S$1&amp;LOWER(N95)</f>
        <v>, false</v>
      </c>
      <c r="T95" s="8" t="str">
        <f t="shared" ref="T95:T101" si="79">$S$1&amp;LOWER(O95)</f>
        <v>, false</v>
      </c>
      <c r="U95" s="8" t="str">
        <f t="shared" ref="U95:U101" si="80">$U$1</f>
        <v>},</v>
      </c>
      <c r="V95" s="22" t="str">
        <f>Q95&amp;R95&amp;S95&amp;T95&amp;U95</f>
        <v xml:space="preserve">    { 0, 180, false, false},</v>
      </c>
    </row>
    <row r="96" spans="1:22" s="8" customFormat="1" ht="15" thickTop="1" x14ac:dyDescent="0.3">
      <c r="B96" s="23"/>
      <c r="C96" s="23"/>
      <c r="E96" s="30"/>
      <c r="F96" s="23"/>
      <c r="H96" s="8" t="s">
        <v>114</v>
      </c>
      <c r="I96" s="8">
        <v>180</v>
      </c>
      <c r="J96" s="8">
        <v>270</v>
      </c>
      <c r="L96" s="8">
        <f>J95</f>
        <v>0</v>
      </c>
      <c r="M96" s="8">
        <f>J96</f>
        <v>270</v>
      </c>
      <c r="N96" s="8" t="b">
        <f>J97="clear"</f>
        <v>0</v>
      </c>
      <c r="O96" s="8" t="b">
        <f>J97="extra"</f>
        <v>1</v>
      </c>
      <c r="Q96" s="8" t="str">
        <f>$Q$1&amp;L96</f>
        <v xml:space="preserve">    { 0</v>
      </c>
      <c r="R96" s="8" t="str">
        <f>$R$1&amp;M96</f>
        <v>, 270</v>
      </c>
      <c r="S96" s="8" t="str">
        <f t="shared" si="78"/>
        <v>, false</v>
      </c>
      <c r="T96" s="8" t="str">
        <f t="shared" si="79"/>
        <v>, true</v>
      </c>
      <c r="U96" s="8" t="str">
        <f t="shared" si="71"/>
        <v>},</v>
      </c>
      <c r="V96" s="22" t="str">
        <f>Q96&amp;R96&amp;S96&amp;T96&amp;U96</f>
        <v xml:space="preserve">    { 0, 270, false, true},</v>
      </c>
    </row>
    <row r="97" spans="2:24" s="8" customFormat="1" x14ac:dyDescent="0.3">
      <c r="H97" s="8" t="s">
        <v>116</v>
      </c>
      <c r="J97" s="33" t="s">
        <v>117</v>
      </c>
    </row>
    <row r="98" spans="2:24" s="8" customFormat="1" ht="15" thickBot="1" x14ac:dyDescent="0.35">
      <c r="B98" s="23"/>
      <c r="C98" s="25"/>
      <c r="E98" s="28"/>
      <c r="F98" s="23"/>
      <c r="H98" s="8" t="s">
        <v>113</v>
      </c>
      <c r="I98" s="8">
        <v>90</v>
      </c>
      <c r="J98" s="8">
        <v>0</v>
      </c>
      <c r="L98" s="8">
        <f>I98</f>
        <v>90</v>
      </c>
      <c r="M98" s="8">
        <f>I99</f>
        <v>90</v>
      </c>
      <c r="N98" s="8" t="b">
        <f>I100="clear"</f>
        <v>0</v>
      </c>
      <c r="O98" s="8" t="b">
        <f>I100="extra"</f>
        <v>0</v>
      </c>
      <c r="Q98" s="8" t="str">
        <f>$Q$1&amp;L98</f>
        <v xml:space="preserve">    { 90</v>
      </c>
      <c r="R98" s="8" t="str">
        <f>$R$1&amp;M98</f>
        <v>, 90</v>
      </c>
      <c r="S98" s="8" t="str">
        <f t="shared" ref="S98:S101" si="81">$S$1&amp;LOWER(N98)</f>
        <v>, false</v>
      </c>
      <c r="T98" s="8" t="str">
        <f t="shared" ref="T98:T101" si="82">$S$1&amp;LOWER(O98)</f>
        <v>, false</v>
      </c>
      <c r="U98" s="8" t="str">
        <f t="shared" ref="U98:U101" si="83">$U$1</f>
        <v>},</v>
      </c>
      <c r="V98" s="22" t="str">
        <f>Q98&amp;R98&amp;S98&amp;T98&amp;U98</f>
        <v xml:space="preserve">    { 90, 90, false, false},</v>
      </c>
    </row>
    <row r="99" spans="2:24" s="8" customFormat="1" ht="15" thickTop="1" x14ac:dyDescent="0.3">
      <c r="B99" s="23"/>
      <c r="C99" s="23"/>
      <c r="E99" s="23"/>
      <c r="F99" s="23"/>
      <c r="H99" s="8" t="s">
        <v>114</v>
      </c>
      <c r="I99" s="8">
        <v>90</v>
      </c>
      <c r="J99" s="8">
        <v>270</v>
      </c>
      <c r="L99" s="8">
        <f>J98</f>
        <v>0</v>
      </c>
      <c r="M99" s="8">
        <f>J99</f>
        <v>270</v>
      </c>
      <c r="N99" s="8" t="b">
        <f>J100="clear"</f>
        <v>0</v>
      </c>
      <c r="O99" s="8" t="b">
        <f>J100="extra"</f>
        <v>0</v>
      </c>
      <c r="Q99" s="8" t="str">
        <f>$Q$1&amp;L99</f>
        <v xml:space="preserve">    { 0</v>
      </c>
      <c r="R99" s="8" t="str">
        <f>$R$1&amp;M99</f>
        <v>, 270</v>
      </c>
      <c r="S99" s="8" t="str">
        <f t="shared" si="81"/>
        <v>, false</v>
      </c>
      <c r="T99" s="8" t="str">
        <f t="shared" si="82"/>
        <v>, false</v>
      </c>
      <c r="U99" s="8" t="str">
        <f t="shared" si="74"/>
        <v>},</v>
      </c>
      <c r="V99" s="22" t="str">
        <f>Q99&amp;R99&amp;S99&amp;T99&amp;U99</f>
        <v xml:space="preserve">    { 0, 270, false, false},</v>
      </c>
    </row>
    <row r="100" spans="2:24" s="8" customFormat="1" x14ac:dyDescent="0.3">
      <c r="H100" s="8" t="s">
        <v>116</v>
      </c>
    </row>
    <row r="101" spans="2:24" x14ac:dyDescent="0.3">
      <c r="H101" s="8"/>
      <c r="I101" s="8"/>
      <c r="J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2:24" x14ac:dyDescent="0.3">
      <c r="B102" t="s">
        <v>121</v>
      </c>
      <c r="E102" s="8" t="s">
        <v>122</v>
      </c>
      <c r="I102" t="s">
        <v>121</v>
      </c>
      <c r="J102" t="s">
        <v>122</v>
      </c>
      <c r="L102" s="8" t="s">
        <v>123</v>
      </c>
      <c r="M102" s="8" t="s">
        <v>124</v>
      </c>
      <c r="N102" s="8"/>
      <c r="O102" s="8"/>
      <c r="P102" s="8" t="s">
        <v>125</v>
      </c>
      <c r="Q102" s="8" t="s">
        <v>126</v>
      </c>
      <c r="R102" s="8"/>
      <c r="S102" s="8"/>
      <c r="T102" s="8"/>
      <c r="U102" s="8"/>
      <c r="V102" s="8"/>
      <c r="W102" s="8"/>
      <c r="X102" s="8"/>
    </row>
    <row r="103" spans="2:24" ht="15" thickBot="1" x14ac:dyDescent="0.35">
      <c r="B103" s="23"/>
      <c r="C103" s="25"/>
      <c r="E103" s="25"/>
      <c r="F103" s="23"/>
      <c r="H103" s="8" t="s">
        <v>113</v>
      </c>
      <c r="I103" s="8">
        <v>90</v>
      </c>
      <c r="J103" s="8">
        <v>180</v>
      </c>
      <c r="L103" s="8">
        <f>MOD(J103-I103+360,360)</f>
        <v>90</v>
      </c>
      <c r="M103" s="8">
        <f>MOD(J103-I104+360,360)</f>
        <v>0</v>
      </c>
      <c r="N103" s="8"/>
      <c r="O103" s="8"/>
      <c r="P103" t="s">
        <v>127</v>
      </c>
      <c r="Q103" s="8" t="s">
        <v>128</v>
      </c>
      <c r="R103" s="8"/>
      <c r="S103" s="8"/>
      <c r="T103" s="8"/>
      <c r="U103" s="8"/>
      <c r="V103" s="8"/>
      <c r="W103" s="8"/>
      <c r="X103" s="8"/>
    </row>
    <row r="104" spans="2:24" ht="15" thickTop="1" x14ac:dyDescent="0.3">
      <c r="B104" s="24"/>
      <c r="C104" s="23"/>
      <c r="E104" s="26"/>
      <c r="F104" s="23"/>
      <c r="H104" s="8" t="s">
        <v>114</v>
      </c>
      <c r="I104" s="8">
        <v>180</v>
      </c>
      <c r="J104" s="8">
        <v>270</v>
      </c>
      <c r="L104" s="8">
        <f>MOD(J104-I104+360,360)</f>
        <v>90</v>
      </c>
      <c r="M104" s="8">
        <f>MOD(J104-I103+360,360)</f>
        <v>180</v>
      </c>
      <c r="N104" s="8"/>
      <c r="O104" s="8"/>
      <c r="P104" s="8"/>
      <c r="Q104" s="8" t="s">
        <v>129</v>
      </c>
      <c r="R104" s="8"/>
      <c r="S104" s="8"/>
      <c r="T104" s="8"/>
      <c r="U104" s="8"/>
      <c r="V104" s="8"/>
      <c r="W104" s="8"/>
      <c r="X104" s="8"/>
    </row>
    <row r="105" spans="2:24" x14ac:dyDescent="0.3">
      <c r="L105" s="8" t="s">
        <v>123</v>
      </c>
      <c r="M105" s="8" t="s">
        <v>124</v>
      </c>
      <c r="N105" s="8"/>
      <c r="O105" s="8"/>
      <c r="P105" s="8" t="s">
        <v>130</v>
      </c>
      <c r="Q105" s="8" t="s">
        <v>131</v>
      </c>
      <c r="R105" s="8"/>
      <c r="S105" s="8"/>
      <c r="T105" s="8"/>
      <c r="U105" s="8"/>
      <c r="V105" s="8"/>
      <c r="W105" s="8"/>
      <c r="X105" s="8"/>
    </row>
    <row r="106" spans="2:24" ht="15" thickBot="1" x14ac:dyDescent="0.35">
      <c r="B106" s="23"/>
      <c r="C106" s="25"/>
      <c r="E106" s="28"/>
      <c r="F106" s="23"/>
      <c r="H106" s="8" t="s">
        <v>113</v>
      </c>
      <c r="I106" s="8">
        <v>90</v>
      </c>
      <c r="J106" s="8">
        <v>0</v>
      </c>
      <c r="L106" s="8">
        <f>MOD(J106-I106+360,360)</f>
        <v>270</v>
      </c>
      <c r="M106" s="8">
        <f>MOD(J106-I107+360,360)</f>
        <v>270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2:24" ht="15" thickTop="1" x14ac:dyDescent="0.3">
      <c r="B107" s="23"/>
      <c r="C107" s="23"/>
      <c r="E107" s="23"/>
      <c r="F107" s="23"/>
      <c r="H107" s="8" t="s">
        <v>114</v>
      </c>
      <c r="I107" s="8">
        <v>90</v>
      </c>
      <c r="J107" s="8">
        <v>270</v>
      </c>
      <c r="L107" s="8">
        <f>MOD(J107-I107+360,360)</f>
        <v>180</v>
      </c>
      <c r="M107" s="8">
        <f>MOD(J107-I106+360,360)</f>
        <v>180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2:24" x14ac:dyDescent="0.3">
      <c r="H108" s="8"/>
      <c r="I108" s="8"/>
      <c r="J108" s="8"/>
      <c r="K108" s="8"/>
      <c r="L108" s="8" t="s">
        <v>123</v>
      </c>
      <c r="M108" s="8" t="s">
        <v>124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2:24" x14ac:dyDescent="0.3">
      <c r="B109" s="23"/>
      <c r="C109" s="23"/>
      <c r="E109" s="24"/>
      <c r="F109" s="23"/>
      <c r="H109" s="8" t="s">
        <v>113</v>
      </c>
      <c r="I109" s="8">
        <v>225</v>
      </c>
      <c r="J109" s="8">
        <v>0</v>
      </c>
      <c r="K109" s="8"/>
      <c r="L109" s="8">
        <f>MOD(J109-I109+360,360)</f>
        <v>135</v>
      </c>
      <c r="M109" s="8">
        <f>MOD(J109-I110+360,360)</f>
        <v>135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2:24" x14ac:dyDescent="0.3">
      <c r="B110" s="29"/>
      <c r="C110" s="23"/>
      <c r="E110" s="23"/>
      <c r="F110" s="23"/>
      <c r="H110" s="8" t="s">
        <v>114</v>
      </c>
      <c r="I110" s="8">
        <v>225</v>
      </c>
      <c r="J110" s="8">
        <v>0</v>
      </c>
      <c r="K110" s="8"/>
      <c r="L110" s="8">
        <f>MOD(J110-I110+360,360)</f>
        <v>135</v>
      </c>
      <c r="M110" s="8">
        <f>MOD(J110-I109+360,360)</f>
        <v>135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2:24" x14ac:dyDescent="0.3">
      <c r="L111" s="8" t="s">
        <v>123</v>
      </c>
      <c r="M111" s="8" t="s">
        <v>124</v>
      </c>
      <c r="N111" s="8"/>
      <c r="O111" s="8"/>
      <c r="P111" s="8"/>
      <c r="Q111" s="8"/>
      <c r="R111" s="8"/>
      <c r="S111" s="8"/>
      <c r="T111" s="8"/>
      <c r="U111" s="8"/>
      <c r="V111" s="8"/>
    </row>
    <row r="112" spans="2:24" ht="15" thickBot="1" x14ac:dyDescent="0.35">
      <c r="B112" s="23"/>
      <c r="C112" s="25"/>
      <c r="E112" s="23"/>
      <c r="F112" s="25"/>
      <c r="G112" s="8"/>
      <c r="H112" s="8" t="s">
        <v>113</v>
      </c>
      <c r="I112" s="8">
        <v>90</v>
      </c>
      <c r="J112" s="8">
        <v>90</v>
      </c>
      <c r="L112" s="8">
        <f>MOD(J112-I112+360,360)</f>
        <v>0</v>
      </c>
      <c r="M112" s="8">
        <f>MOD(J112-I113+360,360)</f>
        <v>270</v>
      </c>
    </row>
    <row r="113" spans="2:13" ht="15" thickTop="1" x14ac:dyDescent="0.3">
      <c r="B113" s="24"/>
      <c r="C113" s="23"/>
      <c r="E113" s="24"/>
      <c r="F113" s="23"/>
      <c r="G113" s="8"/>
      <c r="H113" s="8" t="s">
        <v>114</v>
      </c>
      <c r="I113" s="8">
        <v>180</v>
      </c>
      <c r="J113" s="8">
        <v>180</v>
      </c>
      <c r="L113" s="8">
        <f>MOD(J113-I113+360,360)</f>
        <v>0</v>
      </c>
      <c r="M113" s="8">
        <f>MOD(J113-I112+360,360)</f>
        <v>90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pins</vt:lpstr>
      <vt:lpstr>hoeken</vt:lpstr>
      <vt:lpstr>cijfers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legor</dc:creator>
  <cp:lastModifiedBy>Ignace Follet</cp:lastModifiedBy>
  <dcterms:created xsi:type="dcterms:W3CDTF">2022-06-28T20:46:32Z</dcterms:created>
  <dcterms:modified xsi:type="dcterms:W3CDTF">2022-07-18T15:40:40Z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