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sepa-my.sharepoint.com/personal/smith_raymond_epa_gov/Documents/MyFiles/Polymers/"/>
    </mc:Choice>
  </mc:AlternateContent>
  <xr:revisionPtr revIDLastSave="0" documentId="8_{FCF5C1DB-E917-4FAC-98CE-E241CFC25218}" xr6:coauthVersionLast="46" xr6:coauthVersionMax="46" xr10:uidLastSave="{00000000-0000-0000-0000-000000000000}"/>
  <bookViews>
    <workbookView xWindow="-108" yWindow="-108" windowWidth="23256" windowHeight="12576" xr2:uid="{C0BA6F1C-2105-4522-8D44-76821D7DE7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7" i="1" l="1"/>
  <c r="D63" i="1"/>
  <c r="D16" i="1"/>
  <c r="D62" i="1"/>
  <c r="D61" i="1"/>
  <c r="D60" i="1"/>
  <c r="D59" i="1"/>
  <c r="D58" i="1"/>
  <c r="D51" i="1"/>
  <c r="D50" i="1"/>
  <c r="D49" i="1"/>
  <c r="D48" i="1"/>
  <c r="D47" i="1"/>
  <c r="D46" i="1"/>
  <c r="D45" i="1"/>
  <c r="D44" i="1"/>
  <c r="D43" i="1"/>
  <c r="D42" i="1"/>
  <c r="D41" i="1"/>
  <c r="D40" i="1"/>
  <c r="D39" i="1"/>
  <c r="D31" i="1"/>
  <c r="D28" i="1"/>
  <c r="D27" i="1"/>
  <c r="D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F2" authorId="0" shapeId="0" xr:uid="{97C0F88B-928B-4E5B-B364-6E946DF7AE0D}">
      <text>
        <r>
          <rPr>
            <sz val="9"/>
            <color indexed="81"/>
            <rFont val="Tahoma"/>
            <family val="2"/>
          </rPr>
          <t xml:space="preserve">
This spreadsheet developed by 
Raymond L. Smith, 
U.S. Environmental Protection Agency, 
Office of Research and Development, 
26 W. Martin Luther King Dr., 
Cincinnati, OH 45268
smith.raymond@epa.gov
</t>
        </r>
      </text>
    </comment>
  </commentList>
</comments>
</file>

<file path=xl/sharedStrings.xml><?xml version="1.0" encoding="utf-8"?>
<sst xmlns="http://schemas.openxmlformats.org/spreadsheetml/2006/main" count="240" uniqueCount="84">
  <si>
    <t>Amount</t>
  </si>
  <si>
    <t>Units</t>
  </si>
  <si>
    <t>Year</t>
  </si>
  <si>
    <t>Region</t>
  </si>
  <si>
    <t>Reference</t>
  </si>
  <si>
    <t>World</t>
  </si>
  <si>
    <t>U.S.</t>
  </si>
  <si>
    <t>North America</t>
  </si>
  <si>
    <t>Percent</t>
  </si>
  <si>
    <t>Polyethylene Terephthalate (PET) Flows for Material Flow Analysis</t>
  </si>
  <si>
    <r>
      <rPr>
        <b/>
        <sz val="9"/>
        <color rgb="FF000000"/>
        <rFont val="Calibri"/>
        <family val="2"/>
        <scheme val="minor"/>
      </rPr>
      <t xml:space="preserve">Disclaimer: </t>
    </r>
    <r>
      <rPr>
        <sz val="9"/>
        <color rgb="FF000000"/>
        <rFont val="Calibri"/>
        <family val="2"/>
        <scheme val="minor"/>
      </rPr>
      <t xml:space="preserve"> The United States Environmental Protection Agency (USEPA), through its Office of Research and Development, contributed to the development of the data and calculations presented in this file.  The data and </t>
    </r>
  </si>
  <si>
    <t xml:space="preserve">     calculations have not been subjected to full Agency review and no official endorsement of their use should be inferred.  Furthermore, the data and calculations were developed for demonstrative purposes only and have </t>
  </si>
  <si>
    <t xml:space="preserve">     not been fully vetted.  The user assumes responsibility for any application, and USEPA, or its collaborators in the underlying research, cannot be held liable for any decision outcomes involving the data and calculations.  </t>
  </si>
  <si>
    <t>PET resin sales for U.S. bottles</t>
  </si>
  <si>
    <t>Flow Description</t>
  </si>
  <si>
    <t>MM lb</t>
  </si>
  <si>
    <t>PET U.S. bottles collected</t>
  </si>
  <si>
    <t>PET U.S. bottles collected, curbside</t>
  </si>
  <si>
    <t>PET U.S. bottles collected, deposit</t>
  </si>
  <si>
    <t>Percentage of U.S. bottles collected</t>
  </si>
  <si>
    <t>Calculated</t>
  </si>
  <si>
    <t>PET U.S. bottles collected, exported</t>
  </si>
  <si>
    <t>PET U.S. bottles reclaimed</t>
  </si>
  <si>
    <t xml:space="preserve">NAPCOR (2019) Postconsumer PET Recycling Activity in 2018, Table 1 </t>
  </si>
  <si>
    <t>PET U.S. bottles collected, exported as PET</t>
  </si>
  <si>
    <t>PET U.S. bottles collected, exported as mixed bales</t>
  </si>
  <si>
    <t xml:space="preserve">NAPCOR (2019) Postconsumer PET Recycling Activity in 2018, p.5 </t>
  </si>
  <si>
    <t>PET U.S. bottles collected, exported as PET, to Canada</t>
  </si>
  <si>
    <t>PET U.S. bottles collected, exported as PET, to Other</t>
  </si>
  <si>
    <t xml:space="preserve">NAPCOR (2019) Postconsumer PET Recycling Activity in 2018, p.7 </t>
  </si>
  <si>
    <t>PET bottles imported, from Canada and Mexico</t>
  </si>
  <si>
    <t xml:space="preserve">NAPCOR (2019) Postconsumer PET Recycling Activity in 2018, p.4 </t>
  </si>
  <si>
    <t>PET, alternative reclaimer feedstock (non-bottle, including thermoforms)</t>
  </si>
  <si>
    <t>U.S. reclaimer processed</t>
  </si>
  <si>
    <t>U.S. rPET flake</t>
  </si>
  <si>
    <t xml:space="preserve">NAPCOR (2019) Postconsumer PET Recycling Activity in 2018, Table 5 </t>
  </si>
  <si>
    <t xml:space="preserve">NAPCOR (2019) Postconsumer PET Recycling Activity in 2018, Table 8 </t>
  </si>
  <si>
    <t>U.S. reclaimer residue</t>
  </si>
  <si>
    <t>Percentage reclaimer efficiency</t>
  </si>
  <si>
    <t>rPET flake imported, from Canada</t>
  </si>
  <si>
    <t>rPET flake imported, from Other</t>
  </si>
  <si>
    <t>rPET converted</t>
  </si>
  <si>
    <t>U.S. rPET used in Fiber</t>
  </si>
  <si>
    <t xml:space="preserve">NAPCOR (2019) Postconsumer PET Recycling Activity in 2018, Table 7 </t>
  </si>
  <si>
    <t>U.S. rPET used in Sheet &amp; Film</t>
  </si>
  <si>
    <t>U.S. rPET used in Strapping</t>
  </si>
  <si>
    <t>U.S. rPET used in Food &amp; Beverage Bottles</t>
  </si>
  <si>
    <t>U.S. rPET used in Non-Food Bottles</t>
  </si>
  <si>
    <t>U.S. rPET used in Other</t>
  </si>
  <si>
    <t>U.S. rPET used Total</t>
  </si>
  <si>
    <t>rPET converted, used in Fiber</t>
  </si>
  <si>
    <t>Percentage U.S. rPET converted into Fiber</t>
  </si>
  <si>
    <t>Percentage U.S. rPET converted into Sheet &amp; Film</t>
  </si>
  <si>
    <t>Percentage U.S. rPET converted into Strapping</t>
  </si>
  <si>
    <t>Percentage U.S. rPET converted into Food &amp; Beverage Bottles</t>
  </si>
  <si>
    <t>Percentage U.S. rPET converted into Non-Food Bottles</t>
  </si>
  <si>
    <t>Percentage U.S. rPET converted into Other</t>
  </si>
  <si>
    <t>rPET converted, used in Sheet &amp; Film</t>
  </si>
  <si>
    <t>rPET converted, used in Strapping</t>
  </si>
  <si>
    <t>rPET converted, used in Food &amp; Beverage Bottles</t>
  </si>
  <si>
    <t>rPET converted, used in Non-Food Bottles</t>
  </si>
  <si>
    <t>rPET converted, used in Other</t>
  </si>
  <si>
    <t>Percentage closed loop recycling of PET bottles</t>
  </si>
  <si>
    <t>Percentage PET resin used for Non-Food</t>
  </si>
  <si>
    <t xml:space="preserve">"Polyethylene Terephthalate (PET): Production, Price, Market and its Properties", Figure 3, from plasticsinsight.com, https://www.plasticsinsight.com/resin-intelligence/resin-prices/polyethylene-terephthalate/   Accessed 9/19/21. </t>
  </si>
  <si>
    <t>Percentage PET resin used for Food</t>
  </si>
  <si>
    <t>Percentage PET resin used for Sheet &amp; Film</t>
  </si>
  <si>
    <t>Percentage PET resin used for Bottled Water</t>
  </si>
  <si>
    <t>Percentage PET resin used for Carbonated Soft Drinks</t>
  </si>
  <si>
    <t>Percentage PET resin used for Other Drinks</t>
  </si>
  <si>
    <t>Percentage PET resin used for Bottles</t>
  </si>
  <si>
    <t>Total U.S. PET resin</t>
  </si>
  <si>
    <t>PET resin for U.S. Sheet &amp; Film</t>
  </si>
  <si>
    <t>PET resin for U.S. Non-Food</t>
  </si>
  <si>
    <t>PET resin for U.S. Food</t>
  </si>
  <si>
    <t>For Disposal (Uncollected Bottles + Sheet &amp; Film + Non-Food + Food - Alternative reclaimer feedstock)</t>
  </si>
  <si>
    <t>PET U.S. bottles uncollected</t>
  </si>
  <si>
    <t>Law, K.L., Starr, N., Siegler, T.R., Jambeck, J.R., Mallos, N.J., and Leonard, G.H. (2020).  “The United States’ contribution of plastic waste to land and ocean,” Science Advances, 6, eabd0288.</t>
  </si>
  <si>
    <t>Percentage of MSW generated that is littered</t>
  </si>
  <si>
    <t>Percentage illegal dumping rate of plastic waste generated</t>
  </si>
  <si>
    <t>Percentage combined litter and illegal dumping of plastic waste generated</t>
  </si>
  <si>
    <t>U.S. Mismanaged PET Waste</t>
  </si>
  <si>
    <r>
      <rPr>
        <b/>
        <sz val="9"/>
        <color rgb="FF000000"/>
        <rFont val="Calibri"/>
        <family val="2"/>
        <scheme val="minor"/>
      </rPr>
      <t xml:space="preserve">Description: </t>
    </r>
    <r>
      <rPr>
        <sz val="9"/>
        <color rgb="FF000000"/>
        <rFont val="Calibri"/>
        <family val="2"/>
        <scheme val="minor"/>
      </rPr>
      <t xml:space="preserve"> The values below are flows of materials and calculations for PET.  Unless stated otherwise, units are in million pounds (MM lb) for the United States.  </t>
    </r>
  </si>
  <si>
    <t>Supporting Information for "Recycling of Plastics in the United States:  Plastic Material Flows and Polyethylene Terephthalate (PET) Recycling Processes" by Raymond L. Smith, Sudhakar Takkellapati, and Rachelle C. Riegerix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</si>
</sst>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theme="1"/>
      <name val="Calibri"/>
      <family val="2"/>
      <scheme val="minor"/>
    </font>
    <font>
      <sz val="14"/>
      <color theme="1"/>
      <name val="Calibri"/>
      <family val="2"/>
      <scheme val="minor"/>
    </font>
    <font>
      <sz val="9"/>
      <color indexed="81"/>
      <name val="Tahoma"/>
      <family val="2"/>
    </font>
    <font>
      <sz val="9"/>
      <color rgb="FF000000"/>
      <name val="Calibri"/>
      <family val="2"/>
      <scheme val="minor"/>
    </font>
    <font>
      <b/>
      <sz val="9"/>
      <color rgb="FF000000"/>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quotePrefix="1"/>
    <xf numFmtId="164" fontId="0" fillId="0" borderId="0" xfId="0" applyNumberFormat="1"/>
    <xf numFmtId="0" fontId="0" fillId="0" borderId="0" xfId="0" applyAlignment="1"/>
    <xf numFmtId="1" fontId="0" fillId="0" borderId="0" xfId="0" applyNumberFormat="1"/>
    <xf numFmtId="0" fontId="1" fillId="0" borderId="0" xfId="0" quotePrefix="1" applyFont="1"/>
    <xf numFmtId="0" fontId="3" fillId="0" borderId="0" xfId="0" applyFont="1"/>
    <xf numFmtId="0" fontId="5" fillId="0" borderId="0" xfId="0" quotePrefix="1" applyFont="1"/>
    <xf numFmtId="3" fontId="0" fillId="0" borderId="0" xfId="0" applyNumberFormat="1"/>
    <xf numFmtId="165" fontId="0" fillId="0" borderId="0" xfId="0" applyNumberFormat="1"/>
    <xf numFmtId="1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EF32B-8FD1-4661-B9B2-49841F916B49}">
  <dimension ref="A2:Q220"/>
  <sheetViews>
    <sheetView tabSelected="1" zoomScale="150" zoomScaleNormal="150" workbookViewId="0">
      <selection activeCell="B8" sqref="B8"/>
    </sheetView>
  </sheetViews>
  <sheetFormatPr defaultRowHeight="14.4" x14ac:dyDescent="0.3"/>
  <cols>
    <col min="3" max="3" width="38.77734375" customWidth="1"/>
    <col min="4" max="4" width="10.88671875" bestFit="1" customWidth="1"/>
  </cols>
  <sheetData>
    <row r="2" spans="2:8" ht="18" x14ac:dyDescent="0.35">
      <c r="B2" s="5" t="s">
        <v>9</v>
      </c>
      <c r="F2" s="5"/>
    </row>
    <row r="3" spans="2:8" ht="18" x14ac:dyDescent="0.35">
      <c r="B3" s="5" t="s">
        <v>83</v>
      </c>
      <c r="F3" s="5"/>
    </row>
    <row r="4" spans="2:8" ht="18" x14ac:dyDescent="0.35">
      <c r="B4" s="6" t="s">
        <v>10</v>
      </c>
      <c r="F4" s="5"/>
    </row>
    <row r="5" spans="2:8" ht="18" x14ac:dyDescent="0.35">
      <c r="B5" s="7" t="s">
        <v>11</v>
      </c>
      <c r="F5" s="5"/>
    </row>
    <row r="6" spans="2:8" ht="18" x14ac:dyDescent="0.35">
      <c r="B6" s="7" t="s">
        <v>12</v>
      </c>
      <c r="F6" s="5"/>
    </row>
    <row r="7" spans="2:8" x14ac:dyDescent="0.3">
      <c r="B7" s="6" t="s">
        <v>82</v>
      </c>
    </row>
    <row r="10" spans="2:8" x14ac:dyDescent="0.3">
      <c r="B10" t="s">
        <v>14</v>
      </c>
      <c r="D10" t="s">
        <v>0</v>
      </c>
      <c r="E10" t="s">
        <v>1</v>
      </c>
      <c r="F10" t="s">
        <v>2</v>
      </c>
      <c r="G10" t="s">
        <v>3</v>
      </c>
      <c r="H10" t="s">
        <v>4</v>
      </c>
    </row>
    <row r="11" spans="2:8" x14ac:dyDescent="0.3">
      <c r="B11" t="s">
        <v>13</v>
      </c>
      <c r="D11" s="8">
        <v>6270</v>
      </c>
      <c r="E11" t="s">
        <v>15</v>
      </c>
      <c r="F11">
        <v>2018</v>
      </c>
      <c r="G11" t="s">
        <v>6</v>
      </c>
      <c r="H11" s="3" t="s">
        <v>26</v>
      </c>
    </row>
    <row r="12" spans="2:8" x14ac:dyDescent="0.3">
      <c r="B12" t="s">
        <v>16</v>
      </c>
      <c r="D12" s="8">
        <v>1816</v>
      </c>
      <c r="E12" t="s">
        <v>15</v>
      </c>
      <c r="F12">
        <v>2018</v>
      </c>
      <c r="G12" t="s">
        <v>6</v>
      </c>
      <c r="H12" s="3" t="s">
        <v>26</v>
      </c>
    </row>
    <row r="13" spans="2:8" x14ac:dyDescent="0.3">
      <c r="B13" t="s">
        <v>17</v>
      </c>
      <c r="D13" s="8">
        <v>1209</v>
      </c>
      <c r="E13" t="s">
        <v>15</v>
      </c>
      <c r="F13">
        <v>2018</v>
      </c>
      <c r="G13" t="s">
        <v>6</v>
      </c>
      <c r="H13" s="3" t="s">
        <v>36</v>
      </c>
    </row>
    <row r="14" spans="2:8" x14ac:dyDescent="0.3">
      <c r="B14" t="s">
        <v>18</v>
      </c>
      <c r="D14" s="8">
        <v>607</v>
      </c>
      <c r="E14" t="s">
        <v>15</v>
      </c>
      <c r="F14">
        <v>2018</v>
      </c>
      <c r="G14" t="s">
        <v>6</v>
      </c>
      <c r="H14" s="3" t="s">
        <v>36</v>
      </c>
    </row>
    <row r="15" spans="2:8" x14ac:dyDescent="0.3">
      <c r="B15" t="s">
        <v>19</v>
      </c>
      <c r="D15" s="9">
        <f>+D12/D11</f>
        <v>0.28963317384370019</v>
      </c>
      <c r="E15" t="s">
        <v>8</v>
      </c>
      <c r="F15">
        <v>2018</v>
      </c>
      <c r="G15" t="s">
        <v>6</v>
      </c>
      <c r="H15" s="3" t="s">
        <v>20</v>
      </c>
    </row>
    <row r="16" spans="2:8" x14ac:dyDescent="0.3">
      <c r="B16" t="s">
        <v>76</v>
      </c>
      <c r="D16" s="8">
        <f>+D11-D12</f>
        <v>4454</v>
      </c>
      <c r="E16" t="s">
        <v>15</v>
      </c>
      <c r="F16">
        <v>2018</v>
      </c>
      <c r="G16" t="s">
        <v>6</v>
      </c>
      <c r="H16" s="3" t="s">
        <v>20</v>
      </c>
    </row>
    <row r="17" spans="2:8" x14ac:dyDescent="0.3">
      <c r="B17" t="s">
        <v>21</v>
      </c>
      <c r="D17" s="8">
        <v>140</v>
      </c>
      <c r="E17" t="s">
        <v>15</v>
      </c>
      <c r="F17">
        <v>2018</v>
      </c>
      <c r="G17" t="s">
        <v>6</v>
      </c>
      <c r="H17" s="3" t="s">
        <v>23</v>
      </c>
    </row>
    <row r="18" spans="2:8" x14ac:dyDescent="0.3">
      <c r="B18" t="s">
        <v>25</v>
      </c>
      <c r="D18" s="8">
        <v>3</v>
      </c>
      <c r="E18" t="s">
        <v>15</v>
      </c>
      <c r="F18">
        <v>2018</v>
      </c>
      <c r="G18" t="s">
        <v>6</v>
      </c>
      <c r="H18" s="3" t="s">
        <v>23</v>
      </c>
    </row>
    <row r="19" spans="2:8" x14ac:dyDescent="0.3">
      <c r="B19" t="s">
        <v>24</v>
      </c>
      <c r="D19" s="8">
        <v>137</v>
      </c>
      <c r="E19" t="s">
        <v>15</v>
      </c>
      <c r="F19">
        <v>2018</v>
      </c>
      <c r="G19" t="s">
        <v>6</v>
      </c>
      <c r="H19" s="3" t="s">
        <v>23</v>
      </c>
    </row>
    <row r="20" spans="2:8" x14ac:dyDescent="0.3">
      <c r="B20" t="s">
        <v>27</v>
      </c>
      <c r="D20" s="8">
        <v>80</v>
      </c>
      <c r="E20" t="s">
        <v>15</v>
      </c>
      <c r="F20">
        <v>2018</v>
      </c>
      <c r="G20" t="s">
        <v>6</v>
      </c>
      <c r="H20" s="3" t="s">
        <v>29</v>
      </c>
    </row>
    <row r="21" spans="2:8" x14ac:dyDescent="0.3">
      <c r="B21" t="s">
        <v>28</v>
      </c>
      <c r="D21" s="8">
        <v>57</v>
      </c>
      <c r="E21" t="s">
        <v>15</v>
      </c>
      <c r="F21">
        <v>2018</v>
      </c>
      <c r="G21" t="s">
        <v>6</v>
      </c>
      <c r="H21" s="3" t="s">
        <v>29</v>
      </c>
    </row>
    <row r="22" spans="2:8" x14ac:dyDescent="0.3">
      <c r="B22" t="s">
        <v>22</v>
      </c>
      <c r="D22" s="8">
        <v>1676</v>
      </c>
      <c r="E22" t="s">
        <v>15</v>
      </c>
      <c r="F22">
        <v>2018</v>
      </c>
      <c r="G22" t="s">
        <v>6</v>
      </c>
      <c r="H22" s="3" t="s">
        <v>23</v>
      </c>
    </row>
    <row r="23" spans="2:8" x14ac:dyDescent="0.3">
      <c r="B23" t="s">
        <v>30</v>
      </c>
      <c r="D23" s="8">
        <v>67</v>
      </c>
      <c r="E23" t="s">
        <v>15</v>
      </c>
      <c r="F23">
        <v>2018</v>
      </c>
      <c r="G23" t="s">
        <v>7</v>
      </c>
      <c r="H23" s="3" t="s">
        <v>29</v>
      </c>
    </row>
    <row r="24" spans="2:8" x14ac:dyDescent="0.3">
      <c r="B24" t="s">
        <v>32</v>
      </c>
      <c r="D24" s="8">
        <v>147</v>
      </c>
      <c r="E24" t="s">
        <v>15</v>
      </c>
      <c r="F24">
        <v>2018</v>
      </c>
      <c r="G24" t="s">
        <v>6</v>
      </c>
      <c r="H24" s="3" t="s">
        <v>31</v>
      </c>
    </row>
    <row r="25" spans="2:8" x14ac:dyDescent="0.3">
      <c r="B25" t="s">
        <v>33</v>
      </c>
      <c r="D25" s="8">
        <v>1889</v>
      </c>
      <c r="E25" t="s">
        <v>15</v>
      </c>
      <c r="F25">
        <v>2018</v>
      </c>
      <c r="G25" t="s">
        <v>6</v>
      </c>
      <c r="H25" s="3" t="s">
        <v>31</v>
      </c>
    </row>
    <row r="26" spans="2:8" x14ac:dyDescent="0.3">
      <c r="B26" t="s">
        <v>34</v>
      </c>
      <c r="D26" s="8">
        <v>1238</v>
      </c>
      <c r="E26" t="s">
        <v>15</v>
      </c>
      <c r="F26">
        <v>2018</v>
      </c>
      <c r="G26" t="s">
        <v>6</v>
      </c>
      <c r="H26" s="3" t="s">
        <v>35</v>
      </c>
    </row>
    <row r="27" spans="2:8" x14ac:dyDescent="0.3">
      <c r="B27" t="s">
        <v>37</v>
      </c>
      <c r="D27" s="8">
        <f>+D25-D26</f>
        <v>651</v>
      </c>
      <c r="E27" t="s">
        <v>15</v>
      </c>
      <c r="F27">
        <v>2018</v>
      </c>
      <c r="G27" t="s">
        <v>6</v>
      </c>
      <c r="H27" s="3" t="s">
        <v>20</v>
      </c>
    </row>
    <row r="28" spans="2:8" x14ac:dyDescent="0.3">
      <c r="B28" t="s">
        <v>38</v>
      </c>
      <c r="D28" s="9">
        <f>+D26/D25</f>
        <v>0.65537321334039178</v>
      </c>
      <c r="E28" t="s">
        <v>8</v>
      </c>
      <c r="F28">
        <v>2018</v>
      </c>
      <c r="G28" t="s">
        <v>6</v>
      </c>
      <c r="H28" s="3" t="s">
        <v>20</v>
      </c>
    </row>
    <row r="29" spans="2:8" x14ac:dyDescent="0.3">
      <c r="B29" t="s">
        <v>39</v>
      </c>
      <c r="D29" s="4">
        <v>243</v>
      </c>
      <c r="E29" t="s">
        <v>15</v>
      </c>
      <c r="F29">
        <v>2018</v>
      </c>
      <c r="G29" t="s">
        <v>6</v>
      </c>
      <c r="H29" s="3" t="s">
        <v>31</v>
      </c>
    </row>
    <row r="30" spans="2:8" x14ac:dyDescent="0.3">
      <c r="B30" t="s">
        <v>40</v>
      </c>
      <c r="D30" s="4">
        <v>164</v>
      </c>
      <c r="E30" t="s">
        <v>15</v>
      </c>
      <c r="F30">
        <v>2018</v>
      </c>
      <c r="G30" t="s">
        <v>6</v>
      </c>
      <c r="H30" s="3" t="s">
        <v>31</v>
      </c>
    </row>
    <row r="31" spans="2:8" x14ac:dyDescent="0.3">
      <c r="B31" t="s">
        <v>41</v>
      </c>
      <c r="D31" s="8">
        <f>+D26+D29+D30</f>
        <v>1645</v>
      </c>
      <c r="E31" t="s">
        <v>15</v>
      </c>
      <c r="F31">
        <v>2018</v>
      </c>
      <c r="G31" t="s">
        <v>6</v>
      </c>
      <c r="H31" s="3" t="s">
        <v>20</v>
      </c>
    </row>
    <row r="32" spans="2:8" x14ac:dyDescent="0.3">
      <c r="B32" t="s">
        <v>42</v>
      </c>
      <c r="D32" s="8">
        <v>651</v>
      </c>
      <c r="E32" t="s">
        <v>15</v>
      </c>
      <c r="F32">
        <v>2018</v>
      </c>
      <c r="G32" t="s">
        <v>6</v>
      </c>
      <c r="H32" s="3" t="s">
        <v>43</v>
      </c>
    </row>
    <row r="33" spans="2:8" x14ac:dyDescent="0.3">
      <c r="B33" t="s">
        <v>44</v>
      </c>
      <c r="D33" s="8">
        <v>263</v>
      </c>
      <c r="E33" t="s">
        <v>15</v>
      </c>
      <c r="F33">
        <v>2018</v>
      </c>
      <c r="G33" t="s">
        <v>6</v>
      </c>
      <c r="H33" s="3" t="s">
        <v>43</v>
      </c>
    </row>
    <row r="34" spans="2:8" x14ac:dyDescent="0.3">
      <c r="B34" t="s">
        <v>45</v>
      </c>
      <c r="D34" s="8">
        <v>125</v>
      </c>
      <c r="E34" t="s">
        <v>15</v>
      </c>
      <c r="F34">
        <v>2018</v>
      </c>
      <c r="G34" t="s">
        <v>6</v>
      </c>
      <c r="H34" s="3" t="s">
        <v>43</v>
      </c>
    </row>
    <row r="35" spans="2:8" x14ac:dyDescent="0.3">
      <c r="B35" t="s">
        <v>46</v>
      </c>
      <c r="D35" s="8">
        <v>425</v>
      </c>
      <c r="E35" t="s">
        <v>15</v>
      </c>
      <c r="F35">
        <v>2018</v>
      </c>
      <c r="G35" t="s">
        <v>6</v>
      </c>
      <c r="H35" s="3" t="s">
        <v>43</v>
      </c>
    </row>
    <row r="36" spans="2:8" x14ac:dyDescent="0.3">
      <c r="B36" t="s">
        <v>47</v>
      </c>
      <c r="D36" s="4">
        <v>103</v>
      </c>
      <c r="E36" t="s">
        <v>15</v>
      </c>
      <c r="F36">
        <v>2018</v>
      </c>
      <c r="G36" t="s">
        <v>6</v>
      </c>
      <c r="H36" s="3" t="s">
        <v>43</v>
      </c>
    </row>
    <row r="37" spans="2:8" x14ac:dyDescent="0.3">
      <c r="B37" t="s">
        <v>48</v>
      </c>
      <c r="D37" s="4">
        <v>18</v>
      </c>
      <c r="E37" t="s">
        <v>15</v>
      </c>
      <c r="F37">
        <v>2018</v>
      </c>
      <c r="G37" t="s">
        <v>6</v>
      </c>
      <c r="H37" s="3" t="s">
        <v>43</v>
      </c>
    </row>
    <row r="38" spans="2:8" x14ac:dyDescent="0.3">
      <c r="B38" t="s">
        <v>49</v>
      </c>
      <c r="D38" s="8">
        <v>1585</v>
      </c>
      <c r="E38" t="s">
        <v>15</v>
      </c>
      <c r="F38">
        <v>2018</v>
      </c>
      <c r="G38" t="s">
        <v>6</v>
      </c>
      <c r="H38" s="3" t="s">
        <v>43</v>
      </c>
    </row>
    <row r="39" spans="2:8" x14ac:dyDescent="0.3">
      <c r="B39" t="s">
        <v>51</v>
      </c>
      <c r="D39" s="9">
        <f t="shared" ref="D39:D44" si="0">+D32/D$38</f>
        <v>0.41072555205047317</v>
      </c>
      <c r="E39" t="s">
        <v>8</v>
      </c>
      <c r="F39">
        <v>2018</v>
      </c>
      <c r="G39" t="s">
        <v>6</v>
      </c>
      <c r="H39" s="3" t="s">
        <v>20</v>
      </c>
    </row>
    <row r="40" spans="2:8" x14ac:dyDescent="0.3">
      <c r="B40" t="s">
        <v>52</v>
      </c>
      <c r="D40" s="9">
        <f t="shared" si="0"/>
        <v>0.16593059936908516</v>
      </c>
      <c r="E40" t="s">
        <v>8</v>
      </c>
      <c r="F40">
        <v>2018</v>
      </c>
      <c r="G40" t="s">
        <v>6</v>
      </c>
      <c r="H40" s="3" t="s">
        <v>20</v>
      </c>
    </row>
    <row r="41" spans="2:8" x14ac:dyDescent="0.3">
      <c r="B41" t="s">
        <v>53</v>
      </c>
      <c r="D41" s="9">
        <f t="shared" si="0"/>
        <v>7.8864353312302835E-2</v>
      </c>
      <c r="E41" t="s">
        <v>8</v>
      </c>
      <c r="F41">
        <v>2018</v>
      </c>
      <c r="G41" t="s">
        <v>6</v>
      </c>
      <c r="H41" s="3" t="s">
        <v>20</v>
      </c>
    </row>
    <row r="42" spans="2:8" x14ac:dyDescent="0.3">
      <c r="B42" t="s">
        <v>54</v>
      </c>
      <c r="D42" s="9">
        <f t="shared" si="0"/>
        <v>0.26813880126182965</v>
      </c>
      <c r="E42" t="s">
        <v>8</v>
      </c>
      <c r="F42">
        <v>2018</v>
      </c>
      <c r="G42" t="s">
        <v>6</v>
      </c>
      <c r="H42" s="3" t="s">
        <v>20</v>
      </c>
    </row>
    <row r="43" spans="2:8" x14ac:dyDescent="0.3">
      <c r="B43" t="s">
        <v>55</v>
      </c>
      <c r="D43" s="9">
        <f t="shared" si="0"/>
        <v>6.4984227129337546E-2</v>
      </c>
      <c r="E43" t="s">
        <v>8</v>
      </c>
      <c r="F43">
        <v>2018</v>
      </c>
      <c r="G43" t="s">
        <v>6</v>
      </c>
      <c r="H43" s="3" t="s">
        <v>20</v>
      </c>
    </row>
    <row r="44" spans="2:8" x14ac:dyDescent="0.3">
      <c r="B44" t="s">
        <v>56</v>
      </c>
      <c r="D44" s="9">
        <f t="shared" si="0"/>
        <v>1.1356466876971609E-2</v>
      </c>
      <c r="E44" t="s">
        <v>8</v>
      </c>
      <c r="F44">
        <v>2018</v>
      </c>
      <c r="G44" t="s">
        <v>6</v>
      </c>
      <c r="H44" s="3" t="s">
        <v>20</v>
      </c>
    </row>
    <row r="45" spans="2:8" x14ac:dyDescent="0.3">
      <c r="B45" t="s">
        <v>50</v>
      </c>
      <c r="D45" s="8">
        <f t="shared" ref="D45:D50" si="1">+D39*D$31</f>
        <v>675.64353312302842</v>
      </c>
      <c r="E45" t="s">
        <v>15</v>
      </c>
      <c r="F45">
        <v>2018</v>
      </c>
      <c r="G45" t="s">
        <v>6</v>
      </c>
      <c r="H45" s="3" t="s">
        <v>20</v>
      </c>
    </row>
    <row r="46" spans="2:8" x14ac:dyDescent="0.3">
      <c r="B46" t="s">
        <v>57</v>
      </c>
      <c r="D46" s="8">
        <f t="shared" si="1"/>
        <v>272.9558359621451</v>
      </c>
      <c r="E46" t="s">
        <v>15</v>
      </c>
      <c r="F46">
        <v>2018</v>
      </c>
      <c r="G46" t="s">
        <v>6</v>
      </c>
      <c r="H46" s="3" t="s">
        <v>20</v>
      </c>
    </row>
    <row r="47" spans="2:8" x14ac:dyDescent="0.3">
      <c r="B47" t="s">
        <v>58</v>
      </c>
      <c r="D47" s="8">
        <f t="shared" si="1"/>
        <v>129.73186119873816</v>
      </c>
      <c r="E47" t="s">
        <v>15</v>
      </c>
      <c r="F47">
        <v>2018</v>
      </c>
      <c r="G47" t="s">
        <v>6</v>
      </c>
      <c r="H47" s="3" t="s">
        <v>20</v>
      </c>
    </row>
    <row r="48" spans="2:8" x14ac:dyDescent="0.3">
      <c r="B48" t="s">
        <v>59</v>
      </c>
      <c r="D48" s="8">
        <f t="shared" si="1"/>
        <v>441.0883280757098</v>
      </c>
      <c r="E48" t="s">
        <v>15</v>
      </c>
      <c r="F48">
        <v>2018</v>
      </c>
      <c r="G48" t="s">
        <v>6</v>
      </c>
      <c r="H48" s="3" t="s">
        <v>20</v>
      </c>
    </row>
    <row r="49" spans="2:8" x14ac:dyDescent="0.3">
      <c r="B49" t="s">
        <v>60</v>
      </c>
      <c r="D49" s="8">
        <f t="shared" si="1"/>
        <v>106.89905362776027</v>
      </c>
      <c r="E49" t="s">
        <v>15</v>
      </c>
      <c r="F49">
        <v>2018</v>
      </c>
      <c r="G49" t="s">
        <v>6</v>
      </c>
      <c r="H49" s="3" t="s">
        <v>20</v>
      </c>
    </row>
    <row r="50" spans="2:8" x14ac:dyDescent="0.3">
      <c r="B50" t="s">
        <v>61</v>
      </c>
      <c r="D50" s="8">
        <f t="shared" si="1"/>
        <v>18.681388012618296</v>
      </c>
      <c r="E50" t="s">
        <v>15</v>
      </c>
      <c r="F50">
        <v>2018</v>
      </c>
      <c r="G50" t="s">
        <v>6</v>
      </c>
      <c r="H50" s="3" t="s">
        <v>20</v>
      </c>
    </row>
    <row r="51" spans="2:8" x14ac:dyDescent="0.3">
      <c r="B51" t="s">
        <v>62</v>
      </c>
      <c r="D51" s="9">
        <f>+D48/D12</f>
        <v>0.24289004849984019</v>
      </c>
      <c r="E51" t="s">
        <v>8</v>
      </c>
      <c r="F51">
        <v>2018</v>
      </c>
      <c r="G51" t="s">
        <v>6</v>
      </c>
      <c r="H51" s="3" t="s">
        <v>20</v>
      </c>
    </row>
    <row r="52" spans="2:8" x14ac:dyDescent="0.3">
      <c r="B52" t="s">
        <v>63</v>
      </c>
      <c r="D52" s="9">
        <v>6.0999999999999999E-2</v>
      </c>
      <c r="E52" t="s">
        <v>8</v>
      </c>
      <c r="F52">
        <v>2016</v>
      </c>
      <c r="G52" t="s">
        <v>5</v>
      </c>
      <c r="H52" t="s">
        <v>64</v>
      </c>
    </row>
    <row r="53" spans="2:8" x14ac:dyDescent="0.3">
      <c r="B53" t="s">
        <v>65</v>
      </c>
      <c r="D53" s="9">
        <v>9.0999999999999998E-2</v>
      </c>
      <c r="E53" t="s">
        <v>8</v>
      </c>
      <c r="F53">
        <v>2016</v>
      </c>
      <c r="G53" t="s">
        <v>5</v>
      </c>
      <c r="H53" t="s">
        <v>64</v>
      </c>
    </row>
    <row r="54" spans="2:8" x14ac:dyDescent="0.3">
      <c r="B54" t="s">
        <v>66</v>
      </c>
      <c r="D54" s="9">
        <v>0.13800000000000001</v>
      </c>
      <c r="E54" t="s">
        <v>8</v>
      </c>
      <c r="F54">
        <v>2016</v>
      </c>
      <c r="G54" t="s">
        <v>5</v>
      </c>
      <c r="H54" t="s">
        <v>64</v>
      </c>
    </row>
    <row r="55" spans="2:8" x14ac:dyDescent="0.3">
      <c r="B55" t="s">
        <v>67</v>
      </c>
      <c r="D55" s="9">
        <v>0.26300000000000001</v>
      </c>
      <c r="E55" t="s">
        <v>8</v>
      </c>
      <c r="F55">
        <v>2016</v>
      </c>
      <c r="G55" t="s">
        <v>5</v>
      </c>
      <c r="H55" t="s">
        <v>64</v>
      </c>
    </row>
    <row r="56" spans="2:8" x14ac:dyDescent="0.3">
      <c r="B56" t="s">
        <v>68</v>
      </c>
      <c r="D56" s="9">
        <v>0.26100000000000001</v>
      </c>
      <c r="E56" t="s">
        <v>8</v>
      </c>
      <c r="F56">
        <v>2016</v>
      </c>
      <c r="G56" t="s">
        <v>5</v>
      </c>
      <c r="H56" t="s">
        <v>64</v>
      </c>
    </row>
    <row r="57" spans="2:8" x14ac:dyDescent="0.3">
      <c r="B57" t="s">
        <v>69</v>
      </c>
      <c r="D57" s="9">
        <v>0.186</v>
      </c>
      <c r="E57" t="s">
        <v>8</v>
      </c>
      <c r="F57">
        <v>2016</v>
      </c>
      <c r="G57" t="s">
        <v>5</v>
      </c>
      <c r="H57" t="s">
        <v>64</v>
      </c>
    </row>
    <row r="58" spans="2:8" x14ac:dyDescent="0.3">
      <c r="B58" t="s">
        <v>70</v>
      </c>
      <c r="D58" s="9">
        <f>+D55+D56+D57</f>
        <v>0.71</v>
      </c>
      <c r="E58" t="s">
        <v>8</v>
      </c>
      <c r="F58">
        <v>2016</v>
      </c>
      <c r="G58" t="s">
        <v>5</v>
      </c>
      <c r="H58" t="s">
        <v>20</v>
      </c>
    </row>
    <row r="59" spans="2:8" x14ac:dyDescent="0.3">
      <c r="B59" t="s">
        <v>71</v>
      </c>
      <c r="D59" s="8">
        <f>+D11/D58</f>
        <v>8830.9859154929582</v>
      </c>
      <c r="E59" t="s">
        <v>15</v>
      </c>
      <c r="F59">
        <v>2018</v>
      </c>
      <c r="G59" t="s">
        <v>6</v>
      </c>
      <c r="H59" s="3" t="s">
        <v>20</v>
      </c>
    </row>
    <row r="60" spans="2:8" x14ac:dyDescent="0.3">
      <c r="B60" t="s">
        <v>72</v>
      </c>
      <c r="D60" s="8">
        <f>+D54*D$59</f>
        <v>1218.6760563380283</v>
      </c>
      <c r="E60" t="s">
        <v>15</v>
      </c>
      <c r="F60">
        <v>2018</v>
      </c>
      <c r="G60" t="s">
        <v>6</v>
      </c>
      <c r="H60" s="3" t="s">
        <v>20</v>
      </c>
    </row>
    <row r="61" spans="2:8" x14ac:dyDescent="0.3">
      <c r="B61" t="s">
        <v>73</v>
      </c>
      <c r="D61" s="8">
        <f>+D52*D$59</f>
        <v>538.69014084507046</v>
      </c>
      <c r="E61" t="s">
        <v>15</v>
      </c>
      <c r="F61">
        <v>2018</v>
      </c>
      <c r="G61" t="s">
        <v>6</v>
      </c>
      <c r="H61" s="3" t="s">
        <v>20</v>
      </c>
    </row>
    <row r="62" spans="2:8" x14ac:dyDescent="0.3">
      <c r="B62" t="s">
        <v>74</v>
      </c>
      <c r="D62" s="8">
        <f>+D53*D$59</f>
        <v>803.61971830985919</v>
      </c>
      <c r="E62" t="s">
        <v>15</v>
      </c>
      <c r="F62">
        <v>2018</v>
      </c>
      <c r="G62" t="s">
        <v>6</v>
      </c>
      <c r="H62" s="3" t="s">
        <v>20</v>
      </c>
    </row>
    <row r="63" spans="2:8" x14ac:dyDescent="0.3">
      <c r="B63" t="s">
        <v>75</v>
      </c>
      <c r="D63" s="8">
        <f>+D16+D60+D61+D62-D24</f>
        <v>6867.9859154929582</v>
      </c>
      <c r="E63" t="s">
        <v>15</v>
      </c>
      <c r="F63">
        <v>2018</v>
      </c>
      <c r="G63" t="s">
        <v>6</v>
      </c>
      <c r="H63" s="3" t="s">
        <v>20</v>
      </c>
    </row>
    <row r="64" spans="2:8" x14ac:dyDescent="0.3">
      <c r="B64" t="s">
        <v>78</v>
      </c>
      <c r="D64" s="11">
        <v>0.02</v>
      </c>
      <c r="E64" t="s">
        <v>8</v>
      </c>
      <c r="G64" t="s">
        <v>5</v>
      </c>
      <c r="H64" s="3" t="s">
        <v>77</v>
      </c>
    </row>
    <row r="65" spans="2:8" x14ac:dyDescent="0.3">
      <c r="B65" t="s">
        <v>79</v>
      </c>
      <c r="D65" s="10">
        <v>6.6E-3</v>
      </c>
      <c r="E65" t="s">
        <v>8</v>
      </c>
      <c r="G65" t="s">
        <v>5</v>
      </c>
      <c r="H65" s="3" t="s">
        <v>77</v>
      </c>
    </row>
    <row r="66" spans="2:8" x14ac:dyDescent="0.3">
      <c r="B66" t="s">
        <v>80</v>
      </c>
      <c r="D66" s="10">
        <v>2.6599999999999999E-2</v>
      </c>
      <c r="E66" t="s">
        <v>8</v>
      </c>
      <c r="G66" t="s">
        <v>5</v>
      </c>
      <c r="H66" s="3" t="s">
        <v>77</v>
      </c>
    </row>
    <row r="67" spans="2:8" x14ac:dyDescent="0.3">
      <c r="B67" t="s">
        <v>81</v>
      </c>
      <c r="D67" s="4">
        <f>+D63*D66</f>
        <v>182.68842535211269</v>
      </c>
      <c r="E67" t="s">
        <v>15</v>
      </c>
      <c r="F67">
        <v>2018</v>
      </c>
      <c r="G67" t="s">
        <v>6</v>
      </c>
      <c r="H67" s="3" t="s">
        <v>20</v>
      </c>
    </row>
    <row r="68" spans="2:8" x14ac:dyDescent="0.3">
      <c r="D68" s="10"/>
      <c r="H68" s="3"/>
    </row>
    <row r="69" spans="2:8" x14ac:dyDescent="0.3">
      <c r="D69" s="8"/>
      <c r="H69" s="3"/>
    </row>
    <row r="114" spans="3:6" x14ac:dyDescent="0.3">
      <c r="F114" s="3"/>
    </row>
    <row r="116" spans="3:6" x14ac:dyDescent="0.3">
      <c r="C116" s="1"/>
    </row>
    <row r="117" spans="3:6" x14ac:dyDescent="0.3">
      <c r="C117" s="1"/>
    </row>
    <row r="118" spans="3:6" x14ac:dyDescent="0.3">
      <c r="C118" s="1"/>
    </row>
    <row r="119" spans="3:6" x14ac:dyDescent="0.3">
      <c r="C119" s="1"/>
    </row>
    <row r="120" spans="3:6" x14ac:dyDescent="0.3">
      <c r="C120" s="1"/>
    </row>
    <row r="121" spans="3:6" x14ac:dyDescent="0.3">
      <c r="C121" s="1"/>
    </row>
    <row r="122" spans="3:6" x14ac:dyDescent="0.3">
      <c r="C122" s="1"/>
    </row>
    <row r="129" spans="17:17" x14ac:dyDescent="0.3">
      <c r="Q129" s="3"/>
    </row>
    <row r="130" spans="17:17" x14ac:dyDescent="0.3">
      <c r="Q130" s="3"/>
    </row>
    <row r="131" spans="17:17" x14ac:dyDescent="0.3">
      <c r="Q131" s="3"/>
    </row>
    <row r="132" spans="17:17" x14ac:dyDescent="0.3">
      <c r="Q132" s="3"/>
    </row>
    <row r="133" spans="17:17" x14ac:dyDescent="0.3">
      <c r="Q133" s="3"/>
    </row>
    <row r="134" spans="17:17" x14ac:dyDescent="0.3">
      <c r="Q134" s="3"/>
    </row>
    <row r="135" spans="17:17" x14ac:dyDescent="0.3">
      <c r="Q135" s="3"/>
    </row>
    <row r="136" spans="17:17" x14ac:dyDescent="0.3">
      <c r="Q136" s="3"/>
    </row>
    <row r="137" spans="17:17" x14ac:dyDescent="0.3">
      <c r="Q137" s="3"/>
    </row>
    <row r="138" spans="17:17" x14ac:dyDescent="0.3">
      <c r="Q138" s="3"/>
    </row>
    <row r="139" spans="17:17" x14ac:dyDescent="0.3">
      <c r="Q139" s="3"/>
    </row>
    <row r="140" spans="17:17" x14ac:dyDescent="0.3">
      <c r="Q140" s="3"/>
    </row>
    <row r="141" spans="17:17" x14ac:dyDescent="0.3">
      <c r="Q141" s="3"/>
    </row>
    <row r="142" spans="17:17" x14ac:dyDescent="0.3">
      <c r="Q142" s="3"/>
    </row>
    <row r="143" spans="17:17" x14ac:dyDescent="0.3">
      <c r="Q143" s="3"/>
    </row>
    <row r="144" spans="17:17" x14ac:dyDescent="0.3">
      <c r="Q144" s="3"/>
    </row>
    <row r="145" spans="17:17" x14ac:dyDescent="0.3">
      <c r="Q145" s="3"/>
    </row>
    <row r="146" spans="17:17" x14ac:dyDescent="0.3">
      <c r="Q146" s="3"/>
    </row>
    <row r="147" spans="17:17" x14ac:dyDescent="0.3">
      <c r="Q147" s="3"/>
    </row>
    <row r="148" spans="17:17" x14ac:dyDescent="0.3">
      <c r="Q148" s="3"/>
    </row>
    <row r="149" spans="17:17" x14ac:dyDescent="0.3">
      <c r="Q149" s="3"/>
    </row>
    <row r="150" spans="17:17" x14ac:dyDescent="0.3">
      <c r="Q150" s="3"/>
    </row>
    <row r="151" spans="17:17" x14ac:dyDescent="0.3">
      <c r="Q151" s="3"/>
    </row>
    <row r="152" spans="17:17" x14ac:dyDescent="0.3">
      <c r="Q152" s="3"/>
    </row>
    <row r="153" spans="17:17" x14ac:dyDescent="0.3">
      <c r="Q153" s="3"/>
    </row>
    <row r="154" spans="17:17" x14ac:dyDescent="0.3">
      <c r="Q154" s="3"/>
    </row>
    <row r="155" spans="17:17" x14ac:dyDescent="0.3">
      <c r="Q155" s="3"/>
    </row>
    <row r="156" spans="17:17" x14ac:dyDescent="0.3">
      <c r="Q156" s="3"/>
    </row>
    <row r="157" spans="17:17" x14ac:dyDescent="0.3">
      <c r="Q157" s="3"/>
    </row>
    <row r="158" spans="17:17" x14ac:dyDescent="0.3">
      <c r="Q158" s="3"/>
    </row>
    <row r="161" spans="4:10" x14ac:dyDescent="0.3">
      <c r="D161" s="1"/>
    </row>
    <row r="164" spans="4:10" x14ac:dyDescent="0.3">
      <c r="J164" s="2"/>
    </row>
    <row r="167" spans="4:10" x14ac:dyDescent="0.3">
      <c r="F167" s="3"/>
    </row>
    <row r="205" spans="1:1" x14ac:dyDescent="0.3">
      <c r="A205" s="1"/>
    </row>
    <row r="206" spans="1:1" x14ac:dyDescent="0.3">
      <c r="A206" s="1"/>
    </row>
    <row r="212" spans="4:14" x14ac:dyDescent="0.3">
      <c r="D212" s="1"/>
      <c r="N212" s="2"/>
    </row>
    <row r="213" spans="4:14" x14ac:dyDescent="0.3">
      <c r="D213" s="1"/>
    </row>
    <row r="214" spans="4:14" x14ac:dyDescent="0.3">
      <c r="D214" s="1"/>
    </row>
    <row r="215" spans="4:14" x14ac:dyDescent="0.3">
      <c r="D215" s="1"/>
    </row>
    <row r="216" spans="4:14" x14ac:dyDescent="0.3">
      <c r="D216" s="1"/>
    </row>
    <row r="217" spans="4:14" x14ac:dyDescent="0.3">
      <c r="D217" s="1"/>
    </row>
    <row r="218" spans="4:14" x14ac:dyDescent="0.3">
      <c r="D218" s="1"/>
    </row>
    <row r="219" spans="4:14" x14ac:dyDescent="0.3">
      <c r="D219" s="1"/>
    </row>
    <row r="220" spans="4:14" x14ac:dyDescent="0.3">
      <c r="D220" s="1"/>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Ray</dc:creator>
  <cp:lastModifiedBy>Smith, Ray</cp:lastModifiedBy>
  <dcterms:created xsi:type="dcterms:W3CDTF">2021-07-16T14:51:35Z</dcterms:created>
  <dcterms:modified xsi:type="dcterms:W3CDTF">2022-01-06T14:31:01Z</dcterms:modified>
</cp:coreProperties>
</file>