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Bartlomiej.Babula\Desktop\testy\python\"/>
    </mc:Choice>
  </mc:AlternateContent>
  <xr:revisionPtr revIDLastSave="0" documentId="13_ncr:1_{F5944208-A2DD-4E5C-8C99-AADF295ABF11}" xr6:coauthVersionLast="47" xr6:coauthVersionMax="47" xr10:uidLastSave="{00000000-0000-0000-0000-000000000000}"/>
  <bookViews>
    <workbookView xWindow="6144" yWindow="1836" windowWidth="23040" windowHeight="12264" tabRatio="500" xr2:uid="{00000000-000D-0000-FFFF-FFFF00000000}"/>
  </bookViews>
  <sheets>
    <sheet name="Obliczenia" sheetId="1" r:id="rId1"/>
    <sheet name="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J17" i="2"/>
  <c r="B19" i="1" s="1"/>
  <c r="B20" i="1" s="1"/>
  <c r="H3" i="1"/>
</calcChain>
</file>

<file path=xl/sharedStrings.xml><?xml version="1.0" encoding="utf-8"?>
<sst xmlns="http://schemas.openxmlformats.org/spreadsheetml/2006/main" count="65" uniqueCount="54">
  <si>
    <t>Przed ostatni wpis w raporcie – na ile sklepów wystarczy…</t>
  </si>
  <si>
    <t>ile sklepów</t>
  </si>
  <si>
    <t>wszystkie serw</t>
  </si>
  <si>
    <t>jeden serw</t>
  </si>
  <si>
    <t>Data</t>
  </si>
  <si>
    <t>Obciążenie CPU serwerów (średnie w szczycie)</t>
  </si>
  <si>
    <t>WS1</t>
  </si>
  <si>
    <t>WS2</t>
  </si>
  <si>
    <t>WS3</t>
  </si>
  <si>
    <t>WS4</t>
  </si>
  <si>
    <t>Średnie obciążenie</t>
  </si>
  <si>
    <t>← wynik (uśrednione obciążenie [%])</t>
  </si>
  <si>
    <t>← wynik (uśrednione obciążenie jeden sklep[%])</t>
  </si>
  <si>
    <t>dostepne</t>
  </si>
  <si>
    <t>zajete</t>
  </si>
  <si>
    <t>wolne</t>
  </si>
  <si>
    <t>przyrost dzienny</t>
  </si>
  <si>
    <t>Liczba dni pracy systemu</t>
  </si>
  <si>
    <t>2021.11.27</t>
  </si>
  <si>
    <t>2021.11.28</t>
  </si>
  <si>
    <t>2021.11.29</t>
  </si>
  <si>
    <t>2021.11.30</t>
  </si>
  <si>
    <t>2021.12.01</t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</si>
  <si>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</si>
  <si>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</si>
  <si>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</si>
  <si>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</si>
  <si>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</si>
  <si>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</si>
  <si>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</si>
  <si>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</si>
  <si>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</si>
  <si>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Obszar</t>
  </si>
  <si>
    <t>Poprzednia
wielkość
[GB]</t>
  </si>
  <si>
    <t>Obecna wielkość
[GB]</t>
  </si>
  <si>
    <t>Obecny
przyrost dzienny
[MB]</t>
  </si>
  <si>
    <t>Średni przyrost dzienny na sklep
[MB]</t>
  </si>
  <si>
    <t>Trend przyrostu wielkości bazy</t>
  </si>
  <si>
    <t>Logi (logging_event*)</t>
  </si>
  <si>
    <t>wzrost</t>
  </si>
  <si>
    <t>Zadania (s_jobs*)</t>
  </si>
  <si>
    <t>Agregaty (es_art_agreg)</t>
  </si>
  <si>
    <t>Dane binarne dokumentów - głównie pliki wysłane i odebrane (es_doc_txt)</t>
  </si>
  <si>
    <t>Raporty (ep_message*)</t>
  </si>
  <si>
    <t>spadek</t>
  </si>
  <si>
    <t>Nagłówki dokumentów (es_doc_headers)</t>
  </si>
  <si>
    <t>Pozycje zamówień (es_order_lines)</t>
  </si>
  <si>
    <t>Pozycje dok. magazynowych  (es_stk_doc_lines)</t>
  </si>
  <si>
    <t>Karta magazynowa</t>
  </si>
  <si>
    <t>Partie towarowe</t>
  </si>
  <si>
    <t>Katalog towarów</t>
  </si>
  <si>
    <t>Pozostałe dane:</t>
  </si>
  <si>
    <t>Średni dzienny przyrost w GB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</si>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</sst>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3" x14ac:knownFonts="1">
    <font>
      <sz val="10"/>
      <name val="Arial CE"/>
      <family val="2"/>
      <charset val="238"/>
    </font>
    <font>
      <sz val="8"/>
      <name val="Arial CE"/>
      <family val="2"/>
      <charset val="238"/>
    </font>
    <font>
      <b/>
      <sz val="9"/>
      <name val="Arial Narrow"/>
      <family val="2"/>
      <charset val="1"/>
    </font>
    <font>
      <sz val="9"/>
      <name val="Arial Narrow"/>
      <family val="2"/>
      <charset val="238"/>
    </font>
    <font>
      <b/>
      <sz val="9"/>
      <name val="Arial Narrow"/>
      <family val="2"/>
      <charset val="238"/>
    </font>
    <font>
      <sz val="9"/>
      <name val="Arial CE"/>
      <family val="2"/>
      <charset val="238"/>
    </font>
    <font>
      <sz val="9"/>
      <name val="Arial Narrow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238"/>
    </font>
    <font>
      <sz val="10"/>
      <name val="Arial"/>
      <family val="2"/>
      <charset val="1"/>
    </font>
    <font>
      <b/>
      <sz val="8"/>
      <name val="Arial Narrow"/>
      <family val="2"/>
      <charset val="1"/>
    </font>
    <font>
      <b/>
      <sz val="10"/>
      <name val="Arial CE"/>
      <charset val="238"/>
    </font>
    <font>
      <b/>
      <sz val="11"/>
      <name val="Arial Narrow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justify" wrapText="1"/>
    </xf>
    <xf numFmtId="164" fontId="3" fillId="0" borderId="2" xfId="0" applyNumberFormat="1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0" fillId="0" borderId="1" xfId="0" applyBorder="1"/>
    <xf numFmtId="0" fontId="3" fillId="0" borderId="0" xfId="0" applyFont="1" applyAlignment="1">
      <alignment horizontal="right" vertical="top" wrapText="1"/>
    </xf>
    <xf numFmtId="0" fontId="4" fillId="0" borderId="2" xfId="0" applyFont="1" applyBorder="1" applyAlignment="1">
      <alignment horizontal="justify" vertical="top" wrapText="1"/>
    </xf>
    <xf numFmtId="0" fontId="9" fillId="0" borderId="0" xfId="0" applyFont="1"/>
    <xf numFmtId="164" fontId="3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0" fillId="3" borderId="0" xfId="0" applyFill="1"/>
    <xf numFmtId="0" fontId="10" fillId="0" borderId="0" xfId="0" applyFont="1"/>
    <xf numFmtId="0" fontId="4" fillId="0" borderId="2" xfId="0" applyFont="1" applyBorder="1" applyAlignment="1">
      <alignment horizontal="justify" wrapText="1"/>
    </xf>
    <xf numFmtId="0" fontId="3" fillId="0" borderId="2" xfId="0" applyFont="1" applyBorder="1" applyAlignment="1">
      <alignment horizontal="left"/>
    </xf>
    <xf numFmtId="0" fontId="0" fillId="0" borderId="0" xfId="0"/>
    <xf numFmtId="0" fontId="5" fillId="0" borderId="0" xfId="0" applyFont="1"/>
    <xf numFmtId="0" fontId="6" fillId="0" borderId="0" xfId="0" applyFont="1"/>
    <xf numFmtId="0" fontId="11" fillId="0" borderId="0" xfId="0" applyFont="1"/>
    <xf numFmtId="0" fontId="0" fillId="4" borderId="0" xfId="0" applyFill="1"/>
    <xf numFmtId="0" fontId="4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2" fillId="0" borderId="2" xfId="0" applyFont="1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Średnie obciążenie CPU</a:t>
            </a:r>
          </a:p>
        </c:rich>
      </c:tx>
      <c:layout>
        <c:manualLayout>
          <c:xMode val="edge"/>
          <c:yMode val="edge"/>
          <c:x val="0.2135988187703485"/>
          <c:y val="0.13768590425207439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049007686092741"/>
          <c:y val="0.53141927956941015"/>
          <c:w val="0.75002312500042834"/>
          <c:h val="0.27537180850414877"/>
        </c:manualLayout>
      </c:layout>
      <c:lineChart>
        <c:grouping val="standard"/>
        <c:varyColors val="0"/>
        <c:ser>
          <c:idx val="0"/>
          <c:order val="0"/>
          <c:tx>
            <c:strRef>
              <c:f>Obliczenia!$B$4</c:f>
              <c:strCache>
                <c:ptCount val="1"/>
                <c:pt idx="0">
                  <c:v>WS1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Obliczenia!$B$5:$B$11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1-433B-B312-1242815B1026}"/>
            </c:ext>
          </c:extLst>
        </c:ser>
        <c:ser>
          <c:idx val="1"/>
          <c:order val="1"/>
          <c:tx>
            <c:strRef>
              <c:f>Obliczenia!$C$4</c:f>
              <c:strCache>
                <c:ptCount val="1"/>
                <c:pt idx="0">
                  <c:v>WS2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Obliczenia!$C$5:$C$11</c:f>
              <c:numCache>
                <c:formatCode>General</c:formatCode>
                <c:ptCount val="7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1-433B-B312-1242815B1026}"/>
            </c:ext>
          </c:extLst>
        </c:ser>
        <c:ser>
          <c:idx val="2"/>
          <c:order val="2"/>
          <c:tx>
            <c:strRef>
              <c:f>Obliczenia!$D$4</c:f>
              <c:strCache>
                <c:ptCount val="1"/>
                <c:pt idx="0">
                  <c:v>WS3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Obliczenia!$D$5:$D$11</c:f>
              <c:numCache>
                <c:formatCode>General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1-433B-B312-1242815B1026}"/>
            </c:ext>
          </c:extLst>
        </c:ser>
        <c:ser>
          <c:idx val="3"/>
          <c:order val="3"/>
          <c:tx>
            <c:strRef>
              <c:f>Obliczenia!$E$4</c:f>
              <c:strCache>
                <c:ptCount val="1"/>
                <c:pt idx="0">
                  <c:v>WS4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Obliczenia!$E$5:$E$11</c:f>
              <c:numCache>
                <c:formatCode>General</c:formatCode>
                <c:ptCount val="7"/>
                <c:pt idx="0">
                  <c:v>31</c:v>
                </c:pt>
                <c:pt idx="1">
                  <c:v>27</c:v>
                </c:pt>
                <c:pt idx="2">
                  <c:v>23</c:v>
                </c:pt>
                <c:pt idx="3">
                  <c:v>19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1-433B-B312-1242815B1026}"/>
            </c:ext>
          </c:extLst>
        </c:ser>
        <c:ser>
          <c:idx val="4"/>
          <c:order val="4"/>
          <c:tx>
            <c:strRef>
              <c:f>Obliczenia!$F$4</c:f>
              <c:strCache>
                <c:ptCount val="1"/>
                <c:pt idx="0">
                  <c:v>Średnie obciążenie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Obliczenia!$F$5:$F$11</c:f>
              <c:numCache>
                <c:formatCode>General</c:formatCode>
                <c:ptCount val="7"/>
                <c:pt idx="0">
                  <c:v>29.75</c:v>
                </c:pt>
                <c:pt idx="1">
                  <c:v>26.25</c:v>
                </c:pt>
                <c:pt idx="2">
                  <c:v>22.75</c:v>
                </c:pt>
                <c:pt idx="3">
                  <c:v>19.25</c:v>
                </c:pt>
                <c:pt idx="4">
                  <c:v>15.75</c:v>
                </c:pt>
                <c:pt idx="5">
                  <c:v>12.25</c:v>
                </c:pt>
                <c:pt idx="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1-433B-B312-1242815B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49743"/>
        <c:axId val="1"/>
      </c:lineChart>
      <c:dateAx>
        <c:axId val="154814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Dni</a:t>
                </a:r>
              </a:p>
            </c:rich>
          </c:tx>
          <c:layout>
            <c:manualLayout>
              <c:xMode val="edge"/>
              <c:yMode val="edge"/>
              <c:x val="0.50608356492747342"/>
              <c:y val="0.9034127752679971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Obciązenie w [%]</a:t>
                </a:r>
              </a:p>
            </c:rich>
          </c:tx>
          <c:layout>
            <c:manualLayout>
              <c:xMode val="edge"/>
              <c:yMode val="edge"/>
              <c:x val="6.5536001213629652E-2"/>
              <c:y val="0.5072638577708006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49743"/>
        <c:crossesAt val="23467"/>
        <c:crossBetween val="midCat"/>
      </c:valAx>
    </c:plotArea>
    <c:legend>
      <c:legendPos val="r"/>
      <c:layout>
        <c:manualLayout>
          <c:xMode val="edge"/>
          <c:yMode val="edge"/>
          <c:x val="0.65171912317998382"/>
          <c:y val="0.1449325307916573"/>
          <c:w val="0.2026761519014102"/>
          <c:h val="0.292280603763175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 sz="1000"/>
              <a:t>Rozmiar bazy produkcyjnej</a:t>
            </a:r>
          </a:p>
        </c:rich>
      </c:tx>
      <c:layout>
        <c:manualLayout>
          <c:xMode val="edge"/>
          <c:yMode val="edge"/>
          <c:x val="0.34616462313312707"/>
          <c:y val="8.591287931113872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191936636818526"/>
          <c:y val="0.33948289358567019"/>
          <c:w val="0.72143627954091627"/>
          <c:h val="0.2696341078597052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Obliczenia!$A$29:$A$42</c:f>
              <c:strCache>
                <c:ptCount val="14"/>
                <c:pt idx="0">
                  <c:v>2021.11.27</c:v>
                </c:pt>
                <c:pt idx="1">
                  <c:v>2021.11.28</c:v>
                </c:pt>
                <c:pt idx="2">
                  <c:v>2021.11.29</c:v>
                </c:pt>
                <c:pt idx="3">
                  <c:v>2021.11.30</c:v>
                </c:pt>
                <c:pt idx="4">
                  <c:v>2021.12.01</c:v>
                </c:pt>
                <c:pt idx="5">
                  <c:v>2021.12.02</c:v>
                </c:pt>
                <c:pt idx="6">
                  <c:v>2021.12.03</c:v>
                </c:pt>
                <c:pt idx="7">
                  <c:v>2021.12.04</c:v>
                </c:pt>
                <c:pt idx="8">
                  <c:v>2021.12.05</c:v>
                </c:pt>
                <c:pt idx="9">
                  <c:v>2021.12.06</c:v>
                </c:pt>
                <c:pt idx="10">
                  <c:v>2021.12.07</c:v>
                </c:pt>
                <c:pt idx="11">
                  <c:v>2021.12.08</c:v>
                </c:pt>
                <c:pt idx="12">
                  <c:v>2021.12.09</c:v>
                </c:pt>
                <c:pt idx="13">
                  <c:v>2021.12.10</c:v>
                </c:pt>
              </c:strCache>
            </c:strRef>
          </c:cat>
          <c:val>
            <c:numRef>
              <c:f>Obliczenia!$B$29:$B$42</c:f>
              <c:numCache>
                <c:formatCode>General</c:formatCode>
                <c:ptCount val="14"/>
                <c:pt idx="0">
                  <c:v>13100.77221679688</c:v>
                </c:pt>
                <c:pt idx="1">
                  <c:v>13113.44488525391</c:v>
                </c:pt>
                <c:pt idx="2">
                  <c:v>13120.892944335939</c:v>
                </c:pt>
                <c:pt idx="3">
                  <c:v>13125.213684082029</c:v>
                </c:pt>
                <c:pt idx="4">
                  <c:v>13133.80029296875</c:v>
                </c:pt>
                <c:pt idx="5">
                  <c:v>13141.6015625</c:v>
                </c:pt>
                <c:pt idx="6">
                  <c:v>13159.392761230471</c:v>
                </c:pt>
                <c:pt idx="7">
                  <c:v>13170.230163574221</c:v>
                </c:pt>
                <c:pt idx="8">
                  <c:v>13178.9443359375</c:v>
                </c:pt>
                <c:pt idx="9">
                  <c:v>13186.893432617189</c:v>
                </c:pt>
                <c:pt idx="10">
                  <c:v>13190.53668212891</c:v>
                </c:pt>
                <c:pt idx="11">
                  <c:v>13199.576049804689</c:v>
                </c:pt>
                <c:pt idx="12">
                  <c:v>13208.655578613279</c:v>
                </c:pt>
                <c:pt idx="13">
                  <c:v>13218.460571289061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D-4715-A011-2E8A6B4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54319"/>
        <c:axId val="1"/>
      </c:lineChart>
      <c:dateAx>
        <c:axId val="154815431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b" anchorCtr="0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Wielkość w [GB]</a:t>
                </a:r>
              </a:p>
            </c:rich>
          </c:tx>
          <c:layout>
            <c:manualLayout>
              <c:xMode val="edge"/>
              <c:yMode val="edge"/>
              <c:x val="7.7967079738733278E-2"/>
              <c:y val="0.2390468296726066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54319"/>
        <c:crossesAt val="23494"/>
        <c:crossBetween val="midCat"/>
        <c:majorUnit val="3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160020</xdr:rowOff>
    </xdr:from>
    <xdr:to>
      <xdr:col>20</xdr:col>
      <xdr:colOff>99060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182880</xdr:colOff>
      <xdr:row>29</xdr:row>
      <xdr:rowOff>68580</xdr:rowOff>
    </xdr:from>
    <xdr:to>
      <xdr:col>14</xdr:col>
      <xdr:colOff>480060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topLeftCell="A25" workbookViewId="0">
      <selection activeCell="C2" sqref="C2"/>
    </sheetView>
  </sheetViews>
  <sheetFormatPr defaultColWidth="9" defaultRowHeight="13.2" x14ac:dyDescent="0.25"/>
  <cols>
    <col min="1" max="1" width="14.33203125" style="21" customWidth="1"/>
    <col min="2" max="2" width="12.88671875" style="21" customWidth="1"/>
    <col min="3" max="6" width="9" style="21" customWidth="1"/>
    <col min="7" max="7" width="10.5546875" style="21" customWidth="1"/>
    <col min="8" max="8" width="11" style="21" customWidth="1"/>
    <col min="9" max="10" width="9" style="21" customWidth="1"/>
    <col min="11" max="16384" width="9" style="21"/>
  </cols>
  <sheetData>
    <row r="1" spans="1:8" x14ac:dyDescent="0.25">
      <c r="F1" s="1" t="s">
        <v>0</v>
      </c>
    </row>
    <row r="2" spans="1:8" ht="13.8" customHeight="1" x14ac:dyDescent="0.3">
      <c r="F2" s="2" t="s">
        <v>1</v>
      </c>
      <c r="G2" s="3" t="s">
        <v>2</v>
      </c>
      <c r="H2" s="3" t="s">
        <v>3</v>
      </c>
    </row>
    <row r="3" spans="1:8" ht="39.6" customHeight="1" x14ac:dyDescent="0.25">
      <c r="A3" s="29" t="s">
        <v>4</v>
      </c>
      <c r="B3" s="26" t="s">
        <v>5</v>
      </c>
      <c r="C3" s="27"/>
      <c r="D3" s="27"/>
      <c r="E3" s="28"/>
      <c r="F3" s="4">
        <v>990</v>
      </c>
      <c r="G3" s="11">
        <f>90/F14</f>
        <v>4628.5714285714294</v>
      </c>
      <c r="H3" s="11">
        <f>G3/4</f>
        <v>1157.1428571428573</v>
      </c>
    </row>
    <row r="4" spans="1:8" ht="26.4" customHeight="1" x14ac:dyDescent="0.3">
      <c r="A4" s="30"/>
      <c r="B4" s="19" t="s">
        <v>6</v>
      </c>
      <c r="C4" s="19" t="s">
        <v>7</v>
      </c>
      <c r="D4" s="19" t="s">
        <v>8</v>
      </c>
      <c r="E4" s="19" t="s">
        <v>9</v>
      </c>
      <c r="F4" s="5" t="s">
        <v>10</v>
      </c>
    </row>
    <row r="5" spans="1:8" ht="13.8" customHeight="1" x14ac:dyDescent="0.3">
      <c r="A5" s="6">
        <v>44533</v>
      </c>
      <c r="B5" s="20">
        <v>24</v>
      </c>
      <c r="C5" s="20">
        <v>37</v>
      </c>
      <c r="D5" s="20">
        <v>27</v>
      </c>
      <c r="E5" s="20">
        <v>31</v>
      </c>
      <c r="F5" s="7">
        <v>29.75</v>
      </c>
    </row>
    <row r="6" spans="1:8" ht="13.8" customHeight="1" x14ac:dyDescent="0.3">
      <c r="A6" s="6">
        <v>44534</v>
      </c>
      <c r="B6" s="20">
        <v>21</v>
      </c>
      <c r="C6" s="20">
        <v>33</v>
      </c>
      <c r="D6" s="20">
        <v>24</v>
      </c>
      <c r="E6" s="20">
        <v>27</v>
      </c>
      <c r="F6" s="7">
        <v>26.25</v>
      </c>
    </row>
    <row r="7" spans="1:8" ht="12" customHeight="1" x14ac:dyDescent="0.3">
      <c r="A7" s="6">
        <v>44535</v>
      </c>
      <c r="B7" s="20">
        <v>18</v>
      </c>
      <c r="C7" s="20">
        <v>29</v>
      </c>
      <c r="D7" s="20">
        <v>21</v>
      </c>
      <c r="E7" s="20">
        <v>23</v>
      </c>
      <c r="F7" s="7">
        <v>22.75</v>
      </c>
    </row>
    <row r="8" spans="1:8" ht="13.2" customHeight="1" x14ac:dyDescent="0.3">
      <c r="A8" s="6">
        <v>44536</v>
      </c>
      <c r="B8" s="20">
        <v>15</v>
      </c>
      <c r="C8" s="20">
        <v>25</v>
      </c>
      <c r="D8" s="20">
        <v>18</v>
      </c>
      <c r="E8" s="20">
        <v>19</v>
      </c>
      <c r="F8" s="7">
        <v>19.25</v>
      </c>
    </row>
    <row r="9" spans="1:8" ht="13.5" customHeight="1" x14ac:dyDescent="0.3">
      <c r="A9" s="6">
        <v>44537</v>
      </c>
      <c r="B9" s="20">
        <v>12</v>
      </c>
      <c r="C9" s="20">
        <v>21</v>
      </c>
      <c r="D9" s="20">
        <v>15</v>
      </c>
      <c r="E9" s="20">
        <v>15</v>
      </c>
      <c r="F9" s="7">
        <v>15.75</v>
      </c>
    </row>
    <row r="10" spans="1:8" ht="13.8" customHeight="1" x14ac:dyDescent="0.3">
      <c r="A10" s="6">
        <v>44538</v>
      </c>
      <c r="B10" s="20">
        <v>9</v>
      </c>
      <c r="C10" s="20">
        <v>17</v>
      </c>
      <c r="D10" s="20">
        <v>12</v>
      </c>
      <c r="E10" s="20">
        <v>11</v>
      </c>
      <c r="F10" s="7">
        <v>12.25</v>
      </c>
    </row>
    <row r="11" spans="1:8" ht="13.8" customHeight="1" x14ac:dyDescent="0.3">
      <c r="A11" s="6">
        <v>44539</v>
      </c>
      <c r="B11" s="20">
        <v>6</v>
      </c>
      <c r="C11" s="20">
        <v>13</v>
      </c>
      <c r="D11" s="20">
        <v>9</v>
      </c>
      <c r="E11" s="20">
        <v>7</v>
      </c>
      <c r="F11" s="8">
        <v>8.75</v>
      </c>
    </row>
    <row r="12" spans="1:8" ht="13.8" customHeight="1" x14ac:dyDescent="0.25"/>
    <row r="13" spans="1:8" ht="13.8" customHeight="1" x14ac:dyDescent="0.25">
      <c r="D13" s="22"/>
      <c r="F13" s="24">
        <v>19.25</v>
      </c>
      <c r="G13" t="s">
        <v>11</v>
      </c>
    </row>
    <row r="14" spans="1:8" ht="13.8" customHeight="1" x14ac:dyDescent="0.25">
      <c r="F14" s="24">
        <v>1.9444444444444441E-2</v>
      </c>
      <c r="G14" t="s">
        <v>12</v>
      </c>
    </row>
    <row r="15" spans="1:8" ht="13.8" customHeight="1" x14ac:dyDescent="0.3">
      <c r="E15" s="23"/>
    </row>
    <row r="16" spans="1:8" x14ac:dyDescent="0.25">
      <c r="A16" t="s">
        <v>13</v>
      </c>
      <c r="B16">
        <v>14623.380859375</v>
      </c>
    </row>
    <row r="17" spans="1:5" x14ac:dyDescent="0.25">
      <c r="A17" t="s">
        <v>14</v>
      </c>
      <c r="B17">
        <v>14099.7998046875</v>
      </c>
    </row>
    <row r="18" spans="1:5" x14ac:dyDescent="0.25">
      <c r="A18" t="s">
        <v>15</v>
      </c>
      <c r="B18">
        <v>523.5810546875</v>
      </c>
    </row>
    <row r="19" spans="1:5" ht="13.8" customHeight="1" x14ac:dyDescent="0.25">
      <c r="A19" t="s">
        <v>16</v>
      </c>
      <c r="B19">
        <f>Tabela!J17</f>
        <v>9.0438867187500005</v>
      </c>
    </row>
    <row r="20" spans="1:5" ht="13.8" customHeight="1" x14ac:dyDescent="0.25">
      <c r="A20" s="16" t="s">
        <v>17</v>
      </c>
      <c r="B20" s="24">
        <f>B18/B19</f>
        <v>57.893367195986585</v>
      </c>
    </row>
    <row r="21" spans="1:5" ht="13.8" customHeight="1" x14ac:dyDescent="0.25"/>
    <row r="22" spans="1:5" ht="13.8" customHeight="1" x14ac:dyDescent="0.25">
      <c r="A22"/>
      <c r="B22"/>
      <c r="C22"/>
      <c r="D22"/>
      <c r="E22"/>
    </row>
    <row r="23" spans="1:5" ht="27" customHeight="1" x14ac:dyDescent="0.25">
      <c r="B23"/>
      <c r="C23"/>
    </row>
    <row r="24" spans="1:5" ht="13.8" customHeight="1" x14ac:dyDescent="0.25"/>
    <row r="25" spans="1:5" ht="13.8" customHeight="1" x14ac:dyDescent="0.25"/>
    <row r="26" spans="1:5" ht="13.8" customHeight="1" x14ac:dyDescent="0.25"/>
    <row r="28" spans="1:5" x14ac:dyDescent="0.25">
      <c r="A28" t="s">
        <v>4</v>
      </c>
    </row>
    <row r="29" spans="1:5" ht="13.8" customHeight="1" x14ac:dyDescent="0.3">
      <c r="A29" s="15" t="s">
        <v>18</v>
      </c>
      <c r="B29">
        <v>13100.77221679688</v>
      </c>
    </row>
    <row r="30" spans="1:5" ht="13.8" customHeight="1" x14ac:dyDescent="0.3">
      <c r="A30" s="15" t="s">
        <v>19</v>
      </c>
      <c r="B30">
        <v>13113.44488525391</v>
      </c>
    </row>
    <row r="31" spans="1:5" ht="13.8" customHeight="1" x14ac:dyDescent="0.3">
      <c r="A31" s="15" t="s">
        <v>20</v>
      </c>
      <c r="B31">
        <v>13120.892944335939</v>
      </c>
    </row>
    <row r="32" spans="1:5" ht="13.8" customHeight="1" x14ac:dyDescent="0.3">
      <c r="A32" s="15" t="s">
        <v>21</v>
      </c>
      <c r="B32">
        <v>13125.213684082029</v>
      </c>
    </row>
    <row r="33" spans="1:16" ht="13.8" customHeight="1" x14ac:dyDescent="0.3">
      <c r="A33" s="15" t="s">
        <v>22</v>
      </c>
      <c r="B33">
        <v>13133.80029296875</v>
      </c>
    </row>
    <row r="34" spans="1:16" ht="13.8" customHeight="1" x14ac:dyDescent="0.3">
      <c r="A34" s="15" t="s">
        <v>23</v>
      </c>
      <c r="B34">
        <v>13141.6015625</v>
      </c>
    </row>
    <row r="35" spans="1:16" ht="13.8" customHeight="1" x14ac:dyDescent="0.3">
      <c r="A35" s="15" t="s">
        <v>24</v>
      </c>
      <c r="B35">
        <v>13159.392761230471</v>
      </c>
    </row>
    <row r="36" spans="1:16" ht="13.8" customHeight="1" x14ac:dyDescent="0.3">
      <c r="A36" s="15" t="s">
        <v>25</v>
      </c>
      <c r="B36">
        <v>13170.230163574221</v>
      </c>
    </row>
    <row r="37" spans="1:16" ht="13.8" customHeight="1" x14ac:dyDescent="0.3">
      <c r="A37" s="15" t="s">
        <v>26</v>
      </c>
      <c r="B37">
        <v>13178.9443359375</v>
      </c>
    </row>
    <row r="38" spans="1:16" ht="13.8" customHeight="1" x14ac:dyDescent="0.3">
      <c r="A38" s="15" t="s">
        <v>27</v>
      </c>
      <c r="B38">
        <v>13186.893432617189</v>
      </c>
    </row>
    <row r="39" spans="1:16" ht="13.8" customHeight="1" x14ac:dyDescent="0.3">
      <c r="A39" s="15" t="s">
        <v>28</v>
      </c>
      <c r="B39">
        <v>13190.53668212891</v>
      </c>
    </row>
    <row r="40" spans="1:16" ht="13.8" customHeight="1" x14ac:dyDescent="0.3">
      <c r="A40" s="15" t="s">
        <v>29</v>
      </c>
      <c r="B40">
        <v>13199.576049804689</v>
      </c>
    </row>
    <row r="41" spans="1:16" ht="13.8" customHeight="1" x14ac:dyDescent="0.3">
      <c r="A41" s="15" t="s">
        <v>30</v>
      </c>
      <c r="B41">
        <v>13208.655578613279</v>
      </c>
    </row>
    <row r="42" spans="1:16" ht="13.8" customHeight="1" x14ac:dyDescent="0.3">
      <c r="A42" s="15" t="s">
        <v>31</v>
      </c>
      <c r="B42">
        <v>13218.460571289061</v>
      </c>
    </row>
    <row r="45" spans="1:16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59" ht="13.8" customHeight="1" x14ac:dyDescent="0.25"/>
    <row r="60" ht="13.8" customHeight="1" x14ac:dyDescent="0.25"/>
    <row r="61" ht="13.8" customHeight="1" x14ac:dyDescent="0.25"/>
    <row r="62" ht="13.8" customHeight="1" x14ac:dyDescent="0.25"/>
    <row r="63" ht="13.8" customHeight="1" x14ac:dyDescent="0.25"/>
    <row r="64" ht="13.8" customHeight="1" x14ac:dyDescent="0.25"/>
    <row r="65" ht="13.8" customHeight="1" x14ac:dyDescent="0.25"/>
    <row r="66" ht="13.8" customHeight="1" x14ac:dyDescent="0.25"/>
    <row r="67" ht="13.8" customHeight="1" x14ac:dyDescent="0.25"/>
    <row r="68" ht="13.8" customHeight="1" x14ac:dyDescent="0.25"/>
    <row r="69" ht="13.8" customHeight="1" x14ac:dyDescent="0.25"/>
    <row r="70" ht="13.8" customHeight="1" x14ac:dyDescent="0.25"/>
    <row r="71" ht="13.8" customHeight="1" x14ac:dyDescent="0.25"/>
    <row r="72" ht="13.8" customHeight="1" x14ac:dyDescent="0.25"/>
  </sheetData>
  <mergeCells count="2">
    <mergeCell ref="B3:E3"/>
    <mergeCell ref="A3:A4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L20"/>
  <sheetViews>
    <sheetView topLeftCell="A4" workbookViewId="0">
      <selection activeCell="J9" sqref="J9"/>
    </sheetView>
  </sheetViews>
  <sheetFormatPr defaultColWidth="9" defaultRowHeight="13.2" x14ac:dyDescent="0.25"/>
  <cols>
    <col min="1" max="3" width="9" style="21" customWidth="1"/>
    <col min="4" max="4" width="24.5546875" style="21" customWidth="1"/>
    <col min="5" max="5" width="11.21875" style="21" customWidth="1"/>
    <col min="6" max="6" width="10" style="21" customWidth="1"/>
    <col min="7" max="7" width="12.33203125" style="21" customWidth="1"/>
    <col min="8" max="8" width="13.21875" style="21" customWidth="1"/>
    <col min="9" max="9" width="11" style="21" customWidth="1"/>
    <col min="10" max="10" width="22.109375" style="21" customWidth="1"/>
    <col min="11" max="17" width="9" style="21" customWidth="1"/>
    <col min="18" max="18" width="9.5546875" style="21" customWidth="1"/>
    <col min="19" max="20" width="9" style="21" customWidth="1"/>
    <col min="21" max="16384" width="9" style="21"/>
  </cols>
  <sheetData>
    <row r="2" spans="4:12" x14ac:dyDescent="0.25">
      <c r="E2" s="17"/>
      <c r="F2" s="17"/>
      <c r="G2" s="17"/>
      <c r="H2" s="17"/>
      <c r="I2" s="25"/>
    </row>
    <row r="4" spans="4:12" ht="63.45" customHeight="1" x14ac:dyDescent="0.25">
      <c r="D4" s="9" t="s">
        <v>32</v>
      </c>
      <c r="E4" s="9" t="s">
        <v>33</v>
      </c>
      <c r="F4" s="9" t="s">
        <v>34</v>
      </c>
      <c r="G4" s="9" t="s">
        <v>35</v>
      </c>
      <c r="H4" s="9" t="s">
        <v>36</v>
      </c>
      <c r="I4" s="9" t="s">
        <v>37</v>
      </c>
    </row>
    <row r="5" spans="4:12" ht="13.8" customHeight="1" x14ac:dyDescent="0.25">
      <c r="D5" s="10" t="s">
        <v>38</v>
      </c>
      <c r="E5" s="31">
        <v>1366.96</v>
      </c>
      <c r="F5" s="31">
        <v>1389.9</v>
      </c>
      <c r="G5" s="31">
        <v>1678.29</v>
      </c>
      <c r="H5" s="31">
        <v>1.8</v>
      </c>
      <c r="I5" s="31" t="s">
        <v>39</v>
      </c>
      <c r="L5" s="12"/>
    </row>
    <row r="6" spans="4:12" ht="13.8" customHeight="1" x14ac:dyDescent="0.25">
      <c r="D6" s="10" t="s">
        <v>40</v>
      </c>
      <c r="E6" s="31">
        <v>153.02000000000001</v>
      </c>
      <c r="F6" s="31">
        <v>153.63999999999999</v>
      </c>
      <c r="G6" s="31">
        <v>45.79</v>
      </c>
      <c r="H6" s="31">
        <v>0.05</v>
      </c>
      <c r="I6" s="31" t="s">
        <v>39</v>
      </c>
      <c r="L6" s="12"/>
    </row>
    <row r="7" spans="4:12" ht="13.8" customHeight="1" x14ac:dyDescent="0.25">
      <c r="D7" s="10" t="s">
        <v>41</v>
      </c>
      <c r="E7" s="31">
        <v>2466.25</v>
      </c>
      <c r="F7" s="31">
        <v>2489.0300000000002</v>
      </c>
      <c r="G7" s="31">
        <v>1666.25</v>
      </c>
      <c r="H7" s="31">
        <v>1.79</v>
      </c>
      <c r="I7" s="31" t="s">
        <v>39</v>
      </c>
      <c r="L7" s="12"/>
    </row>
    <row r="8" spans="4:12" ht="44.25" customHeight="1" x14ac:dyDescent="0.25">
      <c r="D8" s="10" t="s">
        <v>42</v>
      </c>
      <c r="E8" s="31">
        <v>957.49</v>
      </c>
      <c r="F8" s="31">
        <v>969.25</v>
      </c>
      <c r="G8" s="31">
        <v>860.43</v>
      </c>
      <c r="H8" s="31">
        <v>0.92</v>
      </c>
      <c r="I8" s="31" t="s">
        <v>39</v>
      </c>
      <c r="L8" s="12"/>
    </row>
    <row r="9" spans="4:12" ht="24.75" customHeight="1" x14ac:dyDescent="0.25">
      <c r="D9" s="10" t="s">
        <v>43</v>
      </c>
      <c r="E9" s="31">
        <v>103.18</v>
      </c>
      <c r="F9" s="31">
        <v>103.18</v>
      </c>
      <c r="G9" s="31">
        <v>7.0000000000000007E-2</v>
      </c>
      <c r="H9" s="31">
        <v>0</v>
      </c>
      <c r="I9" s="31" t="s">
        <v>44</v>
      </c>
      <c r="L9" s="12"/>
    </row>
    <row r="10" spans="4:12" ht="27.9" customHeight="1" x14ac:dyDescent="0.25">
      <c r="D10" s="10" t="s">
        <v>45</v>
      </c>
      <c r="E10" s="31">
        <v>185.3</v>
      </c>
      <c r="F10" s="31">
        <v>187.27</v>
      </c>
      <c r="G10" s="31">
        <v>143.88</v>
      </c>
      <c r="H10" s="31">
        <v>0.15</v>
      </c>
      <c r="I10" s="31" t="s">
        <v>39</v>
      </c>
      <c r="L10" s="12"/>
    </row>
    <row r="11" spans="4:12" ht="27.9" customHeight="1" x14ac:dyDescent="0.25">
      <c r="D11" s="10" t="s">
        <v>46</v>
      </c>
      <c r="E11" s="31">
        <v>500.79</v>
      </c>
      <c r="F11" s="31">
        <v>495.59</v>
      </c>
      <c r="G11" s="31">
        <v>0</v>
      </c>
      <c r="H11" s="31">
        <v>0</v>
      </c>
      <c r="I11" s="31" t="s">
        <v>44</v>
      </c>
      <c r="L11" s="12"/>
    </row>
    <row r="12" spans="4:12" ht="30" customHeight="1" x14ac:dyDescent="0.25">
      <c r="D12" s="10" t="s">
        <v>47</v>
      </c>
      <c r="E12" s="31">
        <v>557</v>
      </c>
      <c r="F12" s="31">
        <v>561.41999999999996</v>
      </c>
      <c r="G12" s="31">
        <v>323</v>
      </c>
      <c r="H12" s="31">
        <v>0.35</v>
      </c>
      <c r="I12" s="31" t="s">
        <v>39</v>
      </c>
      <c r="L12" s="12"/>
    </row>
    <row r="13" spans="4:12" ht="13.8" customHeight="1" x14ac:dyDescent="0.25">
      <c r="D13" s="10" t="s">
        <v>48</v>
      </c>
      <c r="E13" s="31">
        <v>768.69</v>
      </c>
      <c r="F13" s="31">
        <v>773.92</v>
      </c>
      <c r="G13" s="31">
        <v>382.79</v>
      </c>
      <c r="H13" s="31">
        <v>0.41</v>
      </c>
      <c r="I13" s="31" t="s">
        <v>39</v>
      </c>
      <c r="L13" s="12"/>
    </row>
    <row r="14" spans="4:12" ht="13.8" customHeight="1" x14ac:dyDescent="0.25">
      <c r="D14" s="10" t="s">
        <v>49</v>
      </c>
      <c r="E14" s="31">
        <v>59.44</v>
      </c>
      <c r="F14" s="31">
        <v>59.76</v>
      </c>
      <c r="G14" s="31">
        <v>23.43</v>
      </c>
      <c r="H14" s="31">
        <v>0.03</v>
      </c>
      <c r="I14" s="31" t="s">
        <v>39</v>
      </c>
      <c r="L14" s="12"/>
    </row>
    <row r="15" spans="4:12" ht="13.8" customHeight="1" x14ac:dyDescent="0.25">
      <c r="D15" s="10" t="s">
        <v>50</v>
      </c>
      <c r="E15" s="31">
        <v>732.49</v>
      </c>
      <c r="F15" s="31">
        <v>737.51</v>
      </c>
      <c r="G15" s="31">
        <v>367.02</v>
      </c>
      <c r="H15" s="31">
        <v>0.39</v>
      </c>
      <c r="I15" s="31" t="s">
        <v>39</v>
      </c>
      <c r="L15" s="12"/>
    </row>
    <row r="16" spans="4:12" ht="13.8" customHeight="1" x14ac:dyDescent="0.25">
      <c r="D16" s="10" t="s">
        <v>51</v>
      </c>
      <c r="E16" s="31">
        <v>1488.49</v>
      </c>
      <c r="F16" s="31">
        <v>1545.23</v>
      </c>
      <c r="G16" s="31">
        <v>4150.6400000000003</v>
      </c>
      <c r="H16" s="31">
        <v>4.45</v>
      </c>
      <c r="I16" s="31" t="s">
        <v>39</v>
      </c>
      <c r="J16" t="s">
        <v>52</v>
      </c>
      <c r="L16" s="12"/>
    </row>
    <row r="17" spans="4:10" x14ac:dyDescent="0.25">
      <c r="D17" s="13" t="s">
        <v>53</v>
      </c>
      <c r="E17" s="32">
        <v>9339.09</v>
      </c>
      <c r="F17" s="32">
        <v>9465.7000000000007</v>
      </c>
      <c r="G17" s="32">
        <v>9260.94</v>
      </c>
      <c r="H17" s="32">
        <v>9.94</v>
      </c>
      <c r="I17" s="33"/>
      <c r="J17" s="14">
        <f>G17/1024</f>
        <v>9.0438867187500005</v>
      </c>
    </row>
    <row r="19" spans="4:10" x14ac:dyDescent="0.25">
      <c r="E19" s="17"/>
      <c r="F19" s="17"/>
      <c r="G19" s="17"/>
      <c r="H19" s="17"/>
    </row>
    <row r="20" spans="4:10" x14ac:dyDescent="0.25">
      <c r="E20" s="18"/>
      <c r="F20" s="18"/>
      <c r="G20" s="18"/>
      <c r="H20" s="18"/>
      <c r="I20" s="18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Obliczenia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Babula Bartłomiej</cp:lastModifiedBy>
  <dcterms:created xsi:type="dcterms:W3CDTF">2021-12-10T09:40:59Z</dcterms:created>
  <dcterms:modified xsi:type="dcterms:W3CDTF">2021-12-10T16:22:06Z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eb73-1339-4c09-b43c-88ef2eea0029_Enabled">
    <vt:lpwstr>true</vt:lpwstr>
  </property>
  <property fmtid="{D5CDD505-2E9C-101B-9397-08002B2CF9AE}" pid="3" name="MSIP_Label_ab83eb73-1339-4c09-b43c-88ef2eea0029_SetDate">
    <vt:lpwstr>2021-12-10T11:04:59Z</vt:lpwstr>
  </property>
  <property fmtid="{D5CDD505-2E9C-101B-9397-08002B2CF9AE}" pid="4" name="MSIP_Label_ab83eb73-1339-4c09-b43c-88ef2eea0029_Method">
    <vt:lpwstr>Standard</vt:lpwstr>
  </property>
  <property fmtid="{D5CDD505-2E9C-101B-9397-08002B2CF9AE}" pid="5" name="MSIP_Label_ab83eb73-1339-4c09-b43c-88ef2eea0029_Name">
    <vt:lpwstr>Wewnętrzny Asseco</vt:lpwstr>
  </property>
  <property fmtid="{D5CDD505-2E9C-101B-9397-08002B2CF9AE}" pid="6" name="MSIP_Label_ab83eb73-1339-4c09-b43c-88ef2eea0029_SiteId">
    <vt:lpwstr>88152bde-cfa3-4a5c-b981-a785c624bb42</vt:lpwstr>
  </property>
  <property fmtid="{D5CDD505-2E9C-101B-9397-08002B2CF9AE}" pid="7" name="MSIP_Label_ab83eb73-1339-4c09-b43c-88ef2eea0029_ActionId">
    <vt:lpwstr>01709cb5-bc46-4d2e-b5fb-48700806f46a</vt:lpwstr>
  </property>
  <property fmtid="{D5CDD505-2E9C-101B-9397-08002B2CF9AE}" pid="8" name="MSIP_Label_ab83eb73-1339-4c09-b43c-88ef2eea0029_ContentBits">
    <vt:lpwstr>0</vt:lpwstr>
  </property>
</Properties>
</file>