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8686c6de31571c/"/>
    </mc:Choice>
  </mc:AlternateContent>
  <xr:revisionPtr revIDLastSave="1677" documentId="8_{FEDC487C-BF21-4406-A39D-9301F9F690A1}" xr6:coauthVersionLast="47" xr6:coauthVersionMax="47" xr10:uidLastSave="{1B5A118E-453F-4355-98DF-BBED6A0D8BA5}"/>
  <bookViews>
    <workbookView xWindow="-120" yWindow="-120" windowWidth="29280" windowHeight="13560" activeTab="2" xr2:uid="{103028BD-E9F0-4299-924E-EA9A24335372}"/>
  </bookViews>
  <sheets>
    <sheet name="Product Placement Analysis" sheetId="2" r:id="rId1"/>
    <sheet name="Influencer Marketing Analysis" sheetId="1" r:id="rId2"/>
    <sheet name="Sponsored Post Serie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2" i="3"/>
  <c r="K10" i="3"/>
  <c r="I12" i="3"/>
  <c r="I11" i="3"/>
  <c r="I10" i="3"/>
  <c r="H12" i="3"/>
  <c r="H11" i="3"/>
  <c r="H10" i="3"/>
  <c r="N11" i="2"/>
  <c r="N12" i="2"/>
  <c r="N10" i="2"/>
  <c r="M11" i="2"/>
  <c r="M12" i="2"/>
  <c r="M10" i="2"/>
  <c r="L11" i="2"/>
  <c r="L12" i="2"/>
  <c r="L10" i="2"/>
  <c r="K11" i="2"/>
  <c r="K12" i="2"/>
  <c r="K10" i="2"/>
  <c r="I12" i="2"/>
  <c r="I11" i="2"/>
  <c r="I10" i="2"/>
  <c r="H12" i="2"/>
  <c r="H11" i="2"/>
  <c r="H10" i="2"/>
  <c r="F10" i="2"/>
  <c r="G12" i="3"/>
  <c r="B12" i="3"/>
  <c r="D12" i="3" s="1"/>
  <c r="N12" i="3" s="1"/>
  <c r="G11" i="3"/>
  <c r="B11" i="3"/>
  <c r="M11" i="3" s="1"/>
  <c r="G10" i="3"/>
  <c r="B10" i="3"/>
  <c r="D10" i="3" s="1"/>
  <c r="N10" i="3" s="1"/>
  <c r="H12" i="1"/>
  <c r="N12" i="1" s="1"/>
  <c r="H11" i="1"/>
  <c r="N11" i="1" s="1"/>
  <c r="H10" i="1"/>
  <c r="F12" i="1"/>
  <c r="M12" i="1" s="1"/>
  <c r="F11" i="1"/>
  <c r="M11" i="1" s="1"/>
  <c r="F10" i="1"/>
  <c r="M10" i="1"/>
  <c r="N10" i="1"/>
  <c r="K10" i="1"/>
  <c r="L10" i="1"/>
  <c r="K11" i="1"/>
  <c r="L11" i="1"/>
  <c r="K12" i="1"/>
  <c r="L12" i="1"/>
  <c r="D12" i="2"/>
  <c r="D11" i="2"/>
  <c r="D10" i="2"/>
  <c r="D12" i="1"/>
  <c r="D11" i="1"/>
  <c r="D10" i="1"/>
  <c r="M10" i="3" l="1"/>
  <c r="M12" i="3"/>
  <c r="F10" i="3"/>
  <c r="P10" i="3" s="1"/>
  <c r="O10" i="3"/>
  <c r="F12" i="3"/>
  <c r="D11" i="3"/>
  <c r="N11" i="3" s="1"/>
  <c r="F11" i="2"/>
  <c r="F12" i="2"/>
  <c r="O12" i="3" l="1"/>
  <c r="P12" i="3"/>
  <c r="F11" i="3"/>
  <c r="P11" i="3" l="1"/>
  <c r="O11" i="3"/>
</calcChain>
</file>

<file path=xl/sharedStrings.xml><?xml version="1.0" encoding="utf-8"?>
<sst xmlns="http://schemas.openxmlformats.org/spreadsheetml/2006/main" count="86" uniqueCount="44">
  <si>
    <t>Reconciliations (Excel vs SQL)</t>
  </si>
  <si>
    <t xml:space="preserve">Product Cost </t>
  </si>
  <si>
    <t>Conversion Rate</t>
  </si>
  <si>
    <t>Potential Product Sales per Interaction (Excel)</t>
  </si>
  <si>
    <t>Potential Product Sales per Interaction (SQL)</t>
  </si>
  <si>
    <t>Net Profit (Excel)</t>
  </si>
  <si>
    <t>Net Profit (SQL)</t>
  </si>
  <si>
    <t>zendaya</t>
  </si>
  <si>
    <t>kendalljenner</t>
  </si>
  <si>
    <t>harrystyles</t>
  </si>
  <si>
    <t>Influencer Name</t>
  </si>
  <si>
    <t xml:space="preserve">AVG Engagement per Post (Excel) </t>
  </si>
  <si>
    <t>AVG Engagement per Post (SQL)</t>
  </si>
  <si>
    <t>Potential Revenue per post ($USD) (SQL)</t>
  </si>
  <si>
    <t>Difference (Excel vs SQL)</t>
  </si>
  <si>
    <t xml:space="preserve">Potential Product Sales </t>
  </si>
  <si>
    <t>Avg Engagement per Post</t>
  </si>
  <si>
    <t>Potential Revenue per Post</t>
  </si>
  <si>
    <t>Net Profit (Excel vs SQL)</t>
  </si>
  <si>
    <t>kyliejenner</t>
  </si>
  <si>
    <t>selenagomez</t>
  </si>
  <si>
    <t>kimkardashian</t>
  </si>
  <si>
    <t>vinniehacker</t>
  </si>
  <si>
    <t>anguscloud</t>
  </si>
  <si>
    <t>barbieferreira</t>
  </si>
  <si>
    <t>DIFFERENCE &gt; 0</t>
  </si>
  <si>
    <t>DIFFERENCE = 0</t>
  </si>
  <si>
    <t>DIFFERENCE &lt; 0</t>
  </si>
  <si>
    <t>Campaign Idea</t>
  </si>
  <si>
    <t>product placement</t>
  </si>
  <si>
    <t>Top 3 Influencers by Engagement Analysis</t>
  </si>
  <si>
    <t>influencer marketing</t>
  </si>
  <si>
    <t xml:space="preserve"> Top 3 Influencers by Followers Analysis</t>
  </si>
  <si>
    <t>Campaign Cost (3-month contract)</t>
  </si>
  <si>
    <t>Potential Revenue per Post ($USD) (SQL)</t>
  </si>
  <si>
    <t>Potential Revenue per post ($USD) (Excel)</t>
  </si>
  <si>
    <t>Potential Revenue per Post ($USD) ( Excel)</t>
  </si>
  <si>
    <t>Campaign Cost (one-time fee)</t>
  </si>
  <si>
    <t>Sponsored Post Series</t>
  </si>
  <si>
    <t>Campaign Cost (per-post)</t>
  </si>
  <si>
    <t>Number of Posts</t>
  </si>
  <si>
    <t xml:space="preserve"> Top 3 Influencers by Engagement Rate Analysis</t>
  </si>
  <si>
    <t>Total Net Profit (SQL)</t>
  </si>
  <si>
    <t>The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</si>
</sst>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0" fontId="1" fillId="7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" applyNumberFormat="0" applyAlignment="0" applyProtection="0"/>
    <xf numFmtId="0" fontId="1" fillId="12" borderId="0" applyNumberFormat="0" applyBorder="0" applyAlignment="0" applyProtection="0"/>
  </cellStyleXfs>
  <cellXfs count="52">
    <xf numFmtId="0" fontId="0" fillId="0" borderId="0" xfId="0"/>
    <xf numFmtId="0" fontId="0" fillId="0" borderId="2" xfId="0" applyBorder="1" applyAlignment="1">
      <alignment horizontal="right"/>
    </xf>
    <xf numFmtId="0" fontId="1" fillId="5" borderId="2" xfId="4" applyBorder="1" applyAlignment="1">
      <alignment horizontal="center" vertical="center" wrapText="1"/>
    </xf>
    <xf numFmtId="164" fontId="0" fillId="0" borderId="2" xfId="5" applyNumberFormat="1" applyFont="1" applyBorder="1"/>
    <xf numFmtId="0" fontId="4" fillId="0" borderId="0" xfId="0" applyFont="1"/>
    <xf numFmtId="0" fontId="2" fillId="2" borderId="2" xfId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44" fontId="0" fillId="0" borderId="0" xfId="0" applyNumberFormat="1"/>
    <xf numFmtId="0" fontId="1" fillId="7" borderId="2" xfId="6" applyBorder="1" applyAlignment="1">
      <alignment horizontal="center" vertical="center" wrapText="1"/>
    </xf>
    <xf numFmtId="164" fontId="0" fillId="0" borderId="2" xfId="0" applyNumberFormat="1" applyBorder="1"/>
    <xf numFmtId="0" fontId="0" fillId="0" borderId="2" xfId="0" applyBorder="1" applyAlignment="1">
      <alignment horizontal="center" vertical="center" wrapText="1"/>
    </xf>
    <xf numFmtId="164" fontId="0" fillId="0" borderId="2" xfId="5" applyNumberFormat="1" applyFont="1" applyBorder="1" applyAlignment="1">
      <alignment horizontal="right"/>
    </xf>
    <xf numFmtId="0" fontId="1" fillId="11" borderId="1" xfId="8" applyFont="1" applyAlignment="1">
      <alignment horizontal="center" vertical="center" wrapText="1"/>
    </xf>
    <xf numFmtId="0" fontId="8" fillId="2" borderId="2" xfId="1" applyFont="1" applyBorder="1" applyAlignment="1">
      <alignment horizontal="center" vertical="center"/>
    </xf>
    <xf numFmtId="0" fontId="1" fillId="11" borderId="2" xfId="8" applyFont="1" applyBorder="1" applyAlignment="1">
      <alignment horizontal="center" vertical="center" wrapText="1"/>
    </xf>
    <xf numFmtId="0" fontId="11" fillId="4" borderId="2" xfId="3" applyFont="1" applyBorder="1" applyAlignment="1">
      <alignment horizontal="left"/>
    </xf>
    <xf numFmtId="0" fontId="11" fillId="0" borderId="2" xfId="0" applyFont="1" applyBorder="1" applyAlignment="1">
      <alignment horizontal="right"/>
    </xf>
    <xf numFmtId="0" fontId="11" fillId="4" borderId="2" xfId="3" applyFont="1" applyBorder="1" applyAlignment="1">
      <alignment horizontal="left" wrapText="1"/>
    </xf>
    <xf numFmtId="0" fontId="11" fillId="4" borderId="2" xfId="3" applyFont="1" applyBorder="1"/>
    <xf numFmtId="0" fontId="4" fillId="0" borderId="0" xfId="0" applyFont="1" applyAlignment="1">
      <alignment wrapText="1"/>
    </xf>
    <xf numFmtId="0" fontId="11" fillId="0" borderId="2" xfId="0" applyFont="1" applyBorder="1"/>
    <xf numFmtId="0" fontId="11" fillId="0" borderId="2" xfId="0" applyFont="1" applyBorder="1" applyAlignment="1">
      <alignment horizontal="right" wrapText="1"/>
    </xf>
    <xf numFmtId="164" fontId="11" fillId="0" borderId="2" xfId="5" applyNumberFormat="1" applyFont="1" applyBorder="1"/>
    <xf numFmtId="164" fontId="11" fillId="0" borderId="2" xfId="5" applyNumberFormat="1" applyFont="1" applyBorder="1" applyAlignment="1">
      <alignment horizontal="right"/>
    </xf>
    <xf numFmtId="0" fontId="1" fillId="7" borderId="5" xfId="6" applyBorder="1" applyAlignment="1">
      <alignment horizontal="center" vertical="center" wrapText="1"/>
    </xf>
    <xf numFmtId="0" fontId="1" fillId="11" borderId="6" xfId="8" applyFont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12" borderId="2" xfId="9" applyBorder="1" applyAlignment="1">
      <alignment horizontal="center" vertical="center"/>
    </xf>
    <xf numFmtId="0" fontId="0" fillId="0" borderId="0" xfId="0"/>
    <xf numFmtId="0" fontId="10" fillId="3" borderId="2" xfId="2" applyFont="1" applyBorder="1" applyAlignment="1">
      <alignment horizontal="center" vertical="center"/>
    </xf>
    <xf numFmtId="0" fontId="5" fillId="9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8" fillId="2" borderId="2" xfId="1" applyFont="1" applyBorder="1" applyAlignment="1">
      <alignment horizontal="center" vertical="center"/>
    </xf>
    <xf numFmtId="0" fontId="9" fillId="10" borderId="2" xfId="7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10" borderId="2" xfId="7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8" borderId="3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4" xfId="1" applyFont="1" applyBorder="1" applyAlignment="1">
      <alignment horizontal="center" vertical="center"/>
    </xf>
    <xf numFmtId="0" fontId="9" fillId="10" borderId="3" xfId="7" applyFont="1" applyBorder="1" applyAlignment="1">
      <alignment horizontal="center" vertical="center"/>
    </xf>
    <xf numFmtId="0" fontId="9" fillId="10" borderId="4" xfId="7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0" fillId="0" borderId="0" xfId="0" applyAlignment="1"/>
  </cellXfs>
  <cellStyles count="10">
    <cellStyle name="20% - Accent1" xfId="3" builtinId="30"/>
    <cellStyle name="40% - Accent4" xfId="4" builtinId="43"/>
    <cellStyle name="40% - Accent5" xfId="9" builtinId="47"/>
    <cellStyle name="60% - Accent2" xfId="6" builtinId="36"/>
    <cellStyle name="Bad" xfId="2" builtinId="27"/>
    <cellStyle name="Calculation" xfId="8" builtinId="22"/>
    <cellStyle name="Comma" xfId="5" builtinId="3"/>
    <cellStyle name="Good" xfId="1" builtinId="26"/>
    <cellStyle name="Neutral" xfId="7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84211A79-67F0-499A-94D9-9BBE3A845A2B}"/>
  </tableStyles>
  <colors>
    <mruColors>
      <color rgb="FFFF7C80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CE5-331F-4224-ADEB-1FACC1C7B069}">
  <dimension ref="A1:P28"/>
  <sheetViews>
    <sheetView zoomScaleNormal="100" workbookViewId="0">
      <selection activeCell="Q21" sqref="Q21"/>
    </sheetView>
  </sheetViews>
  <sheetFormatPr defaultRowHeight="15" x14ac:dyDescent="0.25"/>
  <cols>
    <col min="1" max="1" width="13.7109375" bestFit="1" customWidth="1"/>
    <col min="2" max="2" width="17.140625" customWidth="1"/>
    <col min="3" max="3" width="16.28515625" bestFit="1" customWidth="1"/>
    <col min="4" max="5" width="21.7109375" bestFit="1" customWidth="1"/>
    <col min="6" max="6" width="20.140625" bestFit="1" customWidth="1"/>
    <col min="7" max="7" width="20" bestFit="1" customWidth="1"/>
    <col min="8" max="8" width="11.5703125" bestFit="1" customWidth="1"/>
    <col min="9" max="9" width="15" bestFit="1" customWidth="1"/>
    <col min="10" max="10" width="16.7109375" customWidth="1"/>
    <col min="11" max="11" width="15.28515625" bestFit="1" customWidth="1"/>
    <col min="12" max="12" width="13.140625" bestFit="1" customWidth="1"/>
    <col min="13" max="13" width="16" bestFit="1" customWidth="1"/>
    <col min="14" max="14" width="12.85546875" bestFit="1" customWidth="1"/>
    <col min="15" max="15" width="8.85546875" bestFit="1" customWidth="1"/>
  </cols>
  <sheetData>
    <row r="1" spans="1:16" ht="24" x14ac:dyDescent="0.4">
      <c r="A1" s="31" t="s">
        <v>32</v>
      </c>
      <c r="B1" s="31"/>
      <c r="C1" s="31"/>
      <c r="D1" s="31"/>
    </row>
    <row r="3" spans="1:16" ht="15.75" x14ac:dyDescent="0.25">
      <c r="A3" s="37" t="s">
        <v>0</v>
      </c>
      <c r="B3" s="37"/>
      <c r="C3" s="18" t="s">
        <v>28</v>
      </c>
      <c r="D3" s="16" t="s">
        <v>29</v>
      </c>
    </row>
    <row r="4" spans="1:16" ht="15.75" x14ac:dyDescent="0.25">
      <c r="A4" s="19"/>
      <c r="B4" s="19"/>
      <c r="C4" s="18" t="s">
        <v>2</v>
      </c>
      <c r="D4" s="20">
        <v>0.02</v>
      </c>
    </row>
    <row r="5" spans="1:16" ht="15.75" x14ac:dyDescent="0.25">
      <c r="C5" s="18" t="s">
        <v>1</v>
      </c>
      <c r="D5" s="20">
        <v>300</v>
      </c>
    </row>
    <row r="6" spans="1:16" ht="31.5" x14ac:dyDescent="0.25">
      <c r="C6" s="17" t="s">
        <v>37</v>
      </c>
      <c r="D6" s="22">
        <v>75000</v>
      </c>
    </row>
    <row r="7" spans="1:16" hidden="1" x14ac:dyDescent="0.25"/>
    <row r="8" spans="1:16" x14ac:dyDescent="0.25">
      <c r="K8" s="32" t="s">
        <v>14</v>
      </c>
      <c r="L8" s="33"/>
      <c r="M8" s="33"/>
      <c r="N8" s="34"/>
    </row>
    <row r="9" spans="1:16" ht="37.5" customHeight="1" x14ac:dyDescent="0.25">
      <c r="A9" s="10" t="s">
        <v>10</v>
      </c>
      <c r="B9" s="8" t="s">
        <v>11</v>
      </c>
      <c r="C9" s="8" t="s">
        <v>12</v>
      </c>
      <c r="D9" s="12" t="s">
        <v>3</v>
      </c>
      <c r="E9" s="12" t="s">
        <v>4</v>
      </c>
      <c r="F9" s="5" t="s">
        <v>35</v>
      </c>
      <c r="G9" s="5" t="s">
        <v>13</v>
      </c>
      <c r="H9" s="2" t="s">
        <v>5</v>
      </c>
      <c r="I9" s="2" t="s">
        <v>6</v>
      </c>
      <c r="K9" s="8" t="s">
        <v>16</v>
      </c>
      <c r="L9" s="14" t="s">
        <v>15</v>
      </c>
      <c r="M9" s="5" t="s">
        <v>17</v>
      </c>
      <c r="N9" s="2" t="s">
        <v>18</v>
      </c>
    </row>
    <row r="10" spans="1:16" x14ac:dyDescent="0.25">
      <c r="A10" s="1" t="s">
        <v>19</v>
      </c>
      <c r="B10" s="3">
        <v>1200000</v>
      </c>
      <c r="C10" s="3">
        <v>1200000</v>
      </c>
      <c r="D10" s="3">
        <f>B10*D4</f>
        <v>24000</v>
      </c>
      <c r="E10" s="3">
        <v>24000</v>
      </c>
      <c r="F10" s="3">
        <f>D10*D5</f>
        <v>7200000</v>
      </c>
      <c r="G10" s="3">
        <v>7200000</v>
      </c>
      <c r="H10" s="11">
        <f>F10-(D6)</f>
        <v>7125000</v>
      </c>
      <c r="I10" s="11">
        <f>G10-(D6)</f>
        <v>7125000</v>
      </c>
      <c r="K10" s="9">
        <f>C10-B10</f>
        <v>0</v>
      </c>
      <c r="L10" s="9">
        <f>E10-D10</f>
        <v>0</v>
      </c>
      <c r="M10" s="9">
        <f>G10-F10</f>
        <v>0</v>
      </c>
      <c r="N10" s="9">
        <f>I10-H10</f>
        <v>0</v>
      </c>
    </row>
    <row r="11" spans="1:16" x14ac:dyDescent="0.25">
      <c r="A11" s="1" t="s">
        <v>20</v>
      </c>
      <c r="B11" s="3">
        <v>1400000</v>
      </c>
      <c r="C11" s="3">
        <v>1400000</v>
      </c>
      <c r="D11" s="3">
        <f>B11*D4</f>
        <v>28000</v>
      </c>
      <c r="E11" s="3">
        <v>28000</v>
      </c>
      <c r="F11" s="3">
        <f>D11*D5</f>
        <v>8400000</v>
      </c>
      <c r="G11" s="3">
        <v>8400000</v>
      </c>
      <c r="H11" s="11">
        <f>F11-(D6)</f>
        <v>8325000</v>
      </c>
      <c r="I11" s="11">
        <f>G11-(D6)</f>
        <v>8325000</v>
      </c>
      <c r="K11" s="9">
        <f t="shared" ref="K11:K12" si="0">C11-B11</f>
        <v>0</v>
      </c>
      <c r="L11" s="9">
        <f t="shared" ref="L11:L12" si="1">E11-D11</f>
        <v>0</v>
      </c>
      <c r="M11" s="9">
        <f t="shared" ref="M11:M12" si="2">G11-F11</f>
        <v>0</v>
      </c>
      <c r="N11" s="9">
        <f t="shared" ref="N11:N12" si="3">I11-H11</f>
        <v>0</v>
      </c>
    </row>
    <row r="12" spans="1:16" x14ac:dyDescent="0.25">
      <c r="A12" s="1" t="s">
        <v>21</v>
      </c>
      <c r="B12" s="3">
        <v>1700000</v>
      </c>
      <c r="C12" s="3">
        <v>1700000</v>
      </c>
      <c r="D12" s="3">
        <f>B12*D4</f>
        <v>34000</v>
      </c>
      <c r="E12" s="3">
        <v>34000</v>
      </c>
      <c r="F12" s="3">
        <f>D12*D5</f>
        <v>10200000</v>
      </c>
      <c r="G12" s="3">
        <v>10200000</v>
      </c>
      <c r="H12" s="11">
        <f>F12-(D6)</f>
        <v>10125000</v>
      </c>
      <c r="I12" s="11">
        <f>G12-(D6)</f>
        <v>10125000</v>
      </c>
      <c r="K12" s="9">
        <f t="shared" si="0"/>
        <v>0</v>
      </c>
      <c r="L12" s="9">
        <f t="shared" si="1"/>
        <v>0</v>
      </c>
      <c r="M12" s="9">
        <f t="shared" si="2"/>
        <v>0</v>
      </c>
      <c r="N12" s="9">
        <f t="shared" si="3"/>
        <v>0</v>
      </c>
    </row>
    <row r="14" spans="1:16" ht="15.75" x14ac:dyDescent="0.25">
      <c r="I14" s="13" t="s">
        <v>43</v>
      </c>
      <c r="M14" s="35" t="s">
        <v>25</v>
      </c>
      <c r="N14" s="35"/>
      <c r="O14" s="51"/>
      <c r="P14" s="51"/>
    </row>
    <row r="15" spans="1:16" ht="15.75" x14ac:dyDescent="0.25">
      <c r="M15" s="36" t="s">
        <v>26</v>
      </c>
      <c r="N15" s="36"/>
      <c r="O15" s="51"/>
      <c r="P15" s="51"/>
    </row>
    <row r="16" spans="1:16" ht="15.75" x14ac:dyDescent="0.25">
      <c r="M16" s="30" t="s">
        <v>27</v>
      </c>
      <c r="N16" s="30"/>
      <c r="O16" s="51"/>
      <c r="P16" s="51"/>
    </row>
    <row r="25" spans="3:11" x14ac:dyDescent="0.25">
      <c r="J25" s="29"/>
      <c r="K25" s="29"/>
    </row>
    <row r="26" spans="3:11" x14ac:dyDescent="0.25">
      <c r="C26" s="29"/>
      <c r="D26" s="29"/>
      <c r="J26" s="29"/>
      <c r="K26" s="29"/>
    </row>
    <row r="27" spans="3:11" x14ac:dyDescent="0.25">
      <c r="C27" s="29"/>
      <c r="D27" s="29"/>
      <c r="J27" s="29"/>
      <c r="K27" s="29"/>
    </row>
    <row r="28" spans="3:11" x14ac:dyDescent="0.25">
      <c r="C28" s="29"/>
      <c r="D28" s="29"/>
    </row>
  </sheetData>
  <mergeCells count="12">
    <mergeCell ref="M16:N16"/>
    <mergeCell ref="A1:D1"/>
    <mergeCell ref="K8:N8"/>
    <mergeCell ref="M14:N14"/>
    <mergeCell ref="M15:N15"/>
    <mergeCell ref="A3:B3"/>
    <mergeCell ref="C26:D26"/>
    <mergeCell ref="C27:D27"/>
    <mergeCell ref="C28:D28"/>
    <mergeCell ref="J25:K25"/>
    <mergeCell ref="J26:K26"/>
    <mergeCell ref="J27:K27"/>
  </mergeCells>
  <conditionalFormatting sqref="H10:I12">
    <cfRule type="cellIs" dxfId="12" priority="6" operator="greaterThan">
      <formula>8625000</formula>
    </cfRule>
    <cfRule type="cellIs" dxfId="11" priority="7" operator="greaterThan">
      <formula>19125000</formula>
    </cfRule>
  </conditionalFormatting>
  <conditionalFormatting sqref="K10:N12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FBD-5EBA-40B5-8DFD-F2049B409A86}">
  <dimension ref="A1:N16"/>
  <sheetViews>
    <sheetView zoomScaleNormal="100" workbookViewId="0">
      <selection activeCell="Q21" sqref="Q21"/>
    </sheetView>
  </sheetViews>
  <sheetFormatPr defaultRowHeight="15" x14ac:dyDescent="0.25"/>
  <cols>
    <col min="1" max="1" width="13.7109375" bestFit="1" customWidth="1"/>
    <col min="2" max="2" width="17.140625" customWidth="1"/>
    <col min="3" max="3" width="17.7109375" customWidth="1"/>
    <col min="4" max="5" width="21.85546875" bestFit="1" customWidth="1"/>
    <col min="6" max="6" width="20.140625" bestFit="1" customWidth="1"/>
    <col min="7" max="7" width="20" bestFit="1" customWidth="1"/>
    <col min="8" max="8" width="11.5703125" bestFit="1" customWidth="1"/>
    <col min="9" max="9" width="15" bestFit="1" customWidth="1"/>
    <col min="10" max="11" width="15.28515625" bestFit="1" customWidth="1"/>
    <col min="12" max="12" width="13.140625" bestFit="1" customWidth="1"/>
    <col min="13" max="13" width="16" bestFit="1" customWidth="1"/>
    <col min="14" max="14" width="12.85546875" bestFit="1" customWidth="1"/>
    <col min="15" max="15" width="14.5703125" customWidth="1"/>
    <col min="16" max="16" width="12.7109375" customWidth="1"/>
  </cols>
  <sheetData>
    <row r="1" spans="1:14" ht="24" x14ac:dyDescent="0.4">
      <c r="A1" s="38" t="s">
        <v>30</v>
      </c>
      <c r="B1" s="38"/>
      <c r="C1" s="38"/>
      <c r="D1" s="38"/>
    </row>
    <row r="3" spans="1:14" ht="15.75" x14ac:dyDescent="0.25">
      <c r="A3" s="39" t="s">
        <v>0</v>
      </c>
      <c r="B3" s="39"/>
      <c r="C3" s="15" t="s">
        <v>28</v>
      </c>
      <c r="D3" s="16" t="s">
        <v>31</v>
      </c>
    </row>
    <row r="4" spans="1:14" ht="15.75" x14ac:dyDescent="0.25">
      <c r="A4" s="4"/>
      <c r="B4" s="4"/>
      <c r="C4" s="15" t="s">
        <v>2</v>
      </c>
      <c r="D4" s="16">
        <v>0.02</v>
      </c>
    </row>
    <row r="5" spans="1:14" ht="15.75" x14ac:dyDescent="0.25">
      <c r="C5" s="15" t="s">
        <v>1</v>
      </c>
      <c r="D5" s="16">
        <v>300</v>
      </c>
    </row>
    <row r="6" spans="1:14" ht="32.25" customHeight="1" x14ac:dyDescent="0.25">
      <c r="C6" s="17" t="s">
        <v>33</v>
      </c>
      <c r="D6" s="23">
        <v>140000</v>
      </c>
    </row>
    <row r="7" spans="1:14" ht="0.75" customHeight="1" x14ac:dyDescent="0.25"/>
    <row r="8" spans="1:14" ht="17.25" customHeight="1" x14ac:dyDescent="0.25">
      <c r="K8" s="32" t="s">
        <v>14</v>
      </c>
      <c r="L8" s="33"/>
      <c r="M8" s="33"/>
      <c r="N8" s="34"/>
    </row>
    <row r="9" spans="1:14" ht="36" customHeight="1" x14ac:dyDescent="0.25">
      <c r="A9" s="10" t="s">
        <v>10</v>
      </c>
      <c r="B9" s="8" t="s">
        <v>11</v>
      </c>
      <c r="C9" s="8" t="s">
        <v>12</v>
      </c>
      <c r="D9" s="12" t="s">
        <v>3</v>
      </c>
      <c r="E9" s="12" t="s">
        <v>4</v>
      </c>
      <c r="F9" s="5" t="s">
        <v>36</v>
      </c>
      <c r="G9" s="5" t="s">
        <v>34</v>
      </c>
      <c r="H9" s="2" t="s">
        <v>5</v>
      </c>
      <c r="I9" s="2" t="s">
        <v>6</v>
      </c>
      <c r="J9" s="6"/>
      <c r="K9" s="24" t="s">
        <v>16</v>
      </c>
      <c r="L9" s="25" t="s">
        <v>15</v>
      </c>
      <c r="M9" s="26" t="s">
        <v>17</v>
      </c>
      <c r="N9" s="27" t="s">
        <v>18</v>
      </c>
    </row>
    <row r="10" spans="1:14" x14ac:dyDescent="0.25">
      <c r="A10" s="1" t="s">
        <v>7</v>
      </c>
      <c r="B10" s="3">
        <v>4300000</v>
      </c>
      <c r="C10" s="3">
        <v>4300000</v>
      </c>
      <c r="D10" s="3">
        <f>B10*D4</f>
        <v>86000</v>
      </c>
      <c r="E10" s="3">
        <v>86000</v>
      </c>
      <c r="F10" s="3">
        <f xml:space="preserve"> D10*D5</f>
        <v>25800000</v>
      </c>
      <c r="G10" s="3">
        <v>25800000</v>
      </c>
      <c r="H10" s="3">
        <f>F10-D6</f>
        <v>25660000</v>
      </c>
      <c r="I10" s="3">
        <v>25660000</v>
      </c>
      <c r="J10" s="7"/>
      <c r="K10" s="9">
        <f xml:space="preserve"> B10-C10</f>
        <v>0</v>
      </c>
      <c r="L10" s="9">
        <f>D10-E10</f>
        <v>0</v>
      </c>
      <c r="M10" s="9">
        <f>F10-G10</f>
        <v>0</v>
      </c>
      <c r="N10" s="9">
        <f>H10-I10</f>
        <v>0</v>
      </c>
    </row>
    <row r="11" spans="1:14" x14ac:dyDescent="0.25">
      <c r="A11" s="1" t="s">
        <v>8</v>
      </c>
      <c r="B11" s="3">
        <v>3000000</v>
      </c>
      <c r="C11" s="3">
        <v>3000000</v>
      </c>
      <c r="D11" s="3">
        <f>B11*D4</f>
        <v>60000</v>
      </c>
      <c r="E11" s="3">
        <v>60000</v>
      </c>
      <c r="F11" s="3">
        <f xml:space="preserve"> D11*D5</f>
        <v>18000000</v>
      </c>
      <c r="G11" s="3">
        <v>18000000</v>
      </c>
      <c r="H11" s="3">
        <f>F11-D6</f>
        <v>17860000</v>
      </c>
      <c r="I11" s="3">
        <v>17860000</v>
      </c>
      <c r="J11" s="7"/>
      <c r="K11" s="9">
        <f xml:space="preserve"> B11-C11</f>
        <v>0</v>
      </c>
      <c r="L11" s="9">
        <f>D11-E11</f>
        <v>0</v>
      </c>
      <c r="M11" s="9">
        <f>F11-G11</f>
        <v>0</v>
      </c>
      <c r="N11" s="9">
        <f>H11-I11</f>
        <v>0</v>
      </c>
    </row>
    <row r="12" spans="1:14" x14ac:dyDescent="0.25">
      <c r="A12" s="1" t="s">
        <v>9</v>
      </c>
      <c r="B12" s="3">
        <v>2100000</v>
      </c>
      <c r="C12" s="3">
        <v>2100000</v>
      </c>
      <c r="D12" s="3">
        <f>B12*D4</f>
        <v>42000</v>
      </c>
      <c r="E12" s="3">
        <v>42000</v>
      </c>
      <c r="F12" s="3">
        <f xml:space="preserve"> D12*D5</f>
        <v>12600000</v>
      </c>
      <c r="G12" s="3">
        <v>12600000</v>
      </c>
      <c r="H12" s="3">
        <f>F12-D6</f>
        <v>12460000</v>
      </c>
      <c r="I12" s="3">
        <v>12460000</v>
      </c>
      <c r="J12" s="7"/>
      <c r="K12" s="9">
        <f xml:space="preserve"> B12-C12</f>
        <v>0</v>
      </c>
      <c r="L12" s="9">
        <f>D12-E12</f>
        <v>0</v>
      </c>
      <c r="M12" s="9">
        <f>F12-G12</f>
        <v>0</v>
      </c>
      <c r="N12" s="9">
        <f>H12-I12</f>
        <v>0</v>
      </c>
    </row>
    <row r="14" spans="1:14" ht="15.75" x14ac:dyDescent="0.25">
      <c r="I14" s="13" t="s">
        <v>43</v>
      </c>
      <c r="M14" s="35" t="s">
        <v>25</v>
      </c>
      <c r="N14" s="35"/>
    </row>
    <row r="15" spans="1:14" ht="15.75" x14ac:dyDescent="0.25">
      <c r="M15" s="36" t="s">
        <v>26</v>
      </c>
      <c r="N15" s="36"/>
    </row>
    <row r="16" spans="1:14" ht="15.75" x14ac:dyDescent="0.25">
      <c r="A16" s="4"/>
      <c r="M16" s="30" t="s">
        <v>27</v>
      </c>
      <c r="N16" s="30"/>
    </row>
  </sheetData>
  <mergeCells count="6">
    <mergeCell ref="M16:N16"/>
    <mergeCell ref="A1:D1"/>
    <mergeCell ref="K8:N8"/>
    <mergeCell ref="M14:N14"/>
    <mergeCell ref="M15:N15"/>
    <mergeCell ref="A3:B3"/>
  </mergeCells>
  <conditionalFormatting sqref="H10:I12">
    <cfRule type="cellIs" dxfId="9" priority="2" operator="greaterThan">
      <formula>19125000</formula>
    </cfRule>
  </conditionalFormatting>
  <conditionalFormatting sqref="J10:J12">
    <cfRule type="expression" dxfId="8" priority="3">
      <formula>$J$10&lt;&gt;0</formula>
    </cfRule>
  </conditionalFormatting>
  <conditionalFormatting sqref="K10:N12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788B-F443-40E4-BD84-3FA51F14ACB5}">
  <dimension ref="A1:P16"/>
  <sheetViews>
    <sheetView tabSelected="1" zoomScaleNormal="100" workbookViewId="0">
      <selection activeCell="U14" sqref="U14"/>
    </sheetView>
  </sheetViews>
  <sheetFormatPr defaultRowHeight="15" x14ac:dyDescent="0.25"/>
  <cols>
    <col min="1" max="1" width="13.7109375" bestFit="1" customWidth="1"/>
    <col min="2" max="2" width="21" bestFit="1" customWidth="1"/>
    <col min="3" max="3" width="25.140625" bestFit="1" customWidth="1"/>
    <col min="4" max="4" width="22.5703125" customWidth="1"/>
    <col min="5" max="5" width="21.7109375" customWidth="1"/>
    <col min="6" max="6" width="20.28515625" customWidth="1"/>
    <col min="7" max="7" width="19.7109375" customWidth="1"/>
    <col min="8" max="8" width="15.5703125" bestFit="1" customWidth="1"/>
    <col min="9" max="9" width="15" customWidth="1"/>
    <col min="10" max="10" width="12.85546875" customWidth="1"/>
    <col min="11" max="11" width="24.28515625" bestFit="1" customWidth="1"/>
    <col min="12" max="12" width="13.140625" bestFit="1" customWidth="1"/>
    <col min="13" max="13" width="16.140625" bestFit="1" customWidth="1"/>
    <col min="14" max="14" width="12.85546875" bestFit="1" customWidth="1"/>
    <col min="15" max="15" width="15.28515625" bestFit="1" customWidth="1"/>
    <col min="16" max="16" width="13.140625" bestFit="1" customWidth="1"/>
    <col min="17" max="17" width="16.140625" bestFit="1" customWidth="1"/>
    <col min="18" max="18" width="12.85546875" bestFit="1" customWidth="1"/>
  </cols>
  <sheetData>
    <row r="1" spans="1:16" ht="24" x14ac:dyDescent="0.4">
      <c r="A1" s="40" t="s">
        <v>41</v>
      </c>
      <c r="B1" s="40"/>
      <c r="C1" s="40"/>
      <c r="D1" s="40"/>
    </row>
    <row r="2" spans="1:16" ht="15.75" customHeight="1" x14ac:dyDescent="0.25"/>
    <row r="3" spans="1:16" ht="15.75" x14ac:dyDescent="0.25">
      <c r="A3" s="37" t="s">
        <v>0</v>
      </c>
      <c r="B3" s="37"/>
      <c r="C3" s="17" t="s">
        <v>28</v>
      </c>
      <c r="D3" s="21" t="s">
        <v>38</v>
      </c>
    </row>
    <row r="4" spans="1:16" ht="15.75" x14ac:dyDescent="0.25">
      <c r="A4" s="41"/>
      <c r="B4" s="41"/>
      <c r="C4" s="18" t="s">
        <v>2</v>
      </c>
      <c r="D4" s="20">
        <v>0.02</v>
      </c>
    </row>
    <row r="5" spans="1:16" ht="15.75" x14ac:dyDescent="0.25">
      <c r="C5" s="18" t="s">
        <v>1</v>
      </c>
      <c r="D5" s="16">
        <v>300</v>
      </c>
    </row>
    <row r="6" spans="1:16" ht="15.75" x14ac:dyDescent="0.25">
      <c r="C6" s="18" t="s">
        <v>39</v>
      </c>
      <c r="D6" s="23">
        <v>7500</v>
      </c>
    </row>
    <row r="7" spans="1:16" ht="15.75" x14ac:dyDescent="0.25">
      <c r="C7" s="18" t="s">
        <v>40</v>
      </c>
      <c r="D7" s="16">
        <v>11</v>
      </c>
    </row>
    <row r="8" spans="1:16" x14ac:dyDescent="0.25">
      <c r="M8" s="42" t="s">
        <v>14</v>
      </c>
      <c r="N8" s="43"/>
      <c r="O8" s="43"/>
      <c r="P8" s="44"/>
    </row>
    <row r="9" spans="1:16" ht="37.5" customHeight="1" x14ac:dyDescent="0.25">
      <c r="A9" s="10" t="s">
        <v>10</v>
      </c>
      <c r="B9" s="8" t="s">
        <v>11</v>
      </c>
      <c r="C9" s="8" t="s">
        <v>12</v>
      </c>
      <c r="D9" s="14" t="s">
        <v>3</v>
      </c>
      <c r="E9" s="14" t="s">
        <v>4</v>
      </c>
      <c r="F9" s="5" t="s">
        <v>35</v>
      </c>
      <c r="G9" s="5" t="s">
        <v>13</v>
      </c>
      <c r="H9" s="2" t="s">
        <v>5</v>
      </c>
      <c r="I9" s="2" t="s">
        <v>6</v>
      </c>
      <c r="K9" s="28" t="s">
        <v>42</v>
      </c>
      <c r="M9" s="24" t="s">
        <v>16</v>
      </c>
      <c r="N9" s="25" t="s">
        <v>15</v>
      </c>
      <c r="O9" s="26" t="s">
        <v>17</v>
      </c>
      <c r="P9" s="27" t="s">
        <v>18</v>
      </c>
    </row>
    <row r="10" spans="1:16" x14ac:dyDescent="0.25">
      <c r="A10" s="1" t="s">
        <v>22</v>
      </c>
      <c r="B10" s="3">
        <f xml:space="preserve"> 0.7 * 1000000</f>
        <v>700000</v>
      </c>
      <c r="C10" s="3">
        <v>695700</v>
      </c>
      <c r="D10" s="3">
        <f>B10*D4</f>
        <v>14000</v>
      </c>
      <c r="E10" s="3">
        <v>13914</v>
      </c>
      <c r="F10" s="3">
        <f>D10*D5</f>
        <v>4200000</v>
      </c>
      <c r="G10" s="3">
        <f>E10*D5</f>
        <v>4174200</v>
      </c>
      <c r="H10" s="11">
        <f>F10-D6</f>
        <v>4192500</v>
      </c>
      <c r="I10" s="11">
        <f>G10-D6</f>
        <v>4166700</v>
      </c>
      <c r="K10" s="9">
        <f>I10*11</f>
        <v>45833700</v>
      </c>
      <c r="M10" s="9">
        <f>C10-B10</f>
        <v>-4300</v>
      </c>
      <c r="N10" s="9">
        <f>E10-D10</f>
        <v>-86</v>
      </c>
      <c r="O10" s="9">
        <f>G10-F10</f>
        <v>-25800</v>
      </c>
      <c r="P10" s="9">
        <f>I10-H10</f>
        <v>-25800</v>
      </c>
    </row>
    <row r="11" spans="1:16" x14ac:dyDescent="0.25">
      <c r="A11" s="1" t="s">
        <v>23</v>
      </c>
      <c r="B11" s="3">
        <f>0.83 * 1000000</f>
        <v>830000</v>
      </c>
      <c r="C11" s="3">
        <v>831000</v>
      </c>
      <c r="D11" s="3">
        <f>B11*D4</f>
        <v>16600</v>
      </c>
      <c r="E11" s="3">
        <v>16620</v>
      </c>
      <c r="F11" s="3">
        <f>D11*D5</f>
        <v>4980000</v>
      </c>
      <c r="G11" s="3">
        <f>E11*D5</f>
        <v>4986000</v>
      </c>
      <c r="H11" s="11">
        <f>F11-D6</f>
        <v>4972500</v>
      </c>
      <c r="I11" s="11">
        <f>G11-D6</f>
        <v>4978500</v>
      </c>
      <c r="K11" s="9">
        <f t="shared" ref="K11:K12" si="0">I11*11</f>
        <v>54763500</v>
      </c>
      <c r="M11" s="9">
        <f>C11-B11</f>
        <v>1000</v>
      </c>
      <c r="N11" s="9">
        <f>E11-D11</f>
        <v>20</v>
      </c>
      <c r="O11" s="9">
        <f>G11-F11</f>
        <v>6000</v>
      </c>
      <c r="P11" s="9">
        <f>I11-H11</f>
        <v>6000</v>
      </c>
    </row>
    <row r="12" spans="1:16" x14ac:dyDescent="0.25">
      <c r="A12" s="1" t="s">
        <v>24</v>
      </c>
      <c r="B12" s="3">
        <f xml:space="preserve"> 0.62 * 1000000</f>
        <v>620000</v>
      </c>
      <c r="C12" s="3">
        <v>620000</v>
      </c>
      <c r="D12" s="3">
        <f>B12*D4</f>
        <v>12400</v>
      </c>
      <c r="E12" s="3">
        <v>12400</v>
      </c>
      <c r="F12" s="3">
        <f>D12*D5</f>
        <v>3720000</v>
      </c>
      <c r="G12" s="3">
        <f>E12*D5</f>
        <v>3720000</v>
      </c>
      <c r="H12" s="11">
        <f>F12-D6</f>
        <v>3712500</v>
      </c>
      <c r="I12" s="11">
        <f>G12-D6</f>
        <v>3712500</v>
      </c>
      <c r="K12" s="9">
        <f t="shared" si="0"/>
        <v>40837500</v>
      </c>
      <c r="M12" s="9">
        <f>C12-B12</f>
        <v>0</v>
      </c>
      <c r="N12" s="9">
        <f>E12-D12</f>
        <v>0</v>
      </c>
      <c r="O12" s="9">
        <f>G12-F12</f>
        <v>0</v>
      </c>
      <c r="P12" s="9">
        <f>I12-H12</f>
        <v>0</v>
      </c>
    </row>
    <row r="14" spans="1:16" ht="15.75" x14ac:dyDescent="0.25">
      <c r="I14" s="13" t="s">
        <v>43</v>
      </c>
      <c r="O14" s="45" t="s">
        <v>25</v>
      </c>
      <c r="P14" s="46"/>
    </row>
    <row r="15" spans="1:16" ht="15.75" x14ac:dyDescent="0.25">
      <c r="O15" s="47" t="s">
        <v>26</v>
      </c>
      <c r="P15" s="48"/>
    </row>
    <row r="16" spans="1:16" ht="15.75" x14ac:dyDescent="0.25">
      <c r="O16" s="49" t="s">
        <v>27</v>
      </c>
      <c r="P16" s="50"/>
    </row>
  </sheetData>
  <mergeCells count="7">
    <mergeCell ref="A1:D1"/>
    <mergeCell ref="A4:B4"/>
    <mergeCell ref="A3:B3"/>
    <mergeCell ref="M8:P8"/>
    <mergeCell ref="O14:P14"/>
    <mergeCell ref="O15:P15"/>
    <mergeCell ref="O16:P16"/>
  </mergeCells>
  <conditionalFormatting sqref="H10:I12">
    <cfRule type="cellIs" dxfId="6" priority="15" operator="greaterThan">
      <formula>4278000</formula>
    </cfRule>
    <cfRule type="cellIs" dxfId="5" priority="16" operator="greaterThan">
      <formula>8625000</formula>
    </cfRule>
    <cfRule type="cellIs" dxfId="4" priority="17" operator="greaterThan">
      <formula>19125000</formula>
    </cfRule>
  </conditionalFormatting>
  <conditionalFormatting sqref="J10:K12">
    <cfRule type="cellIs" dxfId="3" priority="1" operator="greaterThan">
      <formula>47800500</formula>
    </cfRule>
  </conditionalFormatting>
  <conditionalFormatting sqref="M10:P12">
    <cfRule type="cellIs" dxfId="2" priority="3" operator="greaterThan">
      <formula>0</formula>
    </cfRule>
    <cfRule type="cellIs" dxfId="1" priority="4" operator="equal">
      <formula>0</formula>
    </cfRule>
    <cfRule type="cellIs" dxfId="0" priority="5" operator="lessThan">
      <formula>0</formula>
    </cfRule>
    <cfRule type="cellIs" priority="6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Placement Analysis</vt:lpstr>
      <vt:lpstr>Influencer Marketing Analysis</vt:lpstr>
      <vt:lpstr>Sponsored Post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Podstawek</dc:creator>
  <cp:lastModifiedBy>Bartłomiej P</cp:lastModifiedBy>
  <dcterms:created xsi:type="dcterms:W3CDTF">2024-11-11T10:07:06Z</dcterms:created>
  <dcterms:modified xsi:type="dcterms:W3CDTF">2024-12-03T10:08:20Z</dcterms:modified>
</cp:coreProperties>
</file>