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Werkmap\Obsidian\Github\RC-FAB-2D-Heterostructures\DOE_model\"/>
    </mc:Choice>
  </mc:AlternateContent>
  <xr:revisionPtr revIDLastSave="0" documentId="13_ncr:1_{3FF413C2-BD9F-428C-8151-35DC40F25EE7}" xr6:coauthVersionLast="47" xr6:coauthVersionMax="47" xr10:uidLastSave="{00000000-0000-0000-0000-000000000000}"/>
  <bookViews>
    <workbookView xWindow="-108" yWindow="492" windowWidth="23256" windowHeight="12576" xr2:uid="{B11409B1-1748-4106-B2DF-C971854B53A2}"/>
  </bookViews>
  <sheets>
    <sheet name="Parameters" sheetId="1" r:id="rId1"/>
    <sheet name="Runs" sheetId="2" r:id="rId2"/>
  </sheets>
  <definedNames>
    <definedName name="_xlnm._FilterDatabase" localSheetId="1" hidden="1">Runs!$A$1:$J$1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 l="1"/>
  <c r="J8" i="1" s="1"/>
  <c r="K8" i="1" s="1"/>
  <c r="M8" i="1" s="1"/>
  <c r="D3" i="1"/>
  <c r="D4" i="1"/>
  <c r="D5" i="1"/>
  <c r="D6" i="1"/>
  <c r="D7" i="1"/>
  <c r="D8" i="1"/>
  <c r="D2" i="1"/>
  <c r="F7" i="1"/>
  <c r="J3" i="1"/>
  <c r="J2" i="1"/>
  <c r="K2" i="1" s="1"/>
  <c r="M2" i="1" s="1"/>
  <c r="J4" i="1"/>
  <c r="K4" i="1" s="1"/>
  <c r="M4" i="1" s="1"/>
  <c r="J5" i="1"/>
  <c r="K5" i="1" s="1"/>
  <c r="M5" i="1" s="1"/>
  <c r="J6" i="1"/>
  <c r="K6" i="1" s="1"/>
  <c r="M6" i="1" s="1"/>
  <c r="I6" i="1"/>
  <c r="I5" i="1"/>
  <c r="J7" i="1" l="1"/>
  <c r="K7" i="1" s="1"/>
  <c r="M7" i="1" s="1"/>
  <c r="K3" i="1"/>
  <c r="M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tc={89078540-DF50-418F-95F4-9756F20F8609}</author>
    <author>tc={F377E9B2-1295-487D-BB40-05CFC3303C19}</author>
  </authors>
  <commentList>
    <comment ref="B7" authorId="0" shapeId="0" xr:uid="{89078540-DF50-418F-95F4-9756F20F8609}">
      <text>
        <t>[Opmerkingenthread]
U kunt deze opmerkingenthread lezen in uw versie van Excel. Eventuele wijzigingen aan de thread gaan echter verloren als het bestand wordt geopend in een nieuwere versie van Excel. Meer informatie: https://go.microsoft.com/fwlink/?linkid=870924
Opmerking:
    Controlled by the tango desktop</t>
      </text>
    </comment>
    <comment ref="B8" authorId="1" shapeId="0" xr:uid="{F377E9B2-1295-487D-BB40-05CFC3303C19}">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In deg/s ipv um/s
</t>
      </text>
    </comment>
  </commentList>
</comments>
</file>

<file path=xl/sharedStrings.xml><?xml version="1.0" encoding="utf-8"?>
<sst xmlns="http://schemas.openxmlformats.org/spreadsheetml/2006/main" count="79" uniqueCount="37">
  <si>
    <t>part name</t>
  </si>
  <si>
    <t>step size (um)</t>
  </si>
  <si>
    <t>min speed (um/s)</t>
  </si>
  <si>
    <t>max speed (um/s)</t>
  </si>
  <si>
    <t>-</t>
  </si>
  <si>
    <t>axis</t>
  </si>
  <si>
    <t>x</t>
  </si>
  <si>
    <t>y</t>
  </si>
  <si>
    <t>z</t>
  </si>
  <si>
    <t>i</t>
  </si>
  <si>
    <t>j</t>
  </si>
  <si>
    <t>k</t>
  </si>
  <si>
    <t>l</t>
  </si>
  <si>
    <t>PIA13</t>
  </si>
  <si>
    <t>NEMA17</t>
  </si>
  <si>
    <t>PRMTZ8/M</t>
  </si>
  <si>
    <t>min pos (um)</t>
  </si>
  <si>
    <t>max pos (um)</t>
  </si>
  <si>
    <t>min acc (um/s^2)</t>
  </si>
  <si>
    <t>max acc (um/s^2)</t>
  </si>
  <si>
    <t>distance (cm)</t>
  </si>
  <si>
    <t>range (cm)</t>
  </si>
  <si>
    <t>Fits</t>
  </si>
  <si>
    <t>t to top speed (s)</t>
  </si>
  <si>
    <t>Vexta C9514-9012K</t>
  </si>
  <si>
    <t>Day 1</t>
  </si>
  <si>
    <t>Day 2</t>
  </si>
  <si>
    <t>Std nr</t>
  </si>
  <si>
    <t>Block nr</t>
  </si>
  <si>
    <t>Run</t>
  </si>
  <si>
    <t>Vi</t>
  </si>
  <si>
    <t>Ai</t>
  </si>
  <si>
    <t>Vj</t>
  </si>
  <si>
    <t>Aj</t>
  </si>
  <si>
    <t>Vl</t>
  </si>
  <si>
    <t>Al</t>
  </si>
  <si>
    <t>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</si>
</sst>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Tahoma"/>
      <family val="2"/>
    </font>
    <font>
      <sz val="11"/>
      <color rgb="FF000000"/>
      <name val="Calibri"/>
      <family val="2"/>
      <scheme val="minor"/>
    </font>
  </fonts>
  <fills count="3">
    <fill>
      <patternFill patternType="none"/>
    </fill>
    <fill>
      <patternFill patternType="gray125"/>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3">
    <xf numFmtId="0" fontId="0" fillId="0" borderId="0" xfId="0"/>
    <xf numFmtId="0" fontId="2" fillId="2" borderId="1" xfId="0" applyFont="1" applyFill="1" applyBorder="1" applyAlignment="1">
      <alignment horizontal="right" vertical="center" wrapText="1"/>
    </xf>
    <xf numFmtId="0" fontId="0" fillId="0" borderId="1" xfId="0" applyBorder="1"/>
    <xf numFmtId="0" fontId="2" fillId="2" borderId="3" xfId="0" applyFont="1" applyFill="1" applyBorder="1" applyAlignment="1">
      <alignment horizontal="right" vertical="center" wrapText="1"/>
    </xf>
    <xf numFmtId="0" fontId="0" fillId="0" borderId="2" xfId="0" applyBorder="1"/>
    <xf numFmtId="0" fontId="0" fillId="0" borderId="2" xfId="0" applyFill="1" applyBorder="1"/>
    <xf numFmtId="0" fontId="0" fillId="0" borderId="4" xfId="0" applyBorder="1"/>
    <xf numFmtId="0" fontId="2" fillId="2" borderId="5"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2" borderId="7" xfId="0" applyFont="1" applyFill="1" applyBorder="1" applyAlignment="1">
      <alignment horizontal="right" vertical="center" wrapText="1"/>
    </xf>
    <xf numFmtId="0" fontId="2" fillId="2" borderId="8" xfId="0" applyFont="1" applyFill="1" applyBorder="1" applyAlignment="1">
      <alignment horizontal="right" vertical="center" wrapText="1"/>
    </xf>
    <xf numFmtId="0" fontId="2" fillId="2" borderId="9" xfId="0" applyFont="1" applyFill="1" applyBorder="1" applyAlignment="1">
      <alignment horizontal="right" vertical="center" wrapText="1"/>
    </xf>
    <xf numFmtId="2" fontId="0" fillId="0" borderId="1" xfId="0" applyNumberFormat="1" applyBorder="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278130</xdr:colOff>
      <xdr:row>9</xdr:row>
      <xdr:rowOff>11430</xdr:rowOff>
    </xdr:from>
    <xdr:to>
      <xdr:col>5</xdr:col>
      <xdr:colOff>731520</xdr:colOff>
      <xdr:row>29</xdr:row>
      <xdr:rowOff>3810</xdr:rowOff>
    </xdr:to>
    <xdr:sp macro="" textlink="">
      <xdr:nvSpPr>
        <xdr:cNvPr id="2" name="Tekstvak 1">
          <a:extLst>
            <a:ext uri="{FF2B5EF4-FFF2-40B4-BE49-F238E27FC236}">
              <a16:creationId xmlns:a16="http://schemas.microsoft.com/office/drawing/2014/main" id="{4EBC9548-A806-68BB-3D8E-D3E71E271D45}"/>
            </a:ext>
          </a:extLst>
        </xdr:cNvPr>
        <xdr:cNvSpPr txBox="1"/>
      </xdr:nvSpPr>
      <xdr:spPr>
        <a:xfrm>
          <a:off x="278130" y="925830"/>
          <a:ext cx="4842510" cy="3649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Doel: Bepalen van verboden gebieden wat betreft trillingen in het xy</a:t>
          </a:r>
          <a:r>
            <a:rPr lang="en-GB" sz="1100" baseline="0"/>
            <a:t> vlak van het instrument (karakteriseren van instrument van base stages en rotatie)</a:t>
          </a:r>
        </a:p>
        <a:p>
          <a:endParaRPr lang="en-GB" sz="1100" baseline="0"/>
        </a:p>
        <a:p>
          <a:r>
            <a:rPr lang="en-GB" sz="1100" baseline="0"/>
            <a:t>LET OP: dit experiment is niet bedoelt om de resonantie modussen van het instrument te bepalen aangezien dit sterk afhankelijk is van de posities van de servos en dit niet goed in een factorial experiment bepaald kan worden. De methode van quantitatief meten word ook wel static state analysis of PSD analysis genoemt</a:t>
          </a:r>
        </a:p>
        <a:p>
          <a:endParaRPr lang="en-GB" sz="1100" baseline="0"/>
        </a:p>
        <a:p>
          <a:r>
            <a:rPr lang="en-GB" sz="1100" baseline="0"/>
            <a:t>Elke meting duur 55 seconde (50 nodig om op top snelheid te komen en 5 sec speling. Voor elke meting word een achtergrond meting gedaan van dezefde tijd, dit is 'nodig' omdat de achtergrond vibratie in het lab over de dag varieerd</a:t>
          </a:r>
        </a:p>
        <a:p>
          <a:endParaRPr lang="en-GB" sz="1100" baseline="0"/>
        </a:p>
        <a:p>
          <a:r>
            <a:rPr lang="en-GB" sz="1100" baseline="0"/>
            <a:t>All parts are tested using velosity control</a:t>
          </a:r>
        </a:p>
        <a:p>
          <a:endParaRPr lang="en-GB" sz="1100" baseline="0"/>
        </a:p>
      </xdr:txBody>
    </xdr:sp>
    <xdr:clientData/>
  </xdr:twoCellAnchor>
</xdr:wsDr>
</file>

<file path=xl/persons/person.xml><?xml version="1.0" encoding="utf-8"?>
<personList xmlns="http://schemas.microsoft.com/office/spreadsheetml/2018/threadedcomments" xmlns:x="http://schemas.openxmlformats.org/spreadsheetml/2006/main">
  <person displayName="Bas Klein Ikkink (19013744)" id="{50D80062-D623-42FA-B49C-26D000ECE8E6}" userId="Bas Klein Ikkink (19013744)" providerId="None"/>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7" dT="2022-12-21T14:21:20.98" personId="{50D80062-D623-42FA-B49C-26D000ECE8E6}" id="{89078540-DF50-418F-95F4-9756F20F8609}">
    <text>Controlled by the tango desktop</text>
  </threadedComment>
  <threadedComment ref="B8" dT="2022-12-17T15:12:00.02" personId="{50D80062-D623-42FA-B49C-26D000ECE8E6}" id="{F377E9B2-1295-487D-BB40-05CFC3303C19}">
    <text xml:space="preserve">In deg/s ipv um/s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A2BBB-2230-4309-927A-399AC88D1CD3}">
  <dimension ref="A1:M8"/>
  <sheetViews>
    <sheetView tabSelected="1" workbookViewId="0">
      <selection activeCell="H12" sqref="H12"/>
    </sheetView>
  </sheetViews>
  <sheetFormatPr defaultRowHeight="14.4" x14ac:dyDescent="0.3"/>
  <cols>
    <col min="1" max="1" width="4.33203125" bestFit="1" customWidth="1"/>
    <col min="2" max="2" width="13.33203125" bestFit="1" customWidth="1"/>
    <col min="3" max="3" width="13.21875" bestFit="1" customWidth="1"/>
    <col min="4" max="4" width="16.33203125" bestFit="1" customWidth="1"/>
    <col min="5" max="5" width="16.77734375" bestFit="1" customWidth="1"/>
    <col min="6" max="6" width="15.6640625" bestFit="1" customWidth="1"/>
    <col min="7" max="7" width="16" bestFit="1" customWidth="1"/>
    <col min="8" max="8" width="12.33203125" bestFit="1" customWidth="1"/>
    <col min="9" max="9" width="12.77734375" bestFit="1" customWidth="1"/>
    <col min="10" max="10" width="15.6640625" bestFit="1" customWidth="1"/>
    <col min="11" max="11" width="12.44140625" bestFit="1" customWidth="1"/>
    <col min="12" max="12" width="10.109375" bestFit="1" customWidth="1"/>
    <col min="13" max="13" width="6.21875" customWidth="1"/>
  </cols>
  <sheetData>
    <row r="1" spans="1:13" x14ac:dyDescent="0.3">
      <c r="A1" s="2" t="s">
        <v>5</v>
      </c>
      <c r="B1" s="2" t="s">
        <v>0</v>
      </c>
      <c r="C1" s="2" t="s">
        <v>1</v>
      </c>
      <c r="D1" s="2" t="s">
        <v>2</v>
      </c>
      <c r="E1" s="2" t="s">
        <v>3</v>
      </c>
      <c r="F1" s="2" t="s">
        <v>18</v>
      </c>
      <c r="G1" s="2" t="s">
        <v>19</v>
      </c>
      <c r="H1" s="2" t="s">
        <v>16</v>
      </c>
      <c r="I1" s="2" t="s">
        <v>17</v>
      </c>
      <c r="J1" s="2" t="s">
        <v>23</v>
      </c>
      <c r="K1" s="2" t="s">
        <v>20</v>
      </c>
      <c r="L1" s="2" t="s">
        <v>21</v>
      </c>
      <c r="M1" s="2" t="s">
        <v>22</v>
      </c>
    </row>
    <row r="2" spans="1:13" hidden="1" x14ac:dyDescent="0.3">
      <c r="A2" s="2" t="s">
        <v>6</v>
      </c>
      <c r="B2" s="2" t="s">
        <v>13</v>
      </c>
      <c r="C2" s="12">
        <v>0.02</v>
      </c>
      <c r="D2" s="2">
        <f>-E2</f>
        <v>-40</v>
      </c>
      <c r="E2" s="2">
        <v>40</v>
      </c>
      <c r="F2" s="12">
        <v>0.5</v>
      </c>
      <c r="G2" s="2"/>
      <c r="H2" s="2" t="s">
        <v>4</v>
      </c>
      <c r="I2" s="2" t="s">
        <v>4</v>
      </c>
      <c r="J2" s="2">
        <f t="shared" ref="J2:J5" si="0">E2/F2</f>
        <v>80</v>
      </c>
      <c r="K2" s="12">
        <f>1/2 *F2*J2^2 /10000</f>
        <v>0.16</v>
      </c>
      <c r="L2" s="2">
        <v>1.4</v>
      </c>
      <c r="M2" s="2">
        <f>IF(K2&gt;L2, 0, 1)</f>
        <v>1</v>
      </c>
    </row>
    <row r="3" spans="1:13" hidden="1" x14ac:dyDescent="0.3">
      <c r="A3" s="2" t="s">
        <v>7</v>
      </c>
      <c r="B3" s="2" t="s">
        <v>13</v>
      </c>
      <c r="C3" s="12">
        <v>0.02</v>
      </c>
      <c r="D3" s="2">
        <f t="shared" ref="D3:D8" si="1">-E3</f>
        <v>-40</v>
      </c>
      <c r="E3" s="2">
        <v>40</v>
      </c>
      <c r="F3" s="12">
        <v>0.5</v>
      </c>
      <c r="G3" s="2"/>
      <c r="H3" s="2" t="s">
        <v>4</v>
      </c>
      <c r="I3" s="2" t="s">
        <v>4</v>
      </c>
      <c r="J3" s="2">
        <f t="shared" si="0"/>
        <v>80</v>
      </c>
      <c r="K3" s="12">
        <f t="shared" ref="K3:K8" si="2">1/2 *F3*J3^2 /10000</f>
        <v>0.16</v>
      </c>
      <c r="L3" s="2">
        <v>1.4</v>
      </c>
      <c r="M3" s="2">
        <f t="shared" ref="M3:M8" si="3">IF(K3&gt;L3, 0, 1)</f>
        <v>1</v>
      </c>
    </row>
    <row r="4" spans="1:13" hidden="1" x14ac:dyDescent="0.3">
      <c r="A4" s="2" t="s">
        <v>8</v>
      </c>
      <c r="B4" s="2" t="s">
        <v>13</v>
      </c>
      <c r="C4" s="12">
        <v>0.02</v>
      </c>
      <c r="D4" s="2">
        <f t="shared" si="1"/>
        <v>-40</v>
      </c>
      <c r="E4" s="2">
        <v>40</v>
      </c>
      <c r="F4" s="12">
        <v>0.5</v>
      </c>
      <c r="G4" s="2"/>
      <c r="H4" s="2" t="s">
        <v>4</v>
      </c>
      <c r="I4" s="2" t="s">
        <v>4</v>
      </c>
      <c r="J4" s="2">
        <f t="shared" si="0"/>
        <v>80</v>
      </c>
      <c r="K4" s="12">
        <f t="shared" si="2"/>
        <v>0.16</v>
      </c>
      <c r="L4" s="2">
        <v>1.5</v>
      </c>
      <c r="M4" s="2">
        <f t="shared" si="3"/>
        <v>1</v>
      </c>
    </row>
    <row r="5" spans="1:13" x14ac:dyDescent="0.3">
      <c r="A5" s="2" t="s">
        <v>9</v>
      </c>
      <c r="B5" s="2" t="s">
        <v>14</v>
      </c>
      <c r="C5" s="12">
        <v>0.78125</v>
      </c>
      <c r="D5" s="2">
        <f t="shared" si="1"/>
        <v>-400</v>
      </c>
      <c r="E5" s="2">
        <v>400</v>
      </c>
      <c r="F5" s="12">
        <v>8</v>
      </c>
      <c r="G5" s="2">
        <v>200</v>
      </c>
      <c r="H5" s="2">
        <v>0</v>
      </c>
      <c r="I5" s="2">
        <f>2.5*10^6 +5.5*10^6</f>
        <v>8000000</v>
      </c>
      <c r="J5" s="2">
        <f t="shared" si="0"/>
        <v>50</v>
      </c>
      <c r="K5" s="12">
        <f>1/2 *F5*J5^2 /10000</f>
        <v>1</v>
      </c>
      <c r="L5" s="2">
        <v>8</v>
      </c>
      <c r="M5" s="2">
        <f t="shared" si="3"/>
        <v>1</v>
      </c>
    </row>
    <row r="6" spans="1:13" x14ac:dyDescent="0.3">
      <c r="A6" s="2" t="s">
        <v>10</v>
      </c>
      <c r="B6" s="2" t="s">
        <v>14</v>
      </c>
      <c r="C6" s="12">
        <v>0.78125</v>
      </c>
      <c r="D6" s="2">
        <f t="shared" si="1"/>
        <v>-400</v>
      </c>
      <c r="E6" s="2">
        <v>400</v>
      </c>
      <c r="F6" s="12">
        <v>8</v>
      </c>
      <c r="G6" s="2">
        <v>200</v>
      </c>
      <c r="H6" s="2">
        <v>0</v>
      </c>
      <c r="I6" s="2">
        <f>10*10^6</f>
        <v>10000000</v>
      </c>
      <c r="J6" s="2">
        <f>E6/F6</f>
        <v>50</v>
      </c>
      <c r="K6" s="12">
        <f t="shared" si="2"/>
        <v>1</v>
      </c>
      <c r="L6" s="2">
        <v>8</v>
      </c>
      <c r="M6" s="2">
        <f t="shared" si="3"/>
        <v>1</v>
      </c>
    </row>
    <row r="7" spans="1:13" hidden="1" x14ac:dyDescent="0.3">
      <c r="A7" s="2" t="s">
        <v>11</v>
      </c>
      <c r="B7" s="2" t="s">
        <v>24</v>
      </c>
      <c r="C7" s="12">
        <v>0.78125</v>
      </c>
      <c r="D7" s="2">
        <f t="shared" si="1"/>
        <v>-7000</v>
      </c>
      <c r="E7" s="2">
        <v>7000</v>
      </c>
      <c r="F7" s="12">
        <f t="shared" ref="F3:F8" si="4">10*C7</f>
        <v>7.8125</v>
      </c>
      <c r="G7" s="2">
        <v>7000</v>
      </c>
      <c r="H7" s="2">
        <v>0</v>
      </c>
      <c r="I7" s="2">
        <v>2000</v>
      </c>
      <c r="J7" s="2">
        <f t="shared" ref="J7:J8" si="5">E7/F7</f>
        <v>896</v>
      </c>
      <c r="K7" s="12">
        <f t="shared" si="2"/>
        <v>313.60000000000002</v>
      </c>
      <c r="L7" s="2">
        <v>2.5</v>
      </c>
      <c r="M7" s="2">
        <f t="shared" si="3"/>
        <v>0</v>
      </c>
    </row>
    <row r="8" spans="1:13" x14ac:dyDescent="0.3">
      <c r="A8" s="2" t="s">
        <v>12</v>
      </c>
      <c r="B8" s="2" t="s">
        <v>15</v>
      </c>
      <c r="C8" s="12">
        <v>0.01</v>
      </c>
      <c r="D8" s="2">
        <f t="shared" si="1"/>
        <v>-25</v>
      </c>
      <c r="E8" s="2">
        <v>25</v>
      </c>
      <c r="F8" s="12">
        <f>25/50</f>
        <v>0.5</v>
      </c>
      <c r="G8" s="2">
        <v>25</v>
      </c>
      <c r="H8" s="2">
        <v>-180</v>
      </c>
      <c r="I8" s="2">
        <v>180</v>
      </c>
      <c r="J8" s="2">
        <f t="shared" si="5"/>
        <v>50</v>
      </c>
      <c r="K8" s="12">
        <f t="shared" si="2"/>
        <v>6.25E-2</v>
      </c>
      <c r="L8" s="2">
        <v>180</v>
      </c>
      <c r="M8" s="2">
        <f t="shared" si="3"/>
        <v>1</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DDB0A-9C54-4BA4-A51B-ACEF930E7ABE}">
  <dimension ref="A1:J37"/>
  <sheetViews>
    <sheetView workbookViewId="0">
      <selection activeCell="L14" sqref="L14"/>
    </sheetView>
  </sheetViews>
  <sheetFormatPr defaultRowHeight="14.4" x14ac:dyDescent="0.3"/>
  <cols>
    <col min="1" max="1" width="7.88671875" customWidth="1"/>
    <col min="2" max="2" width="9.77734375" bestFit="1" customWidth="1"/>
    <col min="3" max="3" width="6.33203125" bestFit="1" customWidth="1"/>
    <col min="4" max="8" width="4.77734375" bestFit="1" customWidth="1"/>
    <col min="9" max="9" width="5.5546875" bestFit="1" customWidth="1"/>
    <col min="10" max="10" width="12.21875" customWidth="1"/>
  </cols>
  <sheetData>
    <row r="1" spans="1:10" ht="15" thickBot="1" x14ac:dyDescent="0.35">
      <c r="A1" s="4" t="s">
        <v>27</v>
      </c>
      <c r="B1" s="6" t="s">
        <v>28</v>
      </c>
      <c r="C1" s="4" t="s">
        <v>29</v>
      </c>
      <c r="D1" s="4" t="s">
        <v>30</v>
      </c>
      <c r="E1" s="4" t="s">
        <v>31</v>
      </c>
      <c r="F1" s="4" t="s">
        <v>32</v>
      </c>
      <c r="G1" s="4" t="s">
        <v>33</v>
      </c>
      <c r="H1" s="4" t="s">
        <v>34</v>
      </c>
      <c r="I1" s="4" t="s">
        <v>35</v>
      </c>
      <c r="J1" s="5" t="s">
        <v>36</v>
      </c>
    </row>
    <row r="2" spans="1:10" x14ac:dyDescent="0.3">
      <c r="A2" s="9">
        <v>9</v>
      </c>
      <c r="B2" s="7" t="s">
        <v>25</v>
      </c>
      <c r="C2" s="3">
        <v>1</v>
      </c>
      <c r="D2" s="3">
        <v>-400</v>
      </c>
      <c r="E2" s="3">
        <v>8</v>
      </c>
      <c r="F2" s="3">
        <v>400</v>
      </c>
      <c r="G2" s="3">
        <v>8</v>
      </c>
      <c r="H2" s="3">
        <v>25</v>
      </c>
      <c r="I2" s="3">
        <v>25</v>
      </c>
      <c r="J2" s="3"/>
    </row>
    <row r="3" spans="1:10" x14ac:dyDescent="0.3">
      <c r="A3" s="10">
        <v>29</v>
      </c>
      <c r="B3" s="8" t="s">
        <v>25</v>
      </c>
      <c r="C3" s="1">
        <v>2</v>
      </c>
      <c r="D3" s="1">
        <v>-400</v>
      </c>
      <c r="E3" s="1">
        <v>200</v>
      </c>
      <c r="F3" s="1">
        <v>400</v>
      </c>
      <c r="G3" s="1">
        <v>200</v>
      </c>
      <c r="H3" s="1">
        <v>-25</v>
      </c>
      <c r="I3" s="1">
        <v>25</v>
      </c>
      <c r="J3" s="1"/>
    </row>
    <row r="4" spans="1:10" x14ac:dyDescent="0.3">
      <c r="A4" s="10">
        <v>19</v>
      </c>
      <c r="B4" s="8" t="s">
        <v>25</v>
      </c>
      <c r="C4" s="1">
        <v>3</v>
      </c>
      <c r="D4" s="1">
        <v>400</v>
      </c>
      <c r="E4" s="1">
        <v>8</v>
      </c>
      <c r="F4" s="1">
        <v>-400</v>
      </c>
      <c r="G4" s="1">
        <v>200</v>
      </c>
      <c r="H4" s="1">
        <v>25</v>
      </c>
      <c r="I4" s="1">
        <v>25</v>
      </c>
      <c r="J4" s="1"/>
    </row>
    <row r="5" spans="1:10" x14ac:dyDescent="0.3">
      <c r="A5" s="10">
        <v>3</v>
      </c>
      <c r="B5" s="8" t="s">
        <v>25</v>
      </c>
      <c r="C5" s="1">
        <v>4</v>
      </c>
      <c r="D5" s="1">
        <v>400</v>
      </c>
      <c r="E5" s="1">
        <v>8</v>
      </c>
      <c r="F5" s="1">
        <v>-400</v>
      </c>
      <c r="G5" s="1">
        <v>8</v>
      </c>
      <c r="H5" s="1">
        <v>25</v>
      </c>
      <c r="I5" s="1">
        <v>0.5</v>
      </c>
      <c r="J5" s="1"/>
    </row>
    <row r="6" spans="1:10" x14ac:dyDescent="0.3">
      <c r="A6" s="10">
        <v>27</v>
      </c>
      <c r="B6" s="8" t="s">
        <v>25</v>
      </c>
      <c r="C6" s="1">
        <v>5</v>
      </c>
      <c r="D6" s="1">
        <v>400</v>
      </c>
      <c r="E6" s="1">
        <v>8</v>
      </c>
      <c r="F6" s="1">
        <v>400</v>
      </c>
      <c r="G6" s="1">
        <v>200</v>
      </c>
      <c r="H6" s="1">
        <v>-25</v>
      </c>
      <c r="I6" s="1">
        <v>0.5</v>
      </c>
      <c r="J6" s="1"/>
    </row>
    <row r="7" spans="1:10" x14ac:dyDescent="0.3">
      <c r="A7" s="10">
        <v>23</v>
      </c>
      <c r="B7" s="8" t="s">
        <v>25</v>
      </c>
      <c r="C7" s="1">
        <v>6</v>
      </c>
      <c r="D7" s="1">
        <v>400</v>
      </c>
      <c r="E7" s="1">
        <v>200</v>
      </c>
      <c r="F7" s="1">
        <v>-400</v>
      </c>
      <c r="G7" s="1">
        <v>200</v>
      </c>
      <c r="H7" s="1">
        <v>-25</v>
      </c>
      <c r="I7" s="1">
        <v>0.5</v>
      </c>
      <c r="J7" s="1"/>
    </row>
    <row r="8" spans="1:10" x14ac:dyDescent="0.3">
      <c r="A8" s="10">
        <v>34</v>
      </c>
      <c r="B8" s="8" t="s">
        <v>25</v>
      </c>
      <c r="C8" s="1">
        <v>7</v>
      </c>
      <c r="D8" s="1">
        <v>0</v>
      </c>
      <c r="E8" s="1">
        <v>104</v>
      </c>
      <c r="F8" s="1">
        <v>0</v>
      </c>
      <c r="G8" s="1">
        <v>104</v>
      </c>
      <c r="H8" s="1">
        <v>0</v>
      </c>
      <c r="I8" s="1">
        <v>12.75</v>
      </c>
      <c r="J8" s="1"/>
    </row>
    <row r="9" spans="1:10" x14ac:dyDescent="0.3">
      <c r="A9" s="10">
        <v>13</v>
      </c>
      <c r="B9" s="8" t="s">
        <v>25</v>
      </c>
      <c r="C9" s="1">
        <v>8</v>
      </c>
      <c r="D9" s="1">
        <v>-400</v>
      </c>
      <c r="E9" s="1">
        <v>200</v>
      </c>
      <c r="F9" s="1">
        <v>400</v>
      </c>
      <c r="G9" s="1">
        <v>8</v>
      </c>
      <c r="H9" s="1">
        <v>-25</v>
      </c>
      <c r="I9" s="1">
        <v>0.5</v>
      </c>
      <c r="J9" s="1"/>
    </row>
    <row r="10" spans="1:10" x14ac:dyDescent="0.3">
      <c r="A10" s="10">
        <v>31</v>
      </c>
      <c r="B10" s="8" t="s">
        <v>25</v>
      </c>
      <c r="C10" s="1">
        <v>9</v>
      </c>
      <c r="D10" s="1">
        <v>400</v>
      </c>
      <c r="E10" s="1">
        <v>200</v>
      </c>
      <c r="F10" s="1">
        <v>400</v>
      </c>
      <c r="G10" s="1">
        <v>200</v>
      </c>
      <c r="H10" s="1">
        <v>25</v>
      </c>
      <c r="I10" s="1">
        <v>25</v>
      </c>
      <c r="J10" s="1"/>
    </row>
    <row r="11" spans="1:10" x14ac:dyDescent="0.3">
      <c r="A11" s="10">
        <v>25</v>
      </c>
      <c r="B11" s="8" t="s">
        <v>25</v>
      </c>
      <c r="C11" s="1">
        <v>10</v>
      </c>
      <c r="D11" s="1">
        <v>-400</v>
      </c>
      <c r="E11" s="1">
        <v>8</v>
      </c>
      <c r="F11" s="1">
        <v>400</v>
      </c>
      <c r="G11" s="1">
        <v>200</v>
      </c>
      <c r="H11" s="1">
        <v>25</v>
      </c>
      <c r="I11" s="1">
        <v>0.5</v>
      </c>
      <c r="J11" s="1"/>
    </row>
    <row r="12" spans="1:10" x14ac:dyDescent="0.3">
      <c r="A12" s="10">
        <v>1</v>
      </c>
      <c r="B12" s="8" t="s">
        <v>25</v>
      </c>
      <c r="C12" s="1">
        <v>11</v>
      </c>
      <c r="D12" s="1">
        <v>-400</v>
      </c>
      <c r="E12" s="1">
        <v>8</v>
      </c>
      <c r="F12" s="1">
        <v>-400</v>
      </c>
      <c r="G12" s="1">
        <v>8</v>
      </c>
      <c r="H12" s="1">
        <v>-25</v>
      </c>
      <c r="I12" s="1">
        <v>0.5</v>
      </c>
      <c r="J12" s="1"/>
    </row>
    <row r="13" spans="1:10" x14ac:dyDescent="0.3">
      <c r="A13" s="10">
        <v>21</v>
      </c>
      <c r="B13" s="8" t="s">
        <v>25</v>
      </c>
      <c r="C13" s="1">
        <v>12</v>
      </c>
      <c r="D13" s="1">
        <v>-400</v>
      </c>
      <c r="E13" s="1">
        <v>200</v>
      </c>
      <c r="F13" s="1">
        <v>-400</v>
      </c>
      <c r="G13" s="1">
        <v>200</v>
      </c>
      <c r="H13" s="1">
        <v>25</v>
      </c>
      <c r="I13" s="1">
        <v>0.5</v>
      </c>
      <c r="J13" s="1"/>
    </row>
    <row r="14" spans="1:10" x14ac:dyDescent="0.3">
      <c r="A14" s="10">
        <v>15</v>
      </c>
      <c r="B14" s="8" t="s">
        <v>25</v>
      </c>
      <c r="C14" s="1">
        <v>13</v>
      </c>
      <c r="D14" s="1">
        <v>400</v>
      </c>
      <c r="E14" s="1">
        <v>200</v>
      </c>
      <c r="F14" s="1">
        <v>400</v>
      </c>
      <c r="G14" s="1">
        <v>8</v>
      </c>
      <c r="H14" s="1">
        <v>25</v>
      </c>
      <c r="I14" s="1">
        <v>0.5</v>
      </c>
      <c r="J14" s="1"/>
    </row>
    <row r="15" spans="1:10" x14ac:dyDescent="0.3">
      <c r="A15" s="10">
        <v>33</v>
      </c>
      <c r="B15" s="8" t="s">
        <v>25</v>
      </c>
      <c r="C15" s="1">
        <v>14</v>
      </c>
      <c r="D15" s="1">
        <v>0</v>
      </c>
      <c r="E15" s="1">
        <v>104</v>
      </c>
      <c r="F15" s="1">
        <v>0</v>
      </c>
      <c r="G15" s="1">
        <v>104</v>
      </c>
      <c r="H15" s="1">
        <v>0</v>
      </c>
      <c r="I15" s="1">
        <v>12.75</v>
      </c>
      <c r="J15" s="1"/>
    </row>
    <row r="16" spans="1:10" x14ac:dyDescent="0.3">
      <c r="A16" s="10">
        <v>11</v>
      </c>
      <c r="B16" s="8" t="s">
        <v>25</v>
      </c>
      <c r="C16" s="1">
        <v>15</v>
      </c>
      <c r="D16" s="1">
        <v>400</v>
      </c>
      <c r="E16" s="1">
        <v>8</v>
      </c>
      <c r="F16" s="1">
        <v>400</v>
      </c>
      <c r="G16" s="1">
        <v>8</v>
      </c>
      <c r="H16" s="1">
        <v>-25</v>
      </c>
      <c r="I16" s="1">
        <v>25</v>
      </c>
      <c r="J16" s="1"/>
    </row>
    <row r="17" spans="1:10" x14ac:dyDescent="0.3">
      <c r="A17" s="10">
        <v>7</v>
      </c>
      <c r="B17" s="8" t="s">
        <v>25</v>
      </c>
      <c r="C17" s="1">
        <v>16</v>
      </c>
      <c r="D17" s="1">
        <v>400</v>
      </c>
      <c r="E17" s="1">
        <v>200</v>
      </c>
      <c r="F17" s="1">
        <v>-400</v>
      </c>
      <c r="G17" s="1">
        <v>8</v>
      </c>
      <c r="H17" s="1">
        <v>-25</v>
      </c>
      <c r="I17" s="1">
        <v>25</v>
      </c>
      <c r="J17" s="1"/>
    </row>
    <row r="18" spans="1:10" x14ac:dyDescent="0.3">
      <c r="A18" s="10">
        <v>5</v>
      </c>
      <c r="B18" s="8" t="s">
        <v>25</v>
      </c>
      <c r="C18" s="1">
        <v>17</v>
      </c>
      <c r="D18" s="1">
        <v>-400</v>
      </c>
      <c r="E18" s="1">
        <v>200</v>
      </c>
      <c r="F18" s="1">
        <v>-400</v>
      </c>
      <c r="G18" s="1">
        <v>8</v>
      </c>
      <c r="H18" s="1">
        <v>25</v>
      </c>
      <c r="I18" s="1">
        <v>25</v>
      </c>
      <c r="J18" s="1"/>
    </row>
    <row r="19" spans="1:10" x14ac:dyDescent="0.3">
      <c r="A19" s="10">
        <v>17</v>
      </c>
      <c r="B19" s="8" t="s">
        <v>25</v>
      </c>
      <c r="C19" s="1">
        <v>18</v>
      </c>
      <c r="D19" s="1">
        <v>-400</v>
      </c>
      <c r="E19" s="1">
        <v>8</v>
      </c>
      <c r="F19" s="1">
        <v>-400</v>
      </c>
      <c r="G19" s="1">
        <v>200</v>
      </c>
      <c r="H19" s="1">
        <v>-25</v>
      </c>
      <c r="I19" s="1">
        <v>25</v>
      </c>
      <c r="J19" s="1"/>
    </row>
    <row r="20" spans="1:10" x14ac:dyDescent="0.3">
      <c r="A20" s="10">
        <v>35</v>
      </c>
      <c r="B20" s="8" t="s">
        <v>26</v>
      </c>
      <c r="C20" s="1">
        <v>19</v>
      </c>
      <c r="D20" s="1">
        <v>0</v>
      </c>
      <c r="E20" s="1">
        <v>104</v>
      </c>
      <c r="F20" s="1">
        <v>0</v>
      </c>
      <c r="G20" s="1">
        <v>104</v>
      </c>
      <c r="H20" s="1">
        <v>0</v>
      </c>
      <c r="I20" s="1">
        <v>12.75</v>
      </c>
      <c r="J20" s="1"/>
    </row>
    <row r="21" spans="1:10" x14ac:dyDescent="0.3">
      <c r="A21" s="10">
        <v>14</v>
      </c>
      <c r="B21" s="8" t="s">
        <v>26</v>
      </c>
      <c r="C21" s="1">
        <v>20</v>
      </c>
      <c r="D21" s="1">
        <v>-400</v>
      </c>
      <c r="E21" s="1">
        <v>200</v>
      </c>
      <c r="F21" s="1">
        <v>400</v>
      </c>
      <c r="G21" s="1">
        <v>8</v>
      </c>
      <c r="H21" s="1">
        <v>-25</v>
      </c>
      <c r="I21" s="1">
        <v>0.5</v>
      </c>
      <c r="J21" s="1"/>
    </row>
    <row r="22" spans="1:10" x14ac:dyDescent="0.3">
      <c r="A22" s="10">
        <v>8</v>
      </c>
      <c r="B22" s="8" t="s">
        <v>26</v>
      </c>
      <c r="C22" s="1">
        <v>21</v>
      </c>
      <c r="D22" s="1">
        <v>400</v>
      </c>
      <c r="E22" s="1">
        <v>200</v>
      </c>
      <c r="F22" s="1">
        <v>-400</v>
      </c>
      <c r="G22" s="1">
        <v>8</v>
      </c>
      <c r="H22" s="1">
        <v>-25</v>
      </c>
      <c r="I22" s="1">
        <v>25</v>
      </c>
      <c r="J22" s="1"/>
    </row>
    <row r="23" spans="1:10" x14ac:dyDescent="0.3">
      <c r="A23" s="10">
        <v>22</v>
      </c>
      <c r="B23" s="8" t="s">
        <v>26</v>
      </c>
      <c r="C23" s="1">
        <v>22</v>
      </c>
      <c r="D23" s="1">
        <v>-400</v>
      </c>
      <c r="E23" s="1">
        <v>200</v>
      </c>
      <c r="F23" s="1">
        <v>-400</v>
      </c>
      <c r="G23" s="1">
        <v>200</v>
      </c>
      <c r="H23" s="1">
        <v>25</v>
      </c>
      <c r="I23" s="1">
        <v>0.5</v>
      </c>
      <c r="J23" s="1"/>
    </row>
    <row r="24" spans="1:10" x14ac:dyDescent="0.3">
      <c r="A24" s="10">
        <v>10</v>
      </c>
      <c r="B24" s="8" t="s">
        <v>26</v>
      </c>
      <c r="C24" s="1">
        <v>23</v>
      </c>
      <c r="D24" s="1">
        <v>-400</v>
      </c>
      <c r="E24" s="1">
        <v>8</v>
      </c>
      <c r="F24" s="1">
        <v>400</v>
      </c>
      <c r="G24" s="1">
        <v>8</v>
      </c>
      <c r="H24" s="1">
        <v>25</v>
      </c>
      <c r="I24" s="1">
        <v>25</v>
      </c>
      <c r="J24" s="1"/>
    </row>
    <row r="25" spans="1:10" x14ac:dyDescent="0.3">
      <c r="A25" s="10">
        <v>36</v>
      </c>
      <c r="B25" s="8" t="s">
        <v>26</v>
      </c>
      <c r="C25" s="1">
        <v>24</v>
      </c>
      <c r="D25" s="1">
        <v>0</v>
      </c>
      <c r="E25" s="1">
        <v>104</v>
      </c>
      <c r="F25" s="1">
        <v>0</v>
      </c>
      <c r="G25" s="1">
        <v>104</v>
      </c>
      <c r="H25" s="1">
        <v>0</v>
      </c>
      <c r="I25" s="1">
        <v>12.75</v>
      </c>
      <c r="J25" s="1"/>
    </row>
    <row r="26" spans="1:10" x14ac:dyDescent="0.3">
      <c r="A26" s="10">
        <v>28</v>
      </c>
      <c r="B26" s="8" t="s">
        <v>26</v>
      </c>
      <c r="C26" s="1">
        <v>25</v>
      </c>
      <c r="D26" s="1">
        <v>400</v>
      </c>
      <c r="E26" s="1">
        <v>8</v>
      </c>
      <c r="F26" s="1">
        <v>400</v>
      </c>
      <c r="G26" s="1">
        <v>200</v>
      </c>
      <c r="H26" s="1">
        <v>-25</v>
      </c>
      <c r="I26" s="1">
        <v>0.5</v>
      </c>
      <c r="J26" s="1"/>
    </row>
    <row r="27" spans="1:10" x14ac:dyDescent="0.3">
      <c r="A27" s="10">
        <v>2</v>
      </c>
      <c r="B27" s="8" t="s">
        <v>26</v>
      </c>
      <c r="C27" s="1">
        <v>26</v>
      </c>
      <c r="D27" s="1">
        <v>-400</v>
      </c>
      <c r="E27" s="1">
        <v>8</v>
      </c>
      <c r="F27" s="1">
        <v>-400</v>
      </c>
      <c r="G27" s="1">
        <v>8</v>
      </c>
      <c r="H27" s="1">
        <v>-25</v>
      </c>
      <c r="I27" s="1">
        <v>0.5</v>
      </c>
      <c r="J27" s="1"/>
    </row>
    <row r="28" spans="1:10" x14ac:dyDescent="0.3">
      <c r="A28" s="10">
        <v>6</v>
      </c>
      <c r="B28" s="8" t="s">
        <v>26</v>
      </c>
      <c r="C28" s="1">
        <v>27</v>
      </c>
      <c r="D28" s="1">
        <v>-400</v>
      </c>
      <c r="E28" s="1">
        <v>200</v>
      </c>
      <c r="F28" s="1">
        <v>-400</v>
      </c>
      <c r="G28" s="1">
        <v>8</v>
      </c>
      <c r="H28" s="1">
        <v>25</v>
      </c>
      <c r="I28" s="1">
        <v>25</v>
      </c>
      <c r="J28" s="1"/>
    </row>
    <row r="29" spans="1:10" x14ac:dyDescent="0.3">
      <c r="A29" s="10">
        <v>16</v>
      </c>
      <c r="B29" s="8" t="s">
        <v>26</v>
      </c>
      <c r="C29" s="1">
        <v>28</v>
      </c>
      <c r="D29" s="1">
        <v>400</v>
      </c>
      <c r="E29" s="1">
        <v>200</v>
      </c>
      <c r="F29" s="1">
        <v>400</v>
      </c>
      <c r="G29" s="1">
        <v>8</v>
      </c>
      <c r="H29" s="1">
        <v>25</v>
      </c>
      <c r="I29" s="1">
        <v>0.5</v>
      </c>
      <c r="J29" s="1"/>
    </row>
    <row r="30" spans="1:10" x14ac:dyDescent="0.3">
      <c r="A30" s="10">
        <v>20</v>
      </c>
      <c r="B30" s="8" t="s">
        <v>26</v>
      </c>
      <c r="C30" s="1">
        <v>29</v>
      </c>
      <c r="D30" s="1">
        <v>400</v>
      </c>
      <c r="E30" s="1">
        <v>8</v>
      </c>
      <c r="F30" s="1">
        <v>-400</v>
      </c>
      <c r="G30" s="1">
        <v>200</v>
      </c>
      <c r="H30" s="1">
        <v>25</v>
      </c>
      <c r="I30" s="1">
        <v>25</v>
      </c>
      <c r="J30" s="1"/>
    </row>
    <row r="31" spans="1:10" x14ac:dyDescent="0.3">
      <c r="A31" s="10">
        <v>4</v>
      </c>
      <c r="B31" s="8" t="s">
        <v>26</v>
      </c>
      <c r="C31" s="1">
        <v>30</v>
      </c>
      <c r="D31" s="1">
        <v>400</v>
      </c>
      <c r="E31" s="1">
        <v>8</v>
      </c>
      <c r="F31" s="1">
        <v>-400</v>
      </c>
      <c r="G31" s="1">
        <v>8</v>
      </c>
      <c r="H31" s="1">
        <v>25</v>
      </c>
      <c r="I31" s="1">
        <v>0.5</v>
      </c>
      <c r="J31" s="1"/>
    </row>
    <row r="32" spans="1:10" x14ac:dyDescent="0.3">
      <c r="A32" s="10">
        <v>18</v>
      </c>
      <c r="B32" s="8" t="s">
        <v>26</v>
      </c>
      <c r="C32" s="1">
        <v>31</v>
      </c>
      <c r="D32" s="1">
        <v>-400</v>
      </c>
      <c r="E32" s="1">
        <v>8</v>
      </c>
      <c r="F32" s="1">
        <v>-400</v>
      </c>
      <c r="G32" s="1">
        <v>200</v>
      </c>
      <c r="H32" s="1">
        <v>-25</v>
      </c>
      <c r="I32" s="1">
        <v>25</v>
      </c>
      <c r="J32" s="1"/>
    </row>
    <row r="33" spans="1:10" x14ac:dyDescent="0.3">
      <c r="A33" s="10">
        <v>30</v>
      </c>
      <c r="B33" s="8" t="s">
        <v>26</v>
      </c>
      <c r="C33" s="1">
        <v>32</v>
      </c>
      <c r="D33" s="1">
        <v>-400</v>
      </c>
      <c r="E33" s="1">
        <v>200</v>
      </c>
      <c r="F33" s="1">
        <v>400</v>
      </c>
      <c r="G33" s="1">
        <v>200</v>
      </c>
      <c r="H33" s="1">
        <v>-25</v>
      </c>
      <c r="I33" s="1">
        <v>25</v>
      </c>
      <c r="J33" s="1"/>
    </row>
    <row r="34" spans="1:10" x14ac:dyDescent="0.3">
      <c r="A34" s="10">
        <v>12</v>
      </c>
      <c r="B34" s="8" t="s">
        <v>26</v>
      </c>
      <c r="C34" s="1">
        <v>33</v>
      </c>
      <c r="D34" s="1">
        <v>400</v>
      </c>
      <c r="E34" s="1">
        <v>8</v>
      </c>
      <c r="F34" s="1">
        <v>400</v>
      </c>
      <c r="G34" s="1">
        <v>8</v>
      </c>
      <c r="H34" s="1">
        <v>-25</v>
      </c>
      <c r="I34" s="1">
        <v>25</v>
      </c>
      <c r="J34" s="1"/>
    </row>
    <row r="35" spans="1:10" x14ac:dyDescent="0.3">
      <c r="A35" s="10">
        <v>24</v>
      </c>
      <c r="B35" s="8" t="s">
        <v>26</v>
      </c>
      <c r="C35" s="1">
        <v>34</v>
      </c>
      <c r="D35" s="1">
        <v>400</v>
      </c>
      <c r="E35" s="1">
        <v>200</v>
      </c>
      <c r="F35" s="1">
        <v>-400</v>
      </c>
      <c r="G35" s="1">
        <v>200</v>
      </c>
      <c r="H35" s="1">
        <v>-25</v>
      </c>
      <c r="I35" s="1">
        <v>0.5</v>
      </c>
      <c r="J35" s="1"/>
    </row>
    <row r="36" spans="1:10" x14ac:dyDescent="0.3">
      <c r="A36" s="10">
        <v>26</v>
      </c>
      <c r="B36" s="8" t="s">
        <v>26</v>
      </c>
      <c r="C36" s="1">
        <v>35</v>
      </c>
      <c r="D36" s="1">
        <v>-400</v>
      </c>
      <c r="E36" s="1">
        <v>8</v>
      </c>
      <c r="F36" s="1">
        <v>400</v>
      </c>
      <c r="G36" s="1">
        <v>200</v>
      </c>
      <c r="H36" s="1">
        <v>25</v>
      </c>
      <c r="I36" s="1">
        <v>0.5</v>
      </c>
      <c r="J36" s="1"/>
    </row>
    <row r="37" spans="1:10" ht="15" thickBot="1" x14ac:dyDescent="0.35">
      <c r="A37" s="11">
        <v>32</v>
      </c>
      <c r="B37" s="8" t="s">
        <v>26</v>
      </c>
      <c r="C37" s="1">
        <v>36</v>
      </c>
      <c r="D37" s="1">
        <v>400</v>
      </c>
      <c r="E37" s="1">
        <v>200</v>
      </c>
      <c r="F37" s="1">
        <v>400</v>
      </c>
      <c r="G37" s="1">
        <v>200</v>
      </c>
      <c r="H37" s="1">
        <v>25</v>
      </c>
      <c r="I37" s="1">
        <v>25</v>
      </c>
      <c r="J37" s="1"/>
    </row>
  </sheetData>
  <autoFilter ref="A1:J1" xr:uid="{4D4DDB0A-9C54-4BA4-A51B-ACEF930E7ABE}">
    <sortState xmlns:xlrd2="http://schemas.microsoft.com/office/spreadsheetml/2017/richdata2" ref="A2:J37">
      <sortCondition ref="C1"/>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Parameters</vt:lpstr>
      <vt:lpstr>Runs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 Klein Ikkink</dc:creator>
  <cp:lastModifiedBy>Bas Klein Ikkink</cp:lastModifiedBy>
  <cp:lastPrinted>2022-12-21T15:30:39Z</cp:lastPrinted>
  <dcterms:created xsi:type="dcterms:W3CDTF">2022-12-17T15:02:18Z</dcterms:created>
  <dcterms:modified xsi:type="dcterms:W3CDTF">2022-12-21T15:33:19Z</dcterms:modified>
</cp:coreProperties>
</file>