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0"/>
  <workbookPr codeName="ThisWorkbook" defaultThemeVersion="166925"/>
  <mc:AlternateContent xmlns:mc="http://schemas.openxmlformats.org/markup-compatibility/2006">
    <mc:Choice Requires="x15">
      <x15ac:absPath xmlns:x15ac="http://schemas.microsoft.com/office/spreadsheetml/2010/11/ac" url="https://d.docs.live.net/3fe792a87dc5f4a5/Bas/Beurs/"/>
    </mc:Choice>
  </mc:AlternateContent>
  <xr:revisionPtr revIDLastSave="178" documentId="8_{34CAC1F7-7415-4929-9FCB-29FEF7676234}" xr6:coauthVersionLast="47" xr6:coauthVersionMax="47" xr10:uidLastSave="{6D8C7405-04F1-4F6B-970F-DFA166204C32}"/>
  <bookViews>
    <workbookView xWindow="-120" yWindow="-120" windowWidth="29040" windowHeight="17520" firstSheet="2" activeTab="1" xr2:uid="{E60F369D-09C3-4088-9FF3-43FFACC57E93}"/>
  </bookViews>
  <sheets>
    <sheet name="Dashboard" sheetId="5" r:id="rId1"/>
    <sheet name="Data" sheetId="1" r:id="rId2"/>
    <sheet name="Groei" sheetId="6" r:id="rId3"/>
    <sheet name="Pivots" sheetId="3" r:id="rId4"/>
  </sheets>
  <definedNames>
    <definedName name="_xlnm._FilterDatabase" localSheetId="1" hidden="1">Data!$A$3:$O$3</definedName>
  </definedNames>
  <calcPr calcId="191028"/>
  <pivotCaches>
    <pivotCache cacheId="684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3" i="1" l="1"/>
  <c r="M34" i="1"/>
  <c r="M35" i="1"/>
  <c r="M36" i="1"/>
  <c r="M37" i="1"/>
  <c r="M39" i="1"/>
  <c r="M4" i="1"/>
  <c r="M5" i="1"/>
  <c r="M6" i="1"/>
  <c r="M40" i="1"/>
  <c r="M41" i="1"/>
  <c r="M44" i="1"/>
  <c r="M46" i="1"/>
  <c r="M47" i="1"/>
  <c r="M48" i="1"/>
  <c r="M49" i="1"/>
  <c r="M51" i="1"/>
  <c r="M53" i="1"/>
  <c r="M54" i="1"/>
  <c r="M55" i="1"/>
  <c r="M56" i="1"/>
  <c r="M58" i="1"/>
  <c r="M59" i="1"/>
  <c r="M60" i="1"/>
  <c r="M61" i="1"/>
  <c r="M62" i="1"/>
  <c r="M7" i="1"/>
  <c r="M8" i="1"/>
  <c r="M9" i="1"/>
  <c r="M10" i="1"/>
  <c r="M63" i="1"/>
  <c r="M64" i="1"/>
  <c r="M11" i="1"/>
  <c r="M12" i="1"/>
  <c r="M13" i="1"/>
  <c r="M14" i="1"/>
  <c r="M15" i="1"/>
  <c r="M16" i="1"/>
  <c r="M18" i="1"/>
  <c r="M19" i="1"/>
  <c r="M20" i="1"/>
  <c r="M21" i="1"/>
  <c r="M24" i="1"/>
  <c r="M25" i="1"/>
  <c r="M26" i="1"/>
  <c r="M27" i="1"/>
  <c r="M28" i="1"/>
  <c r="M29" i="1"/>
  <c r="M30" i="1"/>
  <c r="M31" i="1"/>
  <c r="M22" i="1"/>
  <c r="M23" i="1"/>
  <c r="M32" i="1"/>
  <c r="M38" i="1"/>
  <c r="M42" i="1"/>
  <c r="M43" i="1"/>
  <c r="M45" i="1"/>
  <c r="M50" i="1"/>
  <c r="M52" i="1"/>
  <c r="M57" i="1"/>
  <c r="M17" i="1"/>
  <c r="J57" i="1" a="1"/>
  <c r="J57" i="1" s="1"/>
  <c r="I57" i="1" a="1"/>
  <c r="I57" i="1" s="1"/>
  <c r="O57" i="1" s="1"/>
  <c r="H57" i="1" a="1"/>
  <c r="H57" i="1" s="1"/>
  <c r="G57" i="1" a="1"/>
  <c r="G57" i="1" s="1"/>
  <c r="F57" i="1" a="1"/>
  <c r="F57" i="1" s="1"/>
  <c r="E57" i="1" a="1"/>
  <c r="E57" i="1" s="1"/>
  <c r="D57" i="1" a="1"/>
  <c r="D57" i="1" s="1"/>
  <c r="C57" i="1" a="1"/>
  <c r="C57" i="1" s="1"/>
  <c r="B57" i="1" a="1"/>
  <c r="B57" i="1" s="1"/>
  <c r="L2" i="1"/>
  <c r="K2" i="1"/>
  <c r="J43" i="1" a="1"/>
  <c r="J43" i="1" s="1"/>
  <c r="J38" i="1" a="1"/>
  <c r="J38" i="1" s="1"/>
  <c r="J42" i="1" a="1"/>
  <c r="J42" i="1" s="1"/>
  <c r="J50" i="1" a="1"/>
  <c r="J50" i="1" s="1"/>
  <c r="J53" i="1" a="1"/>
  <c r="J53" i="1" s="1"/>
  <c r="J32" i="1" a="1"/>
  <c r="J32" i="1" s="1"/>
  <c r="J7" i="1" a="1"/>
  <c r="J7" i="1" s="1"/>
  <c r="J17" i="1" a="1"/>
  <c r="J17" i="1" s="1"/>
  <c r="J22" i="1" a="1"/>
  <c r="J22" i="1" s="1"/>
  <c r="J23" i="1" a="1"/>
  <c r="J23" i="1" s="1"/>
  <c r="J12" i="1" a="1"/>
  <c r="J12" i="1" s="1"/>
  <c r="J13" i="1" a="1"/>
  <c r="J13" i="1" s="1"/>
  <c r="J14" i="1" a="1"/>
  <c r="J14" i="1" s="1"/>
  <c r="J16" i="1" a="1"/>
  <c r="J16" i="1" s="1"/>
  <c r="J18" i="1" a="1"/>
  <c r="J18" i="1" s="1"/>
  <c r="J19" i="1" a="1"/>
  <c r="J19" i="1" s="1"/>
  <c r="J20" i="1" a="1"/>
  <c r="J20" i="1" s="1"/>
  <c r="J21" i="1" a="1"/>
  <c r="J21" i="1" s="1"/>
  <c r="J24" i="1" a="1"/>
  <c r="J24" i="1" s="1"/>
  <c r="J25" i="1" a="1"/>
  <c r="J25" i="1" s="1"/>
  <c r="J26" i="1" a="1"/>
  <c r="J26" i="1" s="1"/>
  <c r="J29" i="1" a="1"/>
  <c r="J29" i="1" s="1"/>
  <c r="J30" i="1" a="1"/>
  <c r="J30" i="1" s="1"/>
  <c r="J33" i="1" a="1"/>
  <c r="J33" i="1" s="1"/>
  <c r="J34" i="1" a="1"/>
  <c r="J34" i="1" s="1"/>
  <c r="J36" i="1" a="1"/>
  <c r="J36" i="1" s="1"/>
  <c r="J37" i="1" a="1"/>
  <c r="J37" i="1" s="1"/>
  <c r="J39" i="1" a="1"/>
  <c r="J39" i="1" s="1"/>
  <c r="J40" i="1" a="1"/>
  <c r="J40" i="1" s="1"/>
  <c r="J41" i="1" a="1"/>
  <c r="J41" i="1" s="1"/>
  <c r="J44" i="1" a="1"/>
  <c r="J44" i="1" s="1"/>
  <c r="J45" i="1" a="1"/>
  <c r="J45" i="1" s="1"/>
  <c r="J47" i="1" a="1"/>
  <c r="J47" i="1" s="1"/>
  <c r="J48" i="1" a="1"/>
  <c r="J48" i="1" s="1"/>
  <c r="J49" i="1" a="1"/>
  <c r="J49" i="1" s="1"/>
  <c r="J51" i="1" a="1"/>
  <c r="J51" i="1" s="1"/>
  <c r="J52" i="1" a="1"/>
  <c r="J52" i="1" s="1"/>
  <c r="J54" i="1" a="1"/>
  <c r="J54" i="1" s="1"/>
  <c r="J55" i="1" a="1"/>
  <c r="J55" i="1" s="1"/>
  <c r="J56" i="1" a="1"/>
  <c r="J56" i="1" s="1"/>
  <c r="J60" i="1" a="1"/>
  <c r="J60" i="1" s="1"/>
  <c r="J61" i="1" a="1"/>
  <c r="J61" i="1" s="1"/>
  <c r="J62" i="1" a="1"/>
  <c r="J62" i="1" s="1"/>
  <c r="J64" i="1" a="1"/>
  <c r="J64" i="1" s="1"/>
  <c r="J31" i="1" a="1"/>
  <c r="J31" i="1" s="1"/>
  <c r="J63" i="1" a="1"/>
  <c r="J63" i="1" s="1"/>
  <c r="J6" i="1" a="1"/>
  <c r="J6" i="1" s="1"/>
  <c r="J5" i="1" a="1"/>
  <c r="J5" i="1" s="1"/>
  <c r="J28" i="1" a="1"/>
  <c r="J28" i="1" s="1"/>
  <c r="J27" i="1" a="1"/>
  <c r="J27" i="1" s="1"/>
  <c r="J59" i="1" a="1"/>
  <c r="J59" i="1" s="1"/>
  <c r="J4" i="1" a="1"/>
  <c r="J4" i="1" s="1"/>
  <c r="J9" i="1" a="1"/>
  <c r="J9" i="1" s="1"/>
  <c r="J8" i="1" a="1"/>
  <c r="J8" i="1" s="1"/>
  <c r="J10" i="1" a="1"/>
  <c r="J10" i="1" s="1"/>
  <c r="J35" i="1" a="1"/>
  <c r="J35" i="1" s="1"/>
  <c r="J58" i="1" a="1"/>
  <c r="J58" i="1" s="1"/>
  <c r="J46" i="1" a="1"/>
  <c r="J46" i="1" s="1"/>
  <c r="J15" i="1" a="1"/>
  <c r="J15" i="1" s="1"/>
  <c r="I43" i="1" a="1"/>
  <c r="I43" i="1" s="1"/>
  <c r="N43" i="1" s="1"/>
  <c r="I38" i="1" a="1"/>
  <c r="I38" i="1" s="1"/>
  <c r="O38" i="1" s="1"/>
  <c r="I42" i="1" a="1"/>
  <c r="I42" i="1" s="1"/>
  <c r="O42" i="1" s="1"/>
  <c r="I50" i="1" a="1"/>
  <c r="I50" i="1" s="1"/>
  <c r="O50" i="1" s="1"/>
  <c r="I53" i="1" a="1"/>
  <c r="I53" i="1" s="1"/>
  <c r="O53" i="1" s="1"/>
  <c r="I32" i="1" a="1"/>
  <c r="I32" i="1" s="1"/>
  <c r="O32" i="1" s="1"/>
  <c r="I7" i="1" a="1"/>
  <c r="I7" i="1" s="1"/>
  <c r="N7" i="1" s="1"/>
  <c r="I17" i="1" a="1"/>
  <c r="I17" i="1" s="1"/>
  <c r="O17" i="1" s="1"/>
  <c r="I22" i="1" a="1"/>
  <c r="I22" i="1" s="1"/>
  <c r="O22" i="1" s="1"/>
  <c r="I23" i="1" a="1"/>
  <c r="I23" i="1" s="1"/>
  <c r="N23" i="1" s="1"/>
  <c r="I12" i="1" a="1"/>
  <c r="I12" i="1" s="1"/>
  <c r="O12" i="1" s="1"/>
  <c r="I13" i="1" a="1"/>
  <c r="I13" i="1" s="1"/>
  <c r="N13" i="1" s="1"/>
  <c r="I14" i="1" a="1"/>
  <c r="I14" i="1" s="1"/>
  <c r="N14" i="1" s="1"/>
  <c r="I16" i="1" a="1"/>
  <c r="I16" i="1" s="1"/>
  <c r="N16" i="1" s="1"/>
  <c r="I18" i="1" a="1"/>
  <c r="I18" i="1" s="1"/>
  <c r="N18" i="1" s="1"/>
  <c r="I19" i="1" a="1"/>
  <c r="I19" i="1" s="1"/>
  <c r="N19" i="1" s="1"/>
  <c r="I20" i="1" a="1"/>
  <c r="I20" i="1" s="1"/>
  <c r="N20" i="1" s="1"/>
  <c r="I21" i="1" a="1"/>
  <c r="I21" i="1" s="1"/>
  <c r="N21" i="1" s="1"/>
  <c r="I24" i="1" a="1"/>
  <c r="I24" i="1" s="1"/>
  <c r="O24" i="1" s="1"/>
  <c r="I25" i="1" a="1"/>
  <c r="I25" i="1" s="1"/>
  <c r="O25" i="1" s="1"/>
  <c r="I26" i="1" a="1"/>
  <c r="I26" i="1" s="1"/>
  <c r="O26" i="1" s="1"/>
  <c r="I29" i="1" a="1"/>
  <c r="I29" i="1" s="1"/>
  <c r="N29" i="1" s="1"/>
  <c r="I30" i="1" a="1"/>
  <c r="I30" i="1" s="1"/>
  <c r="N30" i="1" s="1"/>
  <c r="I33" i="1" a="1"/>
  <c r="I33" i="1" s="1"/>
  <c r="N33" i="1" s="1"/>
  <c r="I34" i="1" a="1"/>
  <c r="I34" i="1" s="1"/>
  <c r="N34" i="1" s="1"/>
  <c r="I36" i="1" a="1"/>
  <c r="I36" i="1" s="1"/>
  <c r="N36" i="1" s="1"/>
  <c r="I37" i="1" a="1"/>
  <c r="I37" i="1" s="1"/>
  <c r="O37" i="1" s="1"/>
  <c r="I39" i="1" a="1"/>
  <c r="I39" i="1" s="1"/>
  <c r="O39" i="1" s="1"/>
  <c r="I40" i="1" a="1"/>
  <c r="I40" i="1" s="1"/>
  <c r="N40" i="1" s="1"/>
  <c r="I41" i="1" a="1"/>
  <c r="I41" i="1" s="1"/>
  <c r="N41" i="1" s="1"/>
  <c r="I44" i="1" a="1"/>
  <c r="I44" i="1" s="1"/>
  <c r="N44" i="1" s="1"/>
  <c r="I45" i="1" a="1"/>
  <c r="I45" i="1" s="1"/>
  <c r="N45" i="1" s="1"/>
  <c r="I47" i="1" a="1"/>
  <c r="I47" i="1" s="1"/>
  <c r="O47" i="1" s="1"/>
  <c r="I48" i="1" a="1"/>
  <c r="I48" i="1" s="1"/>
  <c r="O48" i="1" s="1"/>
  <c r="I49" i="1" a="1"/>
  <c r="I49" i="1" s="1"/>
  <c r="O49" i="1" s="1"/>
  <c r="I51" i="1" a="1"/>
  <c r="I51" i="1" s="1"/>
  <c r="O51" i="1" s="1"/>
  <c r="I52" i="1" a="1"/>
  <c r="I52" i="1" s="1"/>
  <c r="N52" i="1" s="1"/>
  <c r="I54" i="1" a="1"/>
  <c r="I54" i="1" s="1"/>
  <c r="O54" i="1" s="1"/>
  <c r="I55" i="1" a="1"/>
  <c r="I55" i="1" s="1"/>
  <c r="O55" i="1" s="1"/>
  <c r="I56" i="1" a="1"/>
  <c r="I56" i="1" s="1"/>
  <c r="N56" i="1" s="1"/>
  <c r="I60" i="1" a="1"/>
  <c r="I60" i="1" s="1"/>
  <c r="N60" i="1" s="1"/>
  <c r="I61" i="1" a="1"/>
  <c r="I61" i="1" s="1"/>
  <c r="N61" i="1" s="1"/>
  <c r="I62" i="1" a="1"/>
  <c r="I62" i="1" s="1"/>
  <c r="N62" i="1" s="1"/>
  <c r="I64" i="1" a="1"/>
  <c r="I64" i="1" s="1"/>
  <c r="N64" i="1" s="1"/>
  <c r="I31" i="1" a="1"/>
  <c r="I31" i="1" s="1"/>
  <c r="O31" i="1" s="1"/>
  <c r="I63" i="1" a="1"/>
  <c r="I63" i="1" s="1"/>
  <c r="O63" i="1" s="1"/>
  <c r="I6" i="1" a="1"/>
  <c r="I6" i="1" s="1"/>
  <c r="N6" i="1" s="1"/>
  <c r="I5" i="1" a="1"/>
  <c r="I5" i="1" s="1"/>
  <c r="O5" i="1" s="1"/>
  <c r="I28" i="1" a="1"/>
  <c r="I28" i="1" s="1"/>
  <c r="N28" i="1" s="1"/>
  <c r="I27" i="1" a="1"/>
  <c r="I27" i="1" s="1"/>
  <c r="N27" i="1" s="1"/>
  <c r="I59" i="1" a="1"/>
  <c r="I59" i="1" s="1"/>
  <c r="N59" i="1" s="1"/>
  <c r="I4" i="1" a="1"/>
  <c r="I4" i="1" s="1"/>
  <c r="O4" i="1" s="1"/>
  <c r="I9" i="1" a="1"/>
  <c r="I9" i="1" s="1"/>
  <c r="O9" i="1" s="1"/>
  <c r="I8" i="1" a="1"/>
  <c r="I8" i="1" s="1"/>
  <c r="N8" i="1" s="1"/>
  <c r="I10" i="1" a="1"/>
  <c r="I10" i="1" s="1"/>
  <c r="O10" i="1" s="1"/>
  <c r="I35" i="1" a="1"/>
  <c r="I35" i="1" s="1"/>
  <c r="O35" i="1" s="1"/>
  <c r="I58" i="1" a="1"/>
  <c r="I58" i="1" s="1"/>
  <c r="N58" i="1" s="1"/>
  <c r="I46" i="1" a="1"/>
  <c r="I46" i="1" s="1"/>
  <c r="O46" i="1" s="1"/>
  <c r="I15" i="1" a="1"/>
  <c r="I15" i="1" s="1"/>
  <c r="N15" i="1" s="1"/>
  <c r="H43" i="1" a="1"/>
  <c r="H43" i="1" s="1"/>
  <c r="H38" i="1" a="1"/>
  <c r="H38" i="1" s="1"/>
  <c r="H42" i="1" a="1"/>
  <c r="H42" i="1" s="1"/>
  <c r="H50" i="1" a="1"/>
  <c r="H50" i="1" s="1"/>
  <c r="H53" i="1" a="1"/>
  <c r="H53" i="1" s="1"/>
  <c r="H32" i="1" a="1"/>
  <c r="H32" i="1" s="1"/>
  <c r="H7" i="1" a="1"/>
  <c r="H7" i="1" s="1"/>
  <c r="H17" i="1" a="1"/>
  <c r="H17" i="1" s="1"/>
  <c r="H22" i="1" a="1"/>
  <c r="H22" i="1" s="1"/>
  <c r="H23" i="1" a="1"/>
  <c r="H23" i="1" s="1"/>
  <c r="H12" i="1" a="1"/>
  <c r="H12" i="1" s="1"/>
  <c r="H13" i="1" a="1"/>
  <c r="H13" i="1" s="1"/>
  <c r="H14" i="1" a="1"/>
  <c r="H14" i="1" s="1"/>
  <c r="H16" i="1" a="1"/>
  <c r="H16" i="1" s="1"/>
  <c r="H18" i="1" a="1"/>
  <c r="H18" i="1" s="1"/>
  <c r="H19" i="1" a="1"/>
  <c r="H19" i="1" s="1"/>
  <c r="H20" i="1" a="1"/>
  <c r="H20" i="1" s="1"/>
  <c r="H21" i="1" a="1"/>
  <c r="H21" i="1" s="1"/>
  <c r="H24" i="1" a="1"/>
  <c r="H24" i="1" s="1"/>
  <c r="H25" i="1" a="1"/>
  <c r="H25" i="1" s="1"/>
  <c r="H26" i="1" a="1"/>
  <c r="H26" i="1" s="1"/>
  <c r="H29" i="1" a="1"/>
  <c r="H29" i="1" s="1"/>
  <c r="H30" i="1" a="1"/>
  <c r="H30" i="1" s="1"/>
  <c r="H33" i="1" a="1"/>
  <c r="H33" i="1" s="1"/>
  <c r="H34" i="1" a="1"/>
  <c r="H34" i="1" s="1"/>
  <c r="H36" i="1" a="1"/>
  <c r="H36" i="1" s="1"/>
  <c r="H37" i="1" a="1"/>
  <c r="H37" i="1" s="1"/>
  <c r="H39" i="1" a="1"/>
  <c r="H39" i="1" s="1"/>
  <c r="H40" i="1" a="1"/>
  <c r="H40" i="1" s="1"/>
  <c r="H41" i="1" a="1"/>
  <c r="H41" i="1" s="1"/>
  <c r="H44" i="1" a="1"/>
  <c r="H44" i="1" s="1"/>
  <c r="H45" i="1" a="1"/>
  <c r="H45" i="1" s="1"/>
  <c r="H47" i="1" a="1"/>
  <c r="H47" i="1" s="1"/>
  <c r="H48" i="1" a="1"/>
  <c r="H48" i="1" s="1"/>
  <c r="H49" i="1" a="1"/>
  <c r="H49" i="1" s="1"/>
  <c r="H51" i="1" a="1"/>
  <c r="H51" i="1" s="1"/>
  <c r="H52" i="1" a="1"/>
  <c r="H52" i="1" s="1"/>
  <c r="H54" i="1" a="1"/>
  <c r="H54" i="1" s="1"/>
  <c r="H55" i="1" a="1"/>
  <c r="H55" i="1" s="1"/>
  <c r="H56" i="1" a="1"/>
  <c r="H56" i="1" s="1"/>
  <c r="H60" i="1" a="1"/>
  <c r="H60" i="1" s="1"/>
  <c r="H61" i="1" a="1"/>
  <c r="H61" i="1" s="1"/>
  <c r="H62" i="1" a="1"/>
  <c r="H62" i="1" s="1"/>
  <c r="H64" i="1" a="1"/>
  <c r="H64" i="1" s="1"/>
  <c r="H31" i="1" a="1"/>
  <c r="H31" i="1" s="1"/>
  <c r="H63" i="1" a="1"/>
  <c r="H63" i="1" s="1"/>
  <c r="H6" i="1" a="1"/>
  <c r="H6" i="1" s="1"/>
  <c r="H5" i="1" a="1"/>
  <c r="H5" i="1" s="1"/>
  <c r="H28" i="1" a="1"/>
  <c r="H28" i="1" s="1"/>
  <c r="H27" i="1" a="1"/>
  <c r="H27" i="1" s="1"/>
  <c r="H59" i="1" a="1"/>
  <c r="H59" i="1" s="1"/>
  <c r="H4" i="1" a="1"/>
  <c r="H4" i="1" s="1"/>
  <c r="H9" i="1" a="1"/>
  <c r="H9" i="1" s="1"/>
  <c r="H8" i="1" a="1"/>
  <c r="H8" i="1" s="1"/>
  <c r="H10" i="1" a="1"/>
  <c r="H10" i="1" s="1"/>
  <c r="H35" i="1" a="1"/>
  <c r="H35" i="1" s="1"/>
  <c r="H58" i="1" a="1"/>
  <c r="H58" i="1" s="1"/>
  <c r="H46" i="1" a="1"/>
  <c r="H46" i="1" s="1"/>
  <c r="H15" i="1" a="1"/>
  <c r="H15" i="1" s="1"/>
  <c r="G43" i="1" a="1"/>
  <c r="G43" i="1" s="1"/>
  <c r="G38" i="1" a="1"/>
  <c r="G38" i="1" s="1"/>
  <c r="G42" i="1" a="1"/>
  <c r="G42" i="1" s="1"/>
  <c r="G50" i="1" a="1"/>
  <c r="G50" i="1" s="1"/>
  <c r="G53" i="1" a="1"/>
  <c r="G53" i="1" s="1"/>
  <c r="G32" i="1" a="1"/>
  <c r="G32" i="1" s="1"/>
  <c r="G17" i="1" a="1"/>
  <c r="G17" i="1" s="1"/>
  <c r="G22" i="1" a="1"/>
  <c r="G22" i="1" s="1"/>
  <c r="G23" i="1" a="1"/>
  <c r="G23" i="1" s="1"/>
  <c r="G12" i="1" a="1"/>
  <c r="G12" i="1" s="1"/>
  <c r="G13" i="1" a="1"/>
  <c r="G13" i="1" s="1"/>
  <c r="G14" i="1" a="1"/>
  <c r="G14" i="1" s="1"/>
  <c r="G16" i="1" a="1"/>
  <c r="G16" i="1" s="1"/>
  <c r="G18" i="1" a="1"/>
  <c r="G18" i="1" s="1"/>
  <c r="G19" i="1" a="1"/>
  <c r="G19" i="1" s="1"/>
  <c r="G20" i="1" a="1"/>
  <c r="G20" i="1" s="1"/>
  <c r="G21" i="1" a="1"/>
  <c r="G21" i="1" s="1"/>
  <c r="G24" i="1" a="1"/>
  <c r="G24" i="1" s="1"/>
  <c r="G25" i="1" a="1"/>
  <c r="G25" i="1" s="1"/>
  <c r="G26" i="1" a="1"/>
  <c r="G26" i="1" s="1"/>
  <c r="G29" i="1" a="1"/>
  <c r="G29" i="1" s="1"/>
  <c r="G30" i="1" a="1"/>
  <c r="G30" i="1" s="1"/>
  <c r="G33" i="1" a="1"/>
  <c r="G33" i="1" s="1"/>
  <c r="G34" i="1" a="1"/>
  <c r="G34" i="1" s="1"/>
  <c r="G36" i="1" a="1"/>
  <c r="G36" i="1" s="1"/>
  <c r="G37" i="1" a="1"/>
  <c r="G37" i="1" s="1"/>
  <c r="G39" i="1" a="1"/>
  <c r="G39" i="1" s="1"/>
  <c r="G40" i="1" a="1"/>
  <c r="G40" i="1" s="1"/>
  <c r="G41" i="1" a="1"/>
  <c r="G41" i="1" s="1"/>
  <c r="G44" i="1" a="1"/>
  <c r="G44" i="1" s="1"/>
  <c r="G45" i="1" a="1"/>
  <c r="G45" i="1" s="1"/>
  <c r="G47" i="1" a="1"/>
  <c r="G47" i="1" s="1"/>
  <c r="G48" i="1" a="1"/>
  <c r="G48" i="1" s="1"/>
  <c r="G49" i="1" a="1"/>
  <c r="G49" i="1" s="1"/>
  <c r="G51" i="1" a="1"/>
  <c r="G51" i="1" s="1"/>
  <c r="G52" i="1" a="1"/>
  <c r="G52" i="1" s="1"/>
  <c r="G54" i="1" a="1"/>
  <c r="G54" i="1" s="1"/>
  <c r="G55" i="1" a="1"/>
  <c r="G55" i="1" s="1"/>
  <c r="G56" i="1" a="1"/>
  <c r="G56" i="1" s="1"/>
  <c r="G60" i="1" a="1"/>
  <c r="G60" i="1" s="1"/>
  <c r="G61" i="1" a="1"/>
  <c r="G61" i="1" s="1"/>
  <c r="G62" i="1" a="1"/>
  <c r="G62" i="1" s="1"/>
  <c r="G64" i="1" a="1"/>
  <c r="G64" i="1" s="1"/>
  <c r="G31" i="1" a="1"/>
  <c r="G31" i="1" s="1"/>
  <c r="G63" i="1" a="1"/>
  <c r="G63" i="1" s="1"/>
  <c r="G28" i="1" a="1"/>
  <c r="G28" i="1" s="1"/>
  <c r="G27" i="1" a="1"/>
  <c r="G27" i="1" s="1"/>
  <c r="G59" i="1" a="1"/>
  <c r="G59" i="1" s="1"/>
  <c r="G35" i="1" a="1"/>
  <c r="G35" i="1" s="1"/>
  <c r="G58" i="1" a="1"/>
  <c r="G58" i="1" s="1"/>
  <c r="G46" i="1" a="1"/>
  <c r="G46" i="1" s="1"/>
  <c r="G15" i="1" a="1"/>
  <c r="G15" i="1" s="1"/>
  <c r="F43" i="1" a="1"/>
  <c r="F43" i="1" s="1"/>
  <c r="F38" i="1" a="1"/>
  <c r="F38" i="1" s="1"/>
  <c r="F42" i="1" a="1"/>
  <c r="F42" i="1" s="1"/>
  <c r="F50" i="1" a="1"/>
  <c r="F50" i="1" s="1"/>
  <c r="F53" i="1" a="1"/>
  <c r="F53" i="1" s="1"/>
  <c r="F32" i="1" a="1"/>
  <c r="F32" i="1" s="1"/>
  <c r="F7" i="1" a="1"/>
  <c r="F7" i="1" s="1"/>
  <c r="F17" i="1" a="1"/>
  <c r="F17" i="1" s="1"/>
  <c r="F22" i="1" a="1"/>
  <c r="F22" i="1" s="1"/>
  <c r="F23" i="1" a="1"/>
  <c r="F23" i="1" s="1"/>
  <c r="F12" i="1" a="1"/>
  <c r="F12" i="1" s="1"/>
  <c r="F13" i="1" a="1"/>
  <c r="F13" i="1" s="1"/>
  <c r="F14" i="1" a="1"/>
  <c r="F14" i="1" s="1"/>
  <c r="F16" i="1" a="1"/>
  <c r="F16" i="1" s="1"/>
  <c r="F18" i="1" a="1"/>
  <c r="F18" i="1" s="1"/>
  <c r="F19" i="1" a="1"/>
  <c r="F19" i="1" s="1"/>
  <c r="F20" i="1" a="1"/>
  <c r="F20" i="1" s="1"/>
  <c r="F21" i="1" a="1"/>
  <c r="F21" i="1" s="1"/>
  <c r="F24" i="1" a="1"/>
  <c r="F24" i="1" s="1"/>
  <c r="F25" i="1" a="1"/>
  <c r="F25" i="1" s="1"/>
  <c r="F26" i="1" a="1"/>
  <c r="F26" i="1" s="1"/>
  <c r="F29" i="1" a="1"/>
  <c r="F29" i="1" s="1"/>
  <c r="F30" i="1" a="1"/>
  <c r="F30" i="1" s="1"/>
  <c r="F33" i="1" a="1"/>
  <c r="F33" i="1" s="1"/>
  <c r="F34" i="1" a="1"/>
  <c r="F34" i="1" s="1"/>
  <c r="F36" i="1" a="1"/>
  <c r="F36" i="1" s="1"/>
  <c r="F37" i="1" a="1"/>
  <c r="F37" i="1" s="1"/>
  <c r="F39" i="1" a="1"/>
  <c r="F39" i="1" s="1"/>
  <c r="F40" i="1" a="1"/>
  <c r="F40" i="1" s="1"/>
  <c r="F41" i="1" a="1"/>
  <c r="F41" i="1" s="1"/>
  <c r="F44" i="1" a="1"/>
  <c r="F44" i="1" s="1"/>
  <c r="F45" i="1" a="1"/>
  <c r="F45" i="1" s="1"/>
  <c r="F47" i="1" a="1"/>
  <c r="F47" i="1" s="1"/>
  <c r="F48" i="1" a="1"/>
  <c r="F48" i="1" s="1"/>
  <c r="F49" i="1" a="1"/>
  <c r="F49" i="1" s="1"/>
  <c r="F51" i="1" a="1"/>
  <c r="F51" i="1" s="1"/>
  <c r="F52" i="1" a="1"/>
  <c r="F52" i="1" s="1"/>
  <c r="F54" i="1" a="1"/>
  <c r="F54" i="1" s="1"/>
  <c r="F55" i="1" a="1"/>
  <c r="F55" i="1" s="1"/>
  <c r="F56" i="1" a="1"/>
  <c r="F56" i="1" s="1"/>
  <c r="F60" i="1" a="1"/>
  <c r="F60" i="1" s="1"/>
  <c r="F61" i="1" a="1"/>
  <c r="F61" i="1" s="1"/>
  <c r="F62" i="1" a="1"/>
  <c r="F62" i="1" s="1"/>
  <c r="F64" i="1" a="1"/>
  <c r="F64" i="1" s="1"/>
  <c r="F31" i="1" a="1"/>
  <c r="F31" i="1" s="1"/>
  <c r="F63" i="1" a="1"/>
  <c r="F63" i="1" s="1"/>
  <c r="F6" i="1" a="1"/>
  <c r="F6" i="1" s="1"/>
  <c r="F5" i="1" a="1"/>
  <c r="F5" i="1" s="1"/>
  <c r="F28" i="1" a="1"/>
  <c r="F28" i="1" s="1"/>
  <c r="F27" i="1" a="1"/>
  <c r="F27" i="1" s="1"/>
  <c r="F59" i="1" a="1"/>
  <c r="F59" i="1" s="1"/>
  <c r="F4" i="1" a="1"/>
  <c r="F4" i="1" s="1"/>
  <c r="F9" i="1" a="1"/>
  <c r="F9" i="1" s="1"/>
  <c r="F8" i="1" a="1"/>
  <c r="F8" i="1" s="1"/>
  <c r="F10" i="1" a="1"/>
  <c r="F10" i="1" s="1"/>
  <c r="F35" i="1" a="1"/>
  <c r="F35" i="1" s="1"/>
  <c r="F58" i="1" a="1"/>
  <c r="F58" i="1" s="1"/>
  <c r="F46" i="1" a="1"/>
  <c r="F46" i="1" s="1"/>
  <c r="F15" i="1" a="1"/>
  <c r="F15" i="1" s="1"/>
  <c r="E43" i="1" a="1"/>
  <c r="E43" i="1" s="1"/>
  <c r="E38" i="1" a="1"/>
  <c r="E38" i="1" s="1"/>
  <c r="E42" i="1" a="1"/>
  <c r="E42" i="1" s="1"/>
  <c r="E50" i="1" a="1"/>
  <c r="E50" i="1" s="1"/>
  <c r="E53" i="1" a="1"/>
  <c r="E53" i="1" s="1"/>
  <c r="E32" i="1" a="1"/>
  <c r="E32" i="1" s="1"/>
  <c r="E7" i="1" a="1"/>
  <c r="E7" i="1" s="1"/>
  <c r="E17" i="1" a="1"/>
  <c r="E17" i="1" s="1"/>
  <c r="E22" i="1" a="1"/>
  <c r="E22" i="1" s="1"/>
  <c r="E23" i="1" a="1"/>
  <c r="E23" i="1" s="1"/>
  <c r="E12" i="1" a="1"/>
  <c r="E12" i="1" s="1"/>
  <c r="E13" i="1" a="1"/>
  <c r="E13" i="1" s="1"/>
  <c r="E14" i="1" a="1"/>
  <c r="E14" i="1" s="1"/>
  <c r="E16" i="1" a="1"/>
  <c r="E16" i="1" s="1"/>
  <c r="E18" i="1" a="1"/>
  <c r="E18" i="1" s="1"/>
  <c r="E19" i="1" a="1"/>
  <c r="E19" i="1" s="1"/>
  <c r="E20" i="1" a="1"/>
  <c r="E20" i="1" s="1"/>
  <c r="E21" i="1" a="1"/>
  <c r="E21" i="1" s="1"/>
  <c r="E24" i="1" a="1"/>
  <c r="E24" i="1" s="1"/>
  <c r="E25" i="1" a="1"/>
  <c r="E25" i="1" s="1"/>
  <c r="E26" i="1" a="1"/>
  <c r="E26" i="1" s="1"/>
  <c r="E29" i="1" a="1"/>
  <c r="E29" i="1" s="1"/>
  <c r="E30" i="1" a="1"/>
  <c r="E30" i="1" s="1"/>
  <c r="E33" i="1" a="1"/>
  <c r="E33" i="1" s="1"/>
  <c r="E34" i="1" a="1"/>
  <c r="E34" i="1" s="1"/>
  <c r="E36" i="1" a="1"/>
  <c r="E36" i="1" s="1"/>
  <c r="E37" i="1" a="1"/>
  <c r="E37" i="1" s="1"/>
  <c r="E39" i="1" a="1"/>
  <c r="E39" i="1" s="1"/>
  <c r="E40" i="1" a="1"/>
  <c r="E40" i="1" s="1"/>
  <c r="E41" i="1" a="1"/>
  <c r="E41" i="1" s="1"/>
  <c r="E44" i="1" a="1"/>
  <c r="E44" i="1" s="1"/>
  <c r="E45" i="1" a="1"/>
  <c r="E45" i="1" s="1"/>
  <c r="E47" i="1" a="1"/>
  <c r="E47" i="1" s="1"/>
  <c r="E48" i="1" a="1"/>
  <c r="E48" i="1" s="1"/>
  <c r="E49" i="1" a="1"/>
  <c r="E49" i="1" s="1"/>
  <c r="E51" i="1" a="1"/>
  <c r="E51" i="1" s="1"/>
  <c r="E52" i="1" a="1"/>
  <c r="E52" i="1" s="1"/>
  <c r="E54" i="1" a="1"/>
  <c r="E54" i="1" s="1"/>
  <c r="E55" i="1" a="1"/>
  <c r="E55" i="1" s="1"/>
  <c r="E56" i="1" a="1"/>
  <c r="E56" i="1" s="1"/>
  <c r="E60" i="1" a="1"/>
  <c r="E60" i="1" s="1"/>
  <c r="E61" i="1" a="1"/>
  <c r="E61" i="1" s="1"/>
  <c r="E62" i="1" a="1"/>
  <c r="E62" i="1" s="1"/>
  <c r="E64" i="1" a="1"/>
  <c r="E64" i="1" s="1"/>
  <c r="E31" i="1" a="1"/>
  <c r="E31" i="1" s="1"/>
  <c r="E63" i="1" a="1"/>
  <c r="E63" i="1" s="1"/>
  <c r="E6" i="1" a="1"/>
  <c r="E6" i="1" s="1"/>
  <c r="E5" i="1" a="1"/>
  <c r="E5" i="1" s="1"/>
  <c r="E28" i="1" a="1"/>
  <c r="E28" i="1" s="1"/>
  <c r="E27" i="1" a="1"/>
  <c r="E27" i="1" s="1"/>
  <c r="E59" i="1" a="1"/>
  <c r="E59" i="1" s="1"/>
  <c r="E4" i="1" a="1"/>
  <c r="E4" i="1" s="1"/>
  <c r="E9" i="1" a="1"/>
  <c r="E9" i="1" s="1"/>
  <c r="E8" i="1" a="1"/>
  <c r="E8" i="1" s="1"/>
  <c r="E10" i="1" a="1"/>
  <c r="E10" i="1" s="1"/>
  <c r="E35" i="1" a="1"/>
  <c r="E35" i="1" s="1"/>
  <c r="E58" i="1" a="1"/>
  <c r="E58" i="1" s="1"/>
  <c r="E46" i="1" a="1"/>
  <c r="E46" i="1" s="1"/>
  <c r="E15" i="1" a="1"/>
  <c r="E15" i="1" s="1"/>
  <c r="D43" i="1" a="1"/>
  <c r="D43" i="1" s="1"/>
  <c r="D38" i="1" a="1"/>
  <c r="D38" i="1" s="1"/>
  <c r="D42" i="1" a="1"/>
  <c r="D42" i="1" s="1"/>
  <c r="D50" i="1" a="1"/>
  <c r="D50" i="1" s="1"/>
  <c r="D53" i="1" a="1"/>
  <c r="D53" i="1" s="1"/>
  <c r="D32" i="1" a="1"/>
  <c r="D32" i="1" s="1"/>
  <c r="D7" i="1" a="1"/>
  <c r="D7" i="1" s="1"/>
  <c r="D17" i="1" a="1"/>
  <c r="D17" i="1" s="1"/>
  <c r="D22" i="1" a="1"/>
  <c r="D22" i="1" s="1"/>
  <c r="D23" i="1" a="1"/>
  <c r="D23" i="1" s="1"/>
  <c r="D12" i="1" a="1"/>
  <c r="D12" i="1" s="1"/>
  <c r="D13" i="1" a="1"/>
  <c r="D13" i="1" s="1"/>
  <c r="D14" i="1" a="1"/>
  <c r="D14" i="1" s="1"/>
  <c r="D16" i="1" a="1"/>
  <c r="D16" i="1" s="1"/>
  <c r="D18" i="1" a="1"/>
  <c r="D18" i="1" s="1"/>
  <c r="D19" i="1" a="1"/>
  <c r="D19" i="1" s="1"/>
  <c r="D20" i="1" a="1"/>
  <c r="D20" i="1" s="1"/>
  <c r="D21" i="1" a="1"/>
  <c r="D21" i="1" s="1"/>
  <c r="D24" i="1" a="1"/>
  <c r="D24" i="1" s="1"/>
  <c r="D25" i="1" a="1"/>
  <c r="D25" i="1" s="1"/>
  <c r="D26" i="1" a="1"/>
  <c r="D26" i="1" s="1"/>
  <c r="D29" i="1" a="1"/>
  <c r="D29" i="1" s="1"/>
  <c r="D30" i="1" a="1"/>
  <c r="D30" i="1" s="1"/>
  <c r="D33" i="1" a="1"/>
  <c r="D33" i="1" s="1"/>
  <c r="D34" i="1" a="1"/>
  <c r="D34" i="1" s="1"/>
  <c r="D36" i="1" a="1"/>
  <c r="D36" i="1" s="1"/>
  <c r="D37" i="1" a="1"/>
  <c r="D37" i="1" s="1"/>
  <c r="D39" i="1" a="1"/>
  <c r="D39" i="1" s="1"/>
  <c r="D40" i="1" a="1"/>
  <c r="D40" i="1" s="1"/>
  <c r="D41" i="1" a="1"/>
  <c r="D41" i="1" s="1"/>
  <c r="D44" i="1" a="1"/>
  <c r="D44" i="1" s="1"/>
  <c r="D45" i="1" a="1"/>
  <c r="D45" i="1" s="1"/>
  <c r="D47" i="1" a="1"/>
  <c r="D47" i="1" s="1"/>
  <c r="D48" i="1" a="1"/>
  <c r="D48" i="1" s="1"/>
  <c r="D49" i="1" a="1"/>
  <c r="D49" i="1" s="1"/>
  <c r="D51" i="1" a="1"/>
  <c r="D51" i="1" s="1"/>
  <c r="D52" i="1" a="1"/>
  <c r="D52" i="1" s="1"/>
  <c r="D54" i="1" a="1"/>
  <c r="D54" i="1" s="1"/>
  <c r="D55" i="1" a="1"/>
  <c r="D55" i="1" s="1"/>
  <c r="D56" i="1" a="1"/>
  <c r="D56" i="1" s="1"/>
  <c r="D60" i="1" a="1"/>
  <c r="D60" i="1" s="1"/>
  <c r="D61" i="1" a="1"/>
  <c r="D61" i="1" s="1"/>
  <c r="D62" i="1" a="1"/>
  <c r="D62" i="1" s="1"/>
  <c r="D64" i="1" a="1"/>
  <c r="D64" i="1" s="1"/>
  <c r="D31" i="1" a="1"/>
  <c r="D31" i="1" s="1"/>
  <c r="D63" i="1" a="1"/>
  <c r="D63" i="1" s="1"/>
  <c r="D6" i="1" a="1"/>
  <c r="D6" i="1" s="1"/>
  <c r="D5" i="1" a="1"/>
  <c r="D5" i="1" s="1"/>
  <c r="D28" i="1" a="1"/>
  <c r="D28" i="1" s="1"/>
  <c r="D27" i="1" a="1"/>
  <c r="D27" i="1" s="1"/>
  <c r="D59" i="1" a="1"/>
  <c r="D59" i="1" s="1"/>
  <c r="D4" i="1" a="1"/>
  <c r="D4" i="1" s="1"/>
  <c r="D9" i="1" a="1"/>
  <c r="D9" i="1" s="1"/>
  <c r="D8" i="1" a="1"/>
  <c r="D8" i="1" s="1"/>
  <c r="D10" i="1" a="1"/>
  <c r="D10" i="1" s="1"/>
  <c r="D35" i="1" a="1"/>
  <c r="D35" i="1" s="1"/>
  <c r="D58" i="1" a="1"/>
  <c r="D58" i="1" s="1"/>
  <c r="D46" i="1" a="1"/>
  <c r="D46" i="1" s="1"/>
  <c r="D15" i="1" a="1"/>
  <c r="D15" i="1" s="1"/>
  <c r="C43" i="1" a="1"/>
  <c r="C43" i="1" s="1"/>
  <c r="C38" i="1" a="1"/>
  <c r="C38" i="1" s="1"/>
  <c r="C42" i="1" a="1"/>
  <c r="C42" i="1" s="1"/>
  <c r="C50" i="1" a="1"/>
  <c r="C50" i="1" s="1"/>
  <c r="C53" i="1" a="1"/>
  <c r="C53" i="1" s="1"/>
  <c r="C32" i="1" a="1"/>
  <c r="C32" i="1" s="1"/>
  <c r="C7" i="1" a="1"/>
  <c r="C7" i="1" s="1"/>
  <c r="C17" i="1" a="1"/>
  <c r="C17" i="1" s="1"/>
  <c r="C22" i="1" a="1"/>
  <c r="C22" i="1" s="1"/>
  <c r="C23" i="1" a="1"/>
  <c r="C23" i="1" s="1"/>
  <c r="C12" i="1" a="1"/>
  <c r="C12" i="1" s="1"/>
  <c r="C13" i="1" a="1"/>
  <c r="C13" i="1" s="1"/>
  <c r="C14" i="1" a="1"/>
  <c r="C14" i="1" s="1"/>
  <c r="C16" i="1" a="1"/>
  <c r="C16" i="1" s="1"/>
  <c r="C18" i="1" a="1"/>
  <c r="C18" i="1" s="1"/>
  <c r="C19" i="1" a="1"/>
  <c r="C19" i="1" s="1"/>
  <c r="C20" i="1" a="1"/>
  <c r="C20" i="1" s="1"/>
  <c r="C21" i="1" a="1"/>
  <c r="C21" i="1" s="1"/>
  <c r="C24" i="1" a="1"/>
  <c r="C24" i="1" s="1"/>
  <c r="C25" i="1" a="1"/>
  <c r="C25" i="1" s="1"/>
  <c r="C26" i="1" a="1"/>
  <c r="C26" i="1" s="1"/>
  <c r="C29" i="1" a="1"/>
  <c r="C29" i="1" s="1"/>
  <c r="C30" i="1" a="1"/>
  <c r="C30" i="1" s="1"/>
  <c r="C33" i="1" a="1"/>
  <c r="C33" i="1" s="1"/>
  <c r="C34" i="1" a="1"/>
  <c r="C34" i="1" s="1"/>
  <c r="C36" i="1" a="1"/>
  <c r="C36" i="1" s="1"/>
  <c r="C37" i="1" a="1"/>
  <c r="C37" i="1" s="1"/>
  <c r="C39" i="1" a="1"/>
  <c r="C39" i="1" s="1"/>
  <c r="C40" i="1" a="1"/>
  <c r="C40" i="1" s="1"/>
  <c r="C41" i="1" a="1"/>
  <c r="C41" i="1" s="1"/>
  <c r="C44" i="1" a="1"/>
  <c r="C44" i="1" s="1"/>
  <c r="C45" i="1" a="1"/>
  <c r="C45" i="1" s="1"/>
  <c r="C47" i="1" a="1"/>
  <c r="C47" i="1" s="1"/>
  <c r="C48" i="1" a="1"/>
  <c r="C48" i="1" s="1"/>
  <c r="C49" i="1" a="1"/>
  <c r="C49" i="1" s="1"/>
  <c r="C51" i="1" a="1"/>
  <c r="C51" i="1" s="1"/>
  <c r="C52" i="1" a="1"/>
  <c r="C52" i="1" s="1"/>
  <c r="C54" i="1" a="1"/>
  <c r="C54" i="1" s="1"/>
  <c r="C55" i="1" a="1"/>
  <c r="C55" i="1" s="1"/>
  <c r="C56" i="1" a="1"/>
  <c r="C56" i="1" s="1"/>
  <c r="C60" i="1" a="1"/>
  <c r="C60" i="1" s="1"/>
  <c r="C61" i="1" a="1"/>
  <c r="C61" i="1" s="1"/>
  <c r="C62" i="1" a="1"/>
  <c r="C62" i="1" s="1"/>
  <c r="C64" i="1" a="1"/>
  <c r="C64" i="1" s="1"/>
  <c r="C31" i="1" a="1"/>
  <c r="C31" i="1" s="1"/>
  <c r="C63" i="1" a="1"/>
  <c r="C63" i="1" s="1"/>
  <c r="C6" i="1" a="1"/>
  <c r="C6" i="1" s="1"/>
  <c r="C5" i="1" a="1"/>
  <c r="C5" i="1" s="1"/>
  <c r="C28" i="1" a="1"/>
  <c r="C28" i="1" s="1"/>
  <c r="C27" i="1" a="1"/>
  <c r="C27" i="1" s="1"/>
  <c r="C59" i="1" a="1"/>
  <c r="C59" i="1" s="1"/>
  <c r="C4" i="1" a="1"/>
  <c r="C4" i="1" s="1"/>
  <c r="C9" i="1" a="1"/>
  <c r="C9" i="1" s="1"/>
  <c r="C8" i="1" a="1"/>
  <c r="C8" i="1" s="1"/>
  <c r="C10" i="1" a="1"/>
  <c r="C10" i="1" s="1"/>
  <c r="C35" i="1" a="1"/>
  <c r="C35" i="1" s="1"/>
  <c r="C58" i="1" a="1"/>
  <c r="C58" i="1" s="1"/>
  <c r="C46" i="1" a="1"/>
  <c r="C46" i="1" s="1"/>
  <c r="C15" i="1" a="1"/>
  <c r="C15" i="1" s="1"/>
  <c r="B43" i="1" a="1"/>
  <c r="B43" i="1" s="1"/>
  <c r="B38" i="1" a="1"/>
  <c r="B38" i="1" s="1"/>
  <c r="B42" i="1" a="1"/>
  <c r="B42" i="1" s="1"/>
  <c r="B50" i="1" a="1"/>
  <c r="B50" i="1" s="1"/>
  <c r="B53" i="1" a="1"/>
  <c r="B53" i="1" s="1"/>
  <c r="B32" i="1" a="1"/>
  <c r="B32" i="1" s="1"/>
  <c r="B7" i="1" a="1"/>
  <c r="B7" i="1" s="1"/>
  <c r="B17" i="1" a="1"/>
  <c r="B17" i="1" s="1"/>
  <c r="B22" i="1" a="1"/>
  <c r="B22" i="1" s="1"/>
  <c r="B23" i="1" a="1"/>
  <c r="B23" i="1" s="1"/>
  <c r="B12" i="1" a="1"/>
  <c r="B12" i="1" s="1"/>
  <c r="B13" i="1" a="1"/>
  <c r="B13" i="1" s="1"/>
  <c r="B14" i="1" a="1"/>
  <c r="B14" i="1" s="1"/>
  <c r="B16" i="1" a="1"/>
  <c r="B16" i="1" s="1"/>
  <c r="B18" i="1" a="1"/>
  <c r="B18" i="1" s="1"/>
  <c r="B19" i="1" a="1"/>
  <c r="B19" i="1" s="1"/>
  <c r="B20" i="1" a="1"/>
  <c r="B20" i="1" s="1"/>
  <c r="B21" i="1" a="1"/>
  <c r="B21" i="1" s="1"/>
  <c r="B24" i="1" a="1"/>
  <c r="B24" i="1" s="1"/>
  <c r="B25" i="1" a="1"/>
  <c r="B25" i="1" s="1"/>
  <c r="B26" i="1" a="1"/>
  <c r="B26" i="1" s="1"/>
  <c r="B29" i="1" a="1"/>
  <c r="B29" i="1" s="1"/>
  <c r="B30" i="1" a="1"/>
  <c r="B30" i="1" s="1"/>
  <c r="B33" i="1" a="1"/>
  <c r="B33" i="1" s="1"/>
  <c r="B34" i="1" a="1"/>
  <c r="B34" i="1" s="1"/>
  <c r="B36" i="1" a="1"/>
  <c r="B36" i="1" s="1"/>
  <c r="B37" i="1" a="1"/>
  <c r="B37" i="1" s="1"/>
  <c r="B39" i="1" a="1"/>
  <c r="B39" i="1" s="1"/>
  <c r="B40" i="1" a="1"/>
  <c r="B40" i="1" s="1"/>
  <c r="B41" i="1" a="1"/>
  <c r="B41" i="1" s="1"/>
  <c r="B44" i="1" a="1"/>
  <c r="B44" i="1" s="1"/>
  <c r="B45" i="1" a="1"/>
  <c r="B45" i="1" s="1"/>
  <c r="B47" i="1" a="1"/>
  <c r="B47" i="1" s="1"/>
  <c r="B48" i="1" a="1"/>
  <c r="B48" i="1" s="1"/>
  <c r="B49" i="1" a="1"/>
  <c r="B49" i="1" s="1"/>
  <c r="B51" i="1" a="1"/>
  <c r="B51" i="1" s="1"/>
  <c r="B52" i="1" a="1"/>
  <c r="B52" i="1" s="1"/>
  <c r="B54" i="1" a="1"/>
  <c r="B54" i="1" s="1"/>
  <c r="B55" i="1" a="1"/>
  <c r="B55" i="1" s="1"/>
  <c r="B56" i="1" a="1"/>
  <c r="B56" i="1" s="1"/>
  <c r="B60" i="1" a="1"/>
  <c r="B60" i="1" s="1"/>
  <c r="B61" i="1" a="1"/>
  <c r="B61" i="1" s="1"/>
  <c r="B62" i="1" a="1"/>
  <c r="B62" i="1" s="1"/>
  <c r="B64" i="1" a="1"/>
  <c r="B64" i="1" s="1"/>
  <c r="B31" i="1" a="1"/>
  <c r="B31" i="1" s="1"/>
  <c r="B63" i="1" a="1"/>
  <c r="B63" i="1" s="1"/>
  <c r="B6" i="1" a="1"/>
  <c r="B6" i="1" s="1"/>
  <c r="B5" i="1" a="1"/>
  <c r="B5" i="1" s="1"/>
  <c r="B28" i="1" a="1"/>
  <c r="B28" i="1" s="1"/>
  <c r="B27" i="1" a="1"/>
  <c r="B27" i="1" s="1"/>
  <c r="B59" i="1" a="1"/>
  <c r="B59" i="1" s="1"/>
  <c r="B4" i="1" a="1"/>
  <c r="B4" i="1" s="1"/>
  <c r="B9" i="1" a="1"/>
  <c r="B9" i="1" s="1"/>
  <c r="B8" i="1" a="1"/>
  <c r="B8" i="1" s="1"/>
  <c r="B10" i="1" a="1"/>
  <c r="B10" i="1" s="1"/>
  <c r="B35" i="1" a="1"/>
  <c r="B35" i="1" s="1"/>
  <c r="B58" i="1" a="1"/>
  <c r="B58" i="1" s="1"/>
  <c r="B46" i="1" a="1"/>
  <c r="B46" i="1" s="1"/>
  <c r="B15" i="1" a="1"/>
  <c r="B15" i="1" s="1"/>
  <c r="J11" i="1" a="1"/>
  <c r="J11" i="1" s="1"/>
  <c r="I11" i="1" a="1"/>
  <c r="I11" i="1" s="1"/>
  <c r="O11" i="1" s="1"/>
  <c r="H11" i="1" a="1"/>
  <c r="H11" i="1" s="1"/>
  <c r="G11" i="1" a="1"/>
  <c r="G11" i="1" s="1"/>
  <c r="F11" i="1" a="1"/>
  <c r="F11" i="1" s="1"/>
  <c r="E11" i="1" a="1"/>
  <c r="E11" i="1" s="1"/>
  <c r="D11" i="1" a="1"/>
  <c r="D11" i="1" s="1"/>
  <c r="C11" i="1" a="1"/>
  <c r="C11" i="1" s="1"/>
  <c r="B11" i="1" a="1"/>
  <c r="B11" i="1" s="1"/>
  <c r="N31" i="1" l="1"/>
  <c r="O29" i="1"/>
  <c r="N47" i="1"/>
  <c r="N46" i="1"/>
  <c r="N49" i="1"/>
  <c r="N48" i="1"/>
  <c r="N35" i="1"/>
  <c r="O64" i="1"/>
  <c r="O58" i="1"/>
  <c r="O6" i="1"/>
  <c r="O15" i="1"/>
  <c r="N55" i="1"/>
  <c r="N5" i="1"/>
  <c r="O8" i="1"/>
  <c r="O36" i="1"/>
  <c r="N12" i="1"/>
  <c r="N63" i="1"/>
  <c r="N54" i="1"/>
  <c r="N4" i="1"/>
  <c r="O7" i="1"/>
  <c r="N11" i="1"/>
  <c r="N10" i="1"/>
  <c r="N53" i="1"/>
  <c r="N39" i="1"/>
  <c r="O62" i="1"/>
  <c r="O34" i="1"/>
  <c r="O21" i="1"/>
  <c r="N9" i="1"/>
  <c r="N51" i="1"/>
  <c r="N37" i="1"/>
  <c r="O61" i="1"/>
  <c r="O33" i="1"/>
  <c r="O20" i="1"/>
  <c r="O60" i="1"/>
  <c r="O44" i="1"/>
  <c r="O19" i="1"/>
  <c r="O59" i="1"/>
  <c r="O41" i="1"/>
  <c r="O18" i="1"/>
  <c r="O40" i="1"/>
  <c r="O16" i="1"/>
  <c r="O56" i="1"/>
  <c r="O14" i="1"/>
  <c r="O13" i="1"/>
  <c r="N26" i="1"/>
  <c r="N25" i="1"/>
  <c r="N24" i="1"/>
  <c r="O23" i="1"/>
  <c r="N57" i="1"/>
  <c r="O30" i="1"/>
  <c r="N50" i="1"/>
  <c r="N38" i="1"/>
  <c r="O28" i="1"/>
  <c r="N32" i="1"/>
  <c r="O27" i="1"/>
  <c r="O43" i="1"/>
  <c r="N42" i="1"/>
  <c r="O52" i="1"/>
  <c r="O45" i="1"/>
  <c r="N22" i="1"/>
  <c r="N17" i="1"/>
  <c r="O2" i="1" l="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2">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futureMetadata>
  <cellMetadata count="1">
    <bk>
      <rc t="1" v="0"/>
    </bk>
  </cellMetadata>
  <valueMetadata count="6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valueMetadata>
</metadata>
</file>

<file path=xl/sharedStrings.xml><?xml version="1.0" encoding="utf-8"?>
<sst xmlns="http://schemas.openxmlformats.org/spreadsheetml/2006/main" count="79" uniqueCount="70">
  <si>
    <t>Portefeuille</t>
  </si>
  <si>
    <t>Total</t>
  </si>
  <si>
    <t>Aandeel</t>
  </si>
  <si>
    <t>Ticker</t>
  </si>
  <si>
    <t>Exchange</t>
  </si>
  <si>
    <t>Type</t>
  </si>
  <si>
    <t>52-w low</t>
  </si>
  <si>
    <t>52-w high</t>
  </si>
  <si>
    <t>industry</t>
  </si>
  <si>
    <t>Price/earnings</t>
  </si>
  <si>
    <t>Current price</t>
  </si>
  <si>
    <t>Day change %</t>
  </si>
  <si>
    <t>Aantal</t>
  </si>
  <si>
    <t>GAK</t>
  </si>
  <si>
    <t>Betaald</t>
  </si>
  <si>
    <t>Waarde nu</t>
  </si>
  <si>
    <t>Netto winst</t>
  </si>
  <si>
    <t>Mobility</t>
  </si>
  <si>
    <t>Energy</t>
  </si>
  <si>
    <t>Information Technology</t>
  </si>
  <si>
    <t>Real Estate</t>
  </si>
  <si>
    <t>Semiconductors &amp; Semiconductor Equipment</t>
  </si>
  <si>
    <t>Metals &amp; Mining</t>
  </si>
  <si>
    <t>All World</t>
  </si>
  <si>
    <t>Jaar</t>
  </si>
  <si>
    <t>Stand 1 januari</t>
  </si>
  <si>
    <t>Saldo bijstoring/afboeking</t>
  </si>
  <si>
    <t>Rendement in €</t>
  </si>
  <si>
    <t>Rendement portfolio</t>
  </si>
  <si>
    <t>AEX</t>
  </si>
  <si>
    <t>S&amp;P500</t>
  </si>
  <si>
    <t>Nasdaq</t>
  </si>
  <si>
    <t>MSCI World</t>
  </si>
  <si>
    <t>Rijlabels</t>
  </si>
  <si>
    <t>Count of Type</t>
  </si>
  <si>
    <t>ETF</t>
  </si>
  <si>
    <t>Stock</t>
  </si>
  <si>
    <t>Eindtotaal</t>
  </si>
  <si>
    <t>Sum of Betaald</t>
  </si>
  <si>
    <t>Food &amp; Tobacco</t>
  </si>
  <si>
    <t>Software &amp; IT Services</t>
  </si>
  <si>
    <t>Healthcare Equipment &amp; Supplies</t>
  </si>
  <si>
    <t>Consumer Goods Conglomerates</t>
  </si>
  <si>
    <t>Uranium</t>
  </si>
  <si>
    <t>Banking Services</t>
  </si>
  <si>
    <t>Food &amp; Drug Retailing</t>
  </si>
  <si>
    <t>Construction &amp; Engineering</t>
  </si>
  <si>
    <t>Machinery, Equipment &amp; Components</t>
  </si>
  <si>
    <t>Electrical Utilities &amp; IPPs</t>
  </si>
  <si>
    <t>Hotels &amp; Entertainment Services</t>
  </si>
  <si>
    <t>Personal &amp; Household Products &amp; Services</t>
  </si>
  <si>
    <t>Automobiles &amp; Auto Parts</t>
  </si>
  <si>
    <t>Financial Technology (Fintech) &amp; Infrastructure</t>
  </si>
  <si>
    <t>Professional &amp; Commercial Services</t>
  </si>
  <si>
    <t>Chemicals</t>
  </si>
  <si>
    <t>Homebuilding &amp; Construction Supplies</t>
  </si>
  <si>
    <t>Investment Banking &amp; Investment Services</t>
  </si>
  <si>
    <t>Passenger Transportation Services</t>
  </si>
  <si>
    <t>Biotechnology &amp; Medical Research</t>
  </si>
  <si>
    <t>Pharmaceuticals</t>
  </si>
  <si>
    <t>Media &amp; Publishing</t>
  </si>
  <si>
    <t>Real Estate Operations</t>
  </si>
  <si>
    <t>Residential &amp; Commercial REIT</t>
  </si>
  <si>
    <t>Beverages</t>
  </si>
  <si>
    <t>Freight &amp; Logistics Services</t>
  </si>
  <si>
    <t>Telecommunications Services</t>
  </si>
  <si>
    <t>Textiles &amp; Apparel</t>
  </si>
  <si>
    <t>Oil &amp; Gas</t>
  </si>
  <si>
    <t>Oil &amp; Gas Related Equipment and Services</t>
  </si>
  <si>
    <t>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</si>
</sst>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164" formatCode="_([$€-2]\ * #,##0.00_);_([$€-2]\ * \(#,##0.00\);_([$€-2]\ * &quot;-&quot;??_);_(@_)"/>
    <numFmt numFmtId="165" formatCode="&quot;€&quot;\ #,##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1">
    <xf numFmtId="0" fontId="0" fillId="0" borderId="0" xfId="0"/>
    <xf numFmtId="164" fontId="0" fillId="0" borderId="0" xfId="0" applyNumberFormat="1"/>
    <xf numFmtId="4" fontId="0" fillId="0" borderId="0" xfId="0" applyNumberFormat="1"/>
    <xf numFmtId="10" fontId="0" fillId="0" borderId="0" xfId="0" applyNumberFormat="1"/>
    <xf numFmtId="0" fontId="1" fillId="0" borderId="0" xfId="0" applyFont="1"/>
    <xf numFmtId="0" fontId="1" fillId="2" borderId="1" xfId="0" applyFont="1" applyFill="1" applyBorder="1"/>
    <xf numFmtId="0" fontId="1" fillId="2" borderId="4" xfId="0" applyFont="1" applyFill="1" applyBorder="1"/>
    <xf numFmtId="165" fontId="0" fillId="0" borderId="0" xfId="0" applyNumberFormat="1"/>
    <xf numFmtId="1" fontId="0" fillId="2" borderId="2" xfId="0" applyNumberFormat="1" applyFill="1" applyBorder="1"/>
    <xf numFmtId="1" fontId="0" fillId="2" borderId="5" xfId="0" applyNumberFormat="1" applyFill="1" applyBorder="1"/>
    <xf numFmtId="1" fontId="1" fillId="0" borderId="0" xfId="0" applyNumberFormat="1" applyFont="1"/>
    <xf numFmtId="1" fontId="0" fillId="0" borderId="0" xfId="0" applyNumberFormat="1"/>
    <xf numFmtId="8" fontId="0" fillId="2" borderId="2" xfId="0" applyNumberFormat="1" applyFill="1" applyBorder="1"/>
    <xf numFmtId="8" fontId="0" fillId="2" borderId="3" xfId="0" applyNumberFormat="1" applyFill="1" applyBorder="1"/>
    <xf numFmtId="8" fontId="0" fillId="2" borderId="5" xfId="0" applyNumberFormat="1" applyFill="1" applyBorder="1"/>
    <xf numFmtId="8" fontId="1" fillId="0" borderId="0" xfId="0" applyNumberFormat="1" applyFont="1"/>
    <xf numFmtId="8" fontId="0" fillId="0" borderId="0" xfId="0" applyNumberFormat="1"/>
    <xf numFmtId="0" fontId="0" fillId="0" borderId="0" xfId="0" pivotButton="1"/>
    <xf numFmtId="0" fontId="0" fillId="0" borderId="0" xfId="0" applyAlignment="1">
      <alignment horizontal="left"/>
    </xf>
    <xf numFmtId="10" fontId="1" fillId="0" borderId="0" xfId="0" applyNumberFormat="1" applyFont="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[Dashboard.xlsx]Pivots!PivotTable1</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Pivots!$B$3</c:f>
              <c:strCache>
                <c:ptCount val="1"/>
                <c:pt idx="0">
                  <c:v>Totaal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13-4ECD-A8E9-87B243C08D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13-4ECD-A8E9-87B243C08DB3}"/>
              </c:ext>
            </c:extLst>
          </c:dPt>
          <c:cat>
            <c:strRef>
              <c:f>Pivots!$A$4:$A$6</c:f>
              <c:strCache>
                <c:ptCount val="2"/>
                <c:pt idx="0">
                  <c:v>ETF</c:v>
                </c:pt>
                <c:pt idx="1">
                  <c:v>Stock</c:v>
                </c:pt>
              </c:strCache>
            </c:strRef>
          </c:cat>
          <c:val>
            <c:numRef>
              <c:f>Pivots!$B$4:$B$6</c:f>
              <c:numCache>
                <c:formatCode>General</c:formatCode>
                <c:ptCount val="2"/>
                <c:pt idx="0">
                  <c:v>7</c:v>
                </c:pt>
                <c:pt idx="1">
                  <c:v>54</c:v>
                </c:pt>
              </c:numCache>
            </c:numRef>
          </c:val>
          <c:extLst>
            <c:ext xmlns:c16="http://schemas.microsoft.com/office/drawing/2014/chart" uri="{C3380CC4-5D6E-409C-BE32-E72D297353CC}">
              <c16:uniqueId val="{00000004-C413-4ECD-A8E9-87B243C08DB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[Dashboard.xlsx]Pivots!PivotTable2</c:name>
    <c:fmtId val="2"/>
  </c:pivotSource>
  <c:chart>
    <c:autoTitleDeleted val="1"/>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s>
    <c:plotArea>
      <c:layout/>
      <c:pieChart>
        <c:varyColors val="1"/>
        <c:ser>
          <c:idx val="0"/>
          <c:order val="0"/>
          <c:tx>
            <c:strRef>
              <c:f>Pivots!$B$9</c:f>
              <c:strCache>
                <c:ptCount val="1"/>
                <c:pt idx="0">
                  <c:v>Totaal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3D-414C-9F09-74C454498D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3D-414C-9F09-74C454498D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3D-414C-9F09-74C454498D6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C3D-414C-9F09-74C454498D6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C3D-414C-9F09-74C454498D6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C3D-414C-9F09-74C454498D6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C3D-414C-9F09-74C454498D6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C3D-414C-9F09-74C454498D6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C3D-414C-9F09-74C454498D6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C3D-414C-9F09-74C454498D6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C3D-414C-9F09-74C454498D6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C3D-414C-9F09-74C454498D6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C3D-414C-9F09-74C454498D6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C3D-414C-9F09-74C454498D6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C3D-414C-9F09-74C454498D6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C3D-414C-9F09-74C454498D6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C3D-414C-9F09-74C454498D6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C3D-414C-9F09-74C454498D6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C3D-414C-9F09-74C454498D6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BC3D-414C-9F09-74C454498D6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BC3D-414C-9F09-74C454498D6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BC3D-414C-9F09-74C454498D6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BC3D-414C-9F09-74C454498D6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BC3D-414C-9F09-74C454498D6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BC3D-414C-9F09-74C454498D6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BC3D-414C-9F09-74C454498D6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BC3D-414C-9F09-74C454498D6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BC3D-414C-9F09-74C454498D6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BC3D-414C-9F09-74C454498D6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BC3D-414C-9F09-74C454498D6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BC3D-414C-9F09-74C454498D6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BC3D-414C-9F09-74C454498D6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BC3D-414C-9F09-74C454498D6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BC3D-414C-9F09-74C454498D6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BC3D-414C-9F09-74C454498D6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BC3D-414C-9F09-74C454498D6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BC3D-414C-9F09-74C454498D6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BC3D-414C-9F09-74C454498D6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Pivots!$A$10:$A$48</c:f>
              <c:strCache>
                <c:ptCount val="38"/>
                <c:pt idx="0">
                  <c:v>Semiconductors &amp; Semiconductor Equipment</c:v>
                </c:pt>
                <c:pt idx="1">
                  <c:v>Mobility</c:v>
                </c:pt>
                <c:pt idx="2">
                  <c:v>Energy</c:v>
                </c:pt>
                <c:pt idx="3">
                  <c:v>All World</c:v>
                </c:pt>
                <c:pt idx="4">
                  <c:v>Food &amp; Tobacco</c:v>
                </c:pt>
                <c:pt idx="5">
                  <c:v>Software &amp; IT Services</c:v>
                </c:pt>
                <c:pt idx="6">
                  <c:v>Healthcare Equipment &amp; Supplies</c:v>
                </c:pt>
                <c:pt idx="7">
                  <c:v>Consumer Goods Conglomerates</c:v>
                </c:pt>
                <c:pt idx="8">
                  <c:v>Uranium</c:v>
                </c:pt>
                <c:pt idx="9">
                  <c:v>Banking Services</c:v>
                </c:pt>
                <c:pt idx="10">
                  <c:v>Food &amp; Drug Retailing</c:v>
                </c:pt>
                <c:pt idx="11">
                  <c:v>Information Technology</c:v>
                </c:pt>
                <c:pt idx="12">
                  <c:v>Construction &amp; Engineering</c:v>
                </c:pt>
                <c:pt idx="13">
                  <c:v>Machinery, Equipment &amp; Components</c:v>
                </c:pt>
                <c:pt idx="14">
                  <c:v>Electrical Utilities &amp; IPPs</c:v>
                </c:pt>
                <c:pt idx="15">
                  <c:v>Metals &amp; Mining</c:v>
                </c:pt>
                <c:pt idx="16">
                  <c:v>Hotels &amp; Entertainment Services</c:v>
                </c:pt>
                <c:pt idx="17">
                  <c:v>Personal &amp; Household Products &amp; Services</c:v>
                </c:pt>
                <c:pt idx="18">
                  <c:v>Automobiles &amp; Auto Parts</c:v>
                </c:pt>
                <c:pt idx="19">
                  <c:v>Financial Technology (Fintech) &amp; Infrastructure</c:v>
                </c:pt>
                <c:pt idx="20">
                  <c:v>Professional &amp; Commercial Services</c:v>
                </c:pt>
                <c:pt idx="21">
                  <c:v>Chemicals</c:v>
                </c:pt>
                <c:pt idx="22">
                  <c:v>Homebuilding &amp; Construction Supplies</c:v>
                </c:pt>
                <c:pt idx="23">
                  <c:v>Investment Banking &amp; Investment Services</c:v>
                </c:pt>
                <c:pt idx="24">
                  <c:v>Passenger Transportation Services</c:v>
                </c:pt>
                <c:pt idx="25">
                  <c:v>Biotechnology &amp; Medical Research</c:v>
                </c:pt>
                <c:pt idx="26">
                  <c:v>Pharmaceuticals</c:v>
                </c:pt>
                <c:pt idx="27">
                  <c:v>Media &amp; Publishing</c:v>
                </c:pt>
                <c:pt idx="28">
                  <c:v>Real Estate</c:v>
                </c:pt>
                <c:pt idx="29">
                  <c:v>Real Estate Operations</c:v>
                </c:pt>
                <c:pt idx="30">
                  <c:v>Residential &amp; Commercial REIT</c:v>
                </c:pt>
                <c:pt idx="31">
                  <c:v>Beverages</c:v>
                </c:pt>
                <c:pt idx="32">
                  <c:v>Freight &amp; Logistics Services</c:v>
                </c:pt>
                <c:pt idx="33">
                  <c:v>Telecommunications Services</c:v>
                </c:pt>
                <c:pt idx="34">
                  <c:v>Textiles &amp; Apparel</c:v>
                </c:pt>
                <c:pt idx="35">
                  <c:v>Oil &amp; Gas</c:v>
                </c:pt>
                <c:pt idx="36">
                  <c:v>Oil &amp; Gas Related Equipment and Services</c:v>
                </c:pt>
                <c:pt idx="37">
                  <c:v>Insurance</c:v>
                </c:pt>
              </c:strCache>
            </c:strRef>
          </c:cat>
          <c:val>
            <c:numRef>
              <c:f>Pivots!$B$10:$B$48</c:f>
              <c:numCache>
                <c:formatCode>"€"\ #,##0.00</c:formatCode>
                <c:ptCount val="38"/>
                <c:pt idx="0">
                  <c:v>4780.5882000000001</c:v>
                </c:pt>
                <c:pt idx="1">
                  <c:v>1376.3610000000001</c:v>
                </c:pt>
                <c:pt idx="2">
                  <c:v>1027.3999999999999</c:v>
                </c:pt>
                <c:pt idx="3">
                  <c:v>1009.6420000000001</c:v>
                </c:pt>
                <c:pt idx="4">
                  <c:v>975.6</c:v>
                </c:pt>
                <c:pt idx="5">
                  <c:v>928.21839999999997</c:v>
                </c:pt>
                <c:pt idx="6">
                  <c:v>924.25799999999992</c:v>
                </c:pt>
                <c:pt idx="7">
                  <c:v>868.34999999999991</c:v>
                </c:pt>
                <c:pt idx="8">
                  <c:v>695.52229999999997</c:v>
                </c:pt>
                <c:pt idx="9">
                  <c:v>607.64480000000003</c:v>
                </c:pt>
                <c:pt idx="10">
                  <c:v>503.51329999999996</c:v>
                </c:pt>
                <c:pt idx="11">
                  <c:v>497.98799999999994</c:v>
                </c:pt>
                <c:pt idx="12">
                  <c:v>427.59999999999997</c:v>
                </c:pt>
                <c:pt idx="13">
                  <c:v>424.17499999999995</c:v>
                </c:pt>
                <c:pt idx="14">
                  <c:v>368</c:v>
                </c:pt>
                <c:pt idx="15">
                  <c:v>305.28000000000003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numCache>
            </c:numRef>
          </c:val>
          <c:extLst>
            <c:ext xmlns:c16="http://schemas.microsoft.com/office/drawing/2014/chart" uri="{C3380CC4-5D6E-409C-BE32-E72D297353CC}">
              <c16:uniqueId val="{0000004C-BC3D-414C-9F09-74C454498D6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190500</xdr:colOff>
      <xdr:row>1</xdr:row>
      <xdr:rowOff>9525</xdr:rowOff>
    </xdr:from>
    <xdr:to>
      <xdr:col>7</xdr:col>
      <xdr:colOff>495300</xdr:colOff>
      <xdr:row>15</xdr:row>
      <xdr:rowOff>85725</xdr:rowOff>
    </xdr:to>
    <xdr:graphicFrame macro="">
      <xdr:nvGraphicFramePr>
        <xdr:cNvPr id="2" name="Chart 1">
          <a:extLst>
            <a:ext uri="{FF2B5EF4-FFF2-40B4-BE49-F238E27FC236}">
              <a16:creationId xmlns:a16="http://schemas.microsoft.com/office/drawing/2014/main" id="{7E668D00-B33E-4BC7-9A58-27357BB71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190500</xdr:colOff>
      <xdr:row>16</xdr:row>
      <xdr:rowOff>19050</xdr:rowOff>
    </xdr:from>
    <xdr:to>
      <xdr:col>10</xdr:col>
      <xdr:colOff>547688</xdr:colOff>
      <xdr:row>45</xdr:row>
      <xdr:rowOff>47625</xdr:rowOff>
    </xdr:to>
    <xdr:graphicFrame macro="">
      <xdr:nvGraphicFramePr>
        <xdr:cNvPr id="3" name="Chart 2">
          <a:extLst>
            <a:ext uri="{FF2B5EF4-FFF2-40B4-BE49-F238E27FC236}">
              <a16:creationId xmlns:a16="http://schemas.microsoft.com/office/drawing/2014/main" id="{4756F0C5-9511-4776-B3D8-4F7AB1186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84.612780555559" createdVersion="8" refreshedVersion="8" minRefreshableVersion="3" recordCount="61" xr:uid="{CB130E9B-7BBB-478F-B3C0-97C14BC2F2C2}">
  <cacheSource type="worksheet">
    <worksheetSource ref="A3:O64" sheet="Data"/>
  </cacheSource>
  <cacheFields count="15">
    <cacheField name="Aandeel" numFmtId="0">
      <sharedItems/>
    </cacheField>
    <cacheField name="Ticker" numFmtId="0">
      <sharedItems/>
    </cacheField>
    <cacheField name="Exchange" numFmtId="0">
      <sharedItems/>
    </cacheField>
    <cacheField name="Type" numFmtId="0">
      <sharedItems count="2">
        <s v="ETF"/>
        <s v="Stock"/>
      </sharedItems>
    </cacheField>
    <cacheField name="52-w low" numFmtId="164">
      <sharedItems containsSemiMixedTypes="0" containsString="0" containsNumber="1" minValue="1.07" maxValue="1148"/>
    </cacheField>
    <cacheField name="52-w high" numFmtId="164">
      <sharedItems containsSemiMixedTypes="0" containsString="0" containsNumber="1" minValue="2.2799999999999998" maxValue="2075.5"/>
    </cacheField>
    <cacheField name="industry" numFmtId="0">
      <sharedItems count="38">
        <s v="Mobility"/>
        <s v="Energy"/>
        <s v="Information Technology"/>
        <s v="Real Estate"/>
        <s v="Semiconductors &amp; Semiconductor Equipment"/>
        <s v="Metals &amp; Mining"/>
        <s v="All World"/>
        <s v="Machinery, Equipment &amp; Components"/>
        <s v="Banking Services"/>
        <s v="Financial Technology (Fintech) &amp; Infrastructure"/>
        <s v="Insurance"/>
        <s v="Passenger Transportation Services"/>
        <s v="Chemicals"/>
        <s v="Construction &amp; Engineering"/>
        <s v="Hotels &amp; Entertainment Services"/>
        <s v="Consumer Goods Conglomerates"/>
        <s v="Uranium"/>
        <s v="Real Estate Operations"/>
        <s v="Pharmaceuticals"/>
        <s v="Electrical Utilities &amp; IPPs"/>
        <s v="Investment Banking &amp; Investment Services"/>
        <s v="Oil &amp; Gas Related Equipment and Services"/>
        <s v="Biotechnology &amp; Medical Research"/>
        <s v="Beverages"/>
        <s v="Freight &amp; Logistics Services"/>
        <s v="Food &amp; Tobacco"/>
        <s v="Software &amp; IT Services"/>
        <s v="Food &amp; Drug Retailing"/>
        <s v="Telecommunications Services"/>
        <s v="Healthcare Equipment &amp; Supplies"/>
        <s v="Textiles &amp; Apparel"/>
        <s v="Professional &amp; Commercial Services"/>
        <s v="Oil &amp; Gas"/>
        <s v="Homebuilding &amp; Construction Supplies"/>
        <s v="Automobiles &amp; Auto Parts"/>
        <s v="Media &amp; Publishing"/>
        <s v="Personal &amp; Household Products &amp; Services"/>
        <s v="Residential &amp; Commercial REIT"/>
      </sharedItems>
    </cacheField>
    <cacheField name="Price/earnings" numFmtId="4">
      <sharedItems containsMixedTypes="1" containsNumber="1" minValue="0" maxValue="121.84"/>
    </cacheField>
    <cacheField name="Current price" numFmtId="164">
      <sharedItems containsSemiMixedTypes="0" containsString="0" containsNumber="1" minValue="1.5674999999999999" maxValue="1577.6"/>
    </cacheField>
    <cacheField name="Day change %" numFmtId="10">
      <sharedItems containsSemiMixedTypes="0" containsString="0" containsNumber="1" minValue="-5.0022000000000004E-2" maxValue="9.7842999999999999E-2"/>
    </cacheField>
    <cacheField name="Aantal" numFmtId="1">
      <sharedItems containsString="0" containsBlank="1" containsNumber="1" containsInteger="1" minValue="3" maxValue="210"/>
    </cacheField>
    <cacheField name="GAK" numFmtId="8">
      <sharedItems containsString="0" containsBlank="1" containsNumber="1" minValue="2.1379999999999999" maxValue="420.65"/>
    </cacheField>
    <cacheField name="Betaald" numFmtId="8">
      <sharedItems containsSemiMixedTypes="0" containsString="0" containsNumber="1" minValue="0" maxValue="1682.6"/>
    </cacheField>
    <cacheField name="Waarde nu" numFmtId="8">
      <sharedItems containsSemiMixedTypes="0" containsString="0" containsNumber="1" minValue="0" maxValue="2523.6"/>
    </cacheField>
    <cacheField name="Netto winst" numFmtId="8">
      <sharedItems containsSemiMixedTypes="0" containsString="0" containsNumber="1" minValue="-17.742000000000075" maxValue="84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s v="iShs ElVhclsandDrvngTchETFUSDA (XMIL:ECAR)"/>
    <s v="ECAR"/>
    <s v="Borsa Italiana"/>
    <x v="0"/>
    <n v="5.5330000000000004"/>
    <n v="7.7249999999999996"/>
    <x v="0"/>
    <s v="#VELD!"/>
    <n v="6.5730000000000004"/>
    <n v="2.3035E-2"/>
    <n v="210"/>
    <n v="6.5541"/>
    <n v="1376.3610000000001"/>
    <n v="1380.3300000000002"/>
    <n v="3.9690000000000758"/>
  </r>
  <r>
    <s v="iShs Glbl Clean Engy ETF USD D (XFRA:IQQH)"/>
    <s v="IQQH"/>
    <s v="Deutsche Boerse AG"/>
    <x v="0"/>
    <n v="4.0199999999999996"/>
    <n v="16.84"/>
    <x v="1"/>
    <s v="#VELD!"/>
    <n v="10.99"/>
    <n v="3.6409999999999996E-4"/>
    <n v="100"/>
    <n v="10.273999999999999"/>
    <n v="1027.3999999999999"/>
    <n v="1099"/>
    <n v="71.600000000000108"/>
  </r>
  <r>
    <s v="iShsS&amp;P500InfTchnlgSctrETFUSDA (XETR:QDVE)"/>
    <s v="QDVE"/>
    <s v="Xetra"/>
    <x v="0"/>
    <n v="14.388"/>
    <n v="18.739999999999998"/>
    <x v="2"/>
    <s v="#VELD!"/>
    <n v="16.29"/>
    <n v="3.8771E-2"/>
    <n v="30"/>
    <n v="16.599599999999999"/>
    <n v="497.98799999999994"/>
    <n v="488.7"/>
    <n v="-9.2879999999999896"/>
  </r>
  <r>
    <s v="VanEck Gl Re Es UC ETF (XAMS:TRET)"/>
    <s v="TRET"/>
    <s v="Euronext Amsterdam"/>
    <x v="0"/>
    <n v="34.5"/>
    <n v="47.77"/>
    <x v="3"/>
    <s v="#VELD!"/>
    <n v="38.442"/>
    <n v="2.5968000000000001E-2"/>
    <m/>
    <m/>
    <n v="0"/>
    <n v="0"/>
    <n v="0"/>
  </r>
  <r>
    <s v="VanEck Semiconductor UETFUSD A (XMIL:SMH)"/>
    <s v="SMH"/>
    <s v="Borsa Italiana"/>
    <x v="0"/>
    <n v="16.059999999999999"/>
    <n v="27"/>
    <x v="4"/>
    <s v="#VELD!"/>
    <n v="21.76"/>
    <n v="4.0401999999999993E-2"/>
    <n v="49"/>
    <n v="20.188199999999998"/>
    <n v="989.22179999999992"/>
    <n v="1066.24"/>
    <n v="77.018200000000149"/>
  </r>
  <r>
    <s v="VanEckRareErthandStgcMetUEUSDA (XMIL:REMX)"/>
    <s v="REMX"/>
    <s v="Borsa Italiana"/>
    <x v="0"/>
    <n v="13.5"/>
    <n v="21.98"/>
    <x v="5"/>
    <s v="#VELD!"/>
    <n v="16.829999999999998"/>
    <n v="-4.1419999999999998E-3"/>
    <n v="18"/>
    <n v="16.96"/>
    <n v="305.28000000000003"/>
    <n v="302.93999999999994"/>
    <n v="-2.340000000000046"/>
  </r>
  <r>
    <s v="Vngrd FTSE AllWld ETF USD D (XMIL:VWRL)"/>
    <s v="VWRL"/>
    <s v="Borsa Italiana"/>
    <x v="0"/>
    <n v="91"/>
    <n v="110.82"/>
    <x v="6"/>
    <s v="#VELD!"/>
    <n v="99.19"/>
    <n v="1.7124999999999998E-2"/>
    <n v="10"/>
    <n v="100.96420000000001"/>
    <n v="1009.6420000000001"/>
    <n v="991.9"/>
    <n v="-17.742000000000075"/>
  </r>
  <r>
    <s v="Aalberts NV (XAMS:AALB)"/>
    <s v="AALB"/>
    <s v="Euronext Amsterdam"/>
    <x v="1"/>
    <n v="30.55"/>
    <n v="56.26"/>
    <x v="7"/>
    <n v="13.0101"/>
    <n v="45.38"/>
    <n v="2.9959E-2"/>
    <m/>
    <m/>
    <n v="0"/>
    <n v="0"/>
    <n v="0"/>
  </r>
  <r>
    <s v="ABN Amro Bank NV (XAMS:ABN)"/>
    <s v="ABN"/>
    <s v="Euronext Amsterdam"/>
    <x v="1"/>
    <n v="8.69"/>
    <n v="15.37"/>
    <x v="8"/>
    <n v="7.9505999999999997"/>
    <n v="14.475"/>
    <n v="-3.8844999999999998E-2"/>
    <m/>
    <m/>
    <n v="0"/>
    <n v="0"/>
    <n v="0"/>
  </r>
  <r>
    <s v="Adyen NV (XAMS:ADYEN)"/>
    <s v="ADYEN"/>
    <s v="Euronext Amsterdam"/>
    <x v="1"/>
    <n v="1148"/>
    <n v="2075.5"/>
    <x v="9"/>
    <n v="80.863"/>
    <n v="1577.6"/>
    <n v="9.7842999999999999E-2"/>
    <m/>
    <m/>
    <n v="0"/>
    <n v="0"/>
    <n v="0"/>
  </r>
  <r>
    <s v="Aegon NV (XAMS:AGN)"/>
    <s v="AGN"/>
    <s v="Euronext Amsterdam"/>
    <x v="1"/>
    <n v="3.59"/>
    <n v="5.43"/>
    <x v="10"/>
    <n v="35.857100000000003"/>
    <n v="5.048"/>
    <n v="5.5779999999999996E-3"/>
    <m/>
    <m/>
    <n v="0"/>
    <n v="0"/>
    <n v="0"/>
  </r>
  <r>
    <s v="Air France KLM SA (XPAR:AF)"/>
    <s v="AF"/>
    <s v="Euronext Paris"/>
    <x v="1"/>
    <n v="1.07"/>
    <n v="2.2799999999999998"/>
    <x v="11"/>
    <n v="76.492500000000007"/>
    <n v="1.5674999999999999"/>
    <n v="1.9512000000000002E-2"/>
    <m/>
    <m/>
    <n v="0"/>
    <n v="0"/>
    <n v="0"/>
  </r>
  <r>
    <s v="Akzo Nobel NV (XAMS:AKZA)"/>
    <s v="AKZA"/>
    <s v="Euronext Amsterdam"/>
    <x v="1"/>
    <n v="55"/>
    <n v="96.12"/>
    <x v="12"/>
    <n v="22.560700000000001"/>
    <n v="71.239999999999995"/>
    <n v="3.4262000000000001E-2"/>
    <m/>
    <m/>
    <n v="0"/>
    <n v="0"/>
    <n v="0"/>
  </r>
  <r>
    <s v="Alfen NV (XAMS:ALFEN)"/>
    <s v="ALFEN"/>
    <s v="Euronext Amsterdam"/>
    <x v="1"/>
    <n v="59.6"/>
    <n v="120.8"/>
    <x v="7"/>
    <n v="51.092300000000002"/>
    <n v="88.14"/>
    <n v="1.3103E-2"/>
    <n v="5"/>
    <n v="84.834999999999994"/>
    <n v="424.17499999999995"/>
    <n v="440.7"/>
    <n v="16.525000000000034"/>
  </r>
  <r>
    <s v="AMG Advanced Metallurgical Group NV (XAMS:AMG)"/>
    <s v="AMG"/>
    <s v="Euronext Amsterdam"/>
    <x v="1"/>
    <n v="21.4"/>
    <n v="42.32"/>
    <x v="5"/>
    <n v="8.1495999999999995"/>
    <n v="34.92"/>
    <n v="1.0417000000000001E-2"/>
    <m/>
    <m/>
    <n v="0"/>
    <n v="0"/>
    <n v="0"/>
  </r>
  <r>
    <s v="Aperam SA (XAMS:APAM)"/>
    <s v="APAM"/>
    <s v="Euronext Amsterdam"/>
    <x v="1"/>
    <n v="23.55"/>
    <n v="55"/>
    <x v="5"/>
    <n v="2.4436"/>
    <n v="36.07"/>
    <n v="4.176E-3"/>
    <m/>
    <m/>
    <n v="0"/>
    <n v="0"/>
    <n v="0"/>
  </r>
  <r>
    <s v="Arcadis NV (XAMS:ARCAD)"/>
    <s v="ARCAD"/>
    <s v="Euronext Amsterdam"/>
    <x v="1"/>
    <n v="30.84"/>
    <n v="43.32"/>
    <x v="13"/>
    <n v="20.3217"/>
    <n v="41.52"/>
    <n v="3.3349999999999998E-2"/>
    <m/>
    <m/>
    <n v="0"/>
    <n v="0"/>
    <n v="0"/>
  </r>
  <r>
    <s v="ArcelorMittal SA (XAMS:MT)"/>
    <s v="MT"/>
    <s v="Euronext Amsterdam"/>
    <x v="1"/>
    <n v="19.399999999999999"/>
    <n v="31.305"/>
    <x v="5"/>
    <n v="2.0150000000000001"/>
    <n v="28.184999999999999"/>
    <n v="-4.7670000000000004E-3"/>
    <m/>
    <m/>
    <n v="0"/>
    <n v="0"/>
    <n v="0"/>
  </r>
  <r>
    <s v="ASM International NV (XAMS:ASM)"/>
    <s v="ASM"/>
    <s v="Euronext Amsterdam"/>
    <x v="1"/>
    <n v="193.72"/>
    <n v="343.6"/>
    <x v="4"/>
    <n v="53.214300000000001"/>
    <n v="328.2"/>
    <n v="4.3395000000000003E-2"/>
    <n v="4"/>
    <n v="262.59160000000003"/>
    <n v="1050.3664000000001"/>
    <n v="1312.8"/>
    <n v="262.43359999999984"/>
  </r>
  <r>
    <s v="ASML Holding NV (XAMS:ASML)"/>
    <s v="ASML"/>
    <s v="Euronext Amsterdam"/>
    <x v="1"/>
    <n v="375.75"/>
    <n v="642"/>
    <x v="4"/>
    <n v="40.325000000000003"/>
    <n v="630.9"/>
    <n v="3.8689000000000001E-2"/>
    <n v="4"/>
    <n v="420.65"/>
    <n v="1682.6"/>
    <n v="2523.6"/>
    <n v="841"/>
  </r>
  <r>
    <s v="ASR Nederland NV (XAMS:ASRNL)"/>
    <s v="ASRNL"/>
    <s v="Euronext Amsterdam"/>
    <x v="1"/>
    <n v="32.880000000000003"/>
    <n v="46.29"/>
    <x v="10"/>
    <n v="6.6761999999999997"/>
    <n v="43.3"/>
    <n v="-3.9110000000000004E-3"/>
    <m/>
    <m/>
    <n v="0"/>
    <n v="0"/>
    <n v="0"/>
  </r>
  <r>
    <s v="Basic Fit NV (XAMS:BFIT)"/>
    <s v="BFIT"/>
    <s v="Euronext Amsterdam"/>
    <x v="1"/>
    <n v="21.66"/>
    <n v="44.78"/>
    <x v="14"/>
    <n v="0"/>
    <n v="33.82"/>
    <n v="7.5700000000000003E-2"/>
    <m/>
    <m/>
    <n v="0"/>
    <n v="0"/>
    <n v="0"/>
  </r>
  <r>
    <s v="BE Semiconductor Industries NV (XAMS:BESI)"/>
    <s v="BESI"/>
    <s v="Euronext Amsterdam"/>
    <x v="1"/>
    <n v="38.46"/>
    <n v="84.9"/>
    <x v="4"/>
    <n v="19.358699999999999"/>
    <n v="69.28"/>
    <n v="5.8680000000000003E-2"/>
    <m/>
    <m/>
    <n v="0"/>
    <n v="0"/>
    <n v="0"/>
  </r>
  <r>
    <s v="BERKSHIRE HATHAWAY INC., (XFRA:BRYN)"/>
    <s v="BRYN"/>
    <s v="Deutsche Boerse AG"/>
    <x v="1"/>
    <n v="148.30000000000001"/>
    <n v="330.15"/>
    <x v="15"/>
    <n v="60.47"/>
    <n v="284.25"/>
    <n v="-7.0310000000000001E-4"/>
    <n v="3"/>
    <n v="289.45"/>
    <n v="868.34999999999991"/>
    <n v="852.75"/>
    <n v="-15.599999999999966"/>
  </r>
  <r>
    <s v="CAMECO CORPORATION (XFRA:CJ6)"/>
    <s v="CJ6"/>
    <s v="Deutsche Boerse AG"/>
    <x v="1"/>
    <n v="4.8975"/>
    <n v="31.01"/>
    <x v="16"/>
    <n v="121.84"/>
    <n v="26.75"/>
    <n v="2.8845999999999997E-2"/>
    <n v="37"/>
    <n v="18.797899999999998"/>
    <n v="695.52229999999997"/>
    <n v="989.75"/>
    <n v="294.22770000000003"/>
  </r>
  <r>
    <s v="Corbion NV (XAMS:CRBN)"/>
    <s v="CRBN"/>
    <s v="Euronext Amsterdam"/>
    <x v="1"/>
    <n v="23.8"/>
    <n v="38.299999999999997"/>
    <x v="12"/>
    <n v="33.327100000000002"/>
    <n v="36.479999999999997"/>
    <n v="2.9345E-2"/>
    <m/>
    <m/>
    <n v="0"/>
    <n v="0"/>
    <n v="0"/>
  </r>
  <r>
    <s v="Ctp NV (XAMS:CTPNV)"/>
    <s v="CTPNV"/>
    <s v="Euronext Amsterdam"/>
    <x v="1"/>
    <n v="9.25"/>
    <n v="18.55"/>
    <x v="17"/>
    <n v="4.1044"/>
    <n v="14"/>
    <n v="5.9001999999999999E-2"/>
    <m/>
    <m/>
    <n v="0"/>
    <n v="0"/>
    <n v="0"/>
  </r>
  <r>
    <s v="Fagron NV (XBRU:FAGR)"/>
    <s v="FAGR"/>
    <s v="Euronext Brussels"/>
    <x v="1"/>
    <n v="10.8"/>
    <n v="18.73"/>
    <x v="18"/>
    <n v="13.970599999999999"/>
    <n v="13.22"/>
    <n v="-6.0150000000000004E-3"/>
    <m/>
    <m/>
    <n v="0"/>
    <n v="0"/>
    <n v="0"/>
  </r>
  <r>
    <s v="Fastned BV (XAMS:FAST)"/>
    <s v="FAST"/>
    <s v="Euronext Amsterdam"/>
    <x v="1"/>
    <n v="22.86"/>
    <n v="47.5"/>
    <x v="19"/>
    <s v="#VELD!"/>
    <n v="38.700000000000003"/>
    <n v="3.3654000000000003E-2"/>
    <n v="10"/>
    <n v="36.799999999999997"/>
    <n v="368"/>
    <n v="387"/>
    <n v="19.000000000000057"/>
  </r>
  <r>
    <s v="Flow Traders NV (XAMS:FLOW)"/>
    <s v="FLOW"/>
    <s v="Euronext Amsterdam"/>
    <x v="1"/>
    <n v="17.78"/>
    <n v="36.119999999999997"/>
    <x v="20"/>
    <n v="9.0305"/>
    <n v="23.78"/>
    <n v="5.0720000000000001E-3"/>
    <m/>
    <m/>
    <n v="0"/>
    <n v="0"/>
    <n v="0"/>
  </r>
  <r>
    <s v="Fugro NV (XAMS:FUR)"/>
    <s v="FUR"/>
    <s v="Euronext Amsterdam"/>
    <x v="1"/>
    <n v="7.04"/>
    <n v="15.1"/>
    <x v="21"/>
    <n v="15.049099999999999"/>
    <n v="12.51"/>
    <n v="7.2459999999999998E-3"/>
    <m/>
    <m/>
    <n v="0"/>
    <n v="0"/>
    <n v="0"/>
  </r>
  <r>
    <s v="Galapagos NV (XAMS:GLPG)"/>
    <s v="GLPG"/>
    <s v="Euronext Amsterdam"/>
    <x v="1"/>
    <n v="35.24"/>
    <n v="66.28"/>
    <x v="22"/>
    <n v="94.881"/>
    <n v="39.799999999999997"/>
    <n v="-1.255E-3"/>
    <m/>
    <m/>
    <n v="0"/>
    <n v="0"/>
    <n v="0"/>
  </r>
  <r>
    <s v="Heineken NV (XAMS:HEIA)"/>
    <s v="HEIA"/>
    <s v="Euronext Amsterdam"/>
    <x v="1"/>
    <n v="77.5"/>
    <n v="99.54"/>
    <x v="23"/>
    <n v="14.970499999999999"/>
    <n v="92.3"/>
    <n v="-1.946E-3"/>
    <m/>
    <m/>
    <n v="0"/>
    <n v="0"/>
    <n v="0"/>
  </r>
  <r>
    <s v="IMCD NV (XAMS:IMCD)"/>
    <s v="IMCD"/>
    <s v="Euronext Amsterdam"/>
    <x v="1"/>
    <n v="107.6"/>
    <n v="161.30000000000001"/>
    <x v="12"/>
    <n v="25.987500000000001"/>
    <n v="153.4"/>
    <n v="5.0324999999999995E-2"/>
    <m/>
    <m/>
    <n v="0"/>
    <n v="0"/>
    <n v="0"/>
  </r>
  <r>
    <s v="ING Groep NV (XAMS:INGA)"/>
    <s v="INGA"/>
    <s v="Euronext Amsterdam"/>
    <x v="1"/>
    <n v="7.9039999999999999"/>
    <n v="13.997999999999999"/>
    <x v="8"/>
    <n v="14.248900000000001"/>
    <n v="12.724"/>
    <n v="-5.0022000000000004E-2"/>
    <n v="56"/>
    <n v="10.8508"/>
    <n v="607.64480000000003"/>
    <n v="712.54399999999998"/>
    <n v="104.89920000000004"/>
  </r>
  <r>
    <s v="InPost SA (XAMS:INPST)"/>
    <s v="INPST"/>
    <s v="Euronext Amsterdam"/>
    <x v="1"/>
    <n v="3.96"/>
    <n v="9.1999999999999993"/>
    <x v="24"/>
    <n v="41.7119"/>
    <n v="9.1479999999999997"/>
    <n v="2.5790999999999998E-2"/>
    <m/>
    <m/>
    <n v="0"/>
    <n v="0"/>
    <n v="0"/>
  </r>
  <r>
    <s v="JDE Peets NV (XAMS:JDEP)"/>
    <s v="JDEP"/>
    <s v="Euronext Amsterdam"/>
    <x v="1"/>
    <n v="25.2"/>
    <n v="32.06"/>
    <x v="25"/>
    <n v="15.565799999999999"/>
    <n v="28"/>
    <n v="8.6460000000000009E-3"/>
    <m/>
    <m/>
    <n v="0"/>
    <n v="0"/>
    <n v="0"/>
  </r>
  <r>
    <s v="Just Eat Takeaway.com NV (XAMS:TKWY)"/>
    <s v="TKWY"/>
    <s v="Euronext Amsterdam"/>
    <x v="1"/>
    <n v="12.18"/>
    <n v="45.47"/>
    <x v="26"/>
    <s v="#VELD!"/>
    <n v="24.015000000000001"/>
    <n v="4.7545999999999998E-2"/>
    <m/>
    <m/>
    <n v="0"/>
    <n v="0"/>
    <n v="0"/>
  </r>
  <r>
    <s v="Koninklijke Ahold Delhaize NV (XAMS:AD)"/>
    <s v="AD"/>
    <s v="Euronext Amsterdam"/>
    <x v="1"/>
    <n v="24.03"/>
    <n v="31.23"/>
    <x v="27"/>
    <n v="11.5654"/>
    <n v="27.46"/>
    <n v="8.631999999999999E-3"/>
    <n v="19"/>
    <n v="26.500699999999998"/>
    <n v="503.51329999999996"/>
    <n v="521.74"/>
    <n v="18.226700000000047"/>
  </r>
  <r>
    <s v="Koninklijke BAM Groep NV (XAMS:BAMNB)"/>
    <s v="BAMNB"/>
    <s v="Euronext Amsterdam"/>
    <x v="1"/>
    <n v="1.91"/>
    <n v="3.45"/>
    <x v="13"/>
    <n v="7.7015000000000002"/>
    <n v="2.38"/>
    <n v="2.0583000000000001E-2"/>
    <n v="200"/>
    <n v="2.1379999999999999"/>
    <n v="427.59999999999997"/>
    <n v="476"/>
    <n v="48.4"/>
  </r>
  <r>
    <s v="Koninklijke KPN NV (XAMS:KPN)"/>
    <s v="KPN"/>
    <s v="Euronext Amsterdam"/>
    <x v="1"/>
    <n v="2.61"/>
    <n v="3.48"/>
    <x v="28"/>
    <n v="13.216699999999999"/>
    <n v="3.1280000000000001"/>
    <n v="-1.3871E-2"/>
    <m/>
    <m/>
    <n v="0"/>
    <n v="0"/>
    <n v="0"/>
  </r>
  <r>
    <s v="Koninklijke Philips NV (XAMS:PHIA)"/>
    <s v="PHIA"/>
    <s v="Euronext Amsterdam"/>
    <x v="1"/>
    <n v="12.13"/>
    <n v="30.87"/>
    <x v="29"/>
    <n v="0"/>
    <n v="16.670000000000002"/>
    <n v="3.5917999999999999E-2"/>
    <n v="60"/>
    <n v="15.404299999999999"/>
    <n v="924.25799999999992"/>
    <n v="1000.2"/>
    <n v="75.942000000000149"/>
  </r>
  <r>
    <s v="NIKE, INC. (XNYS:NKE)"/>
    <s v="NKE"/>
    <s v="New York Stock Exchange"/>
    <x v="1"/>
    <n v="82.22"/>
    <n v="149.46"/>
    <x v="30"/>
    <n v="36.531100000000002"/>
    <n v="129.99"/>
    <n v="3.784E-3"/>
    <m/>
    <m/>
    <n v="0"/>
    <n v="0"/>
    <n v="0"/>
  </r>
  <r>
    <s v="NN Group NV (XAMS:NN)"/>
    <s v="NN"/>
    <s v="Euronext Amsterdam"/>
    <x v="1"/>
    <n v="35.6"/>
    <n v="53"/>
    <x v="10"/>
    <n v="4.7323000000000004"/>
    <n v="40.24"/>
    <n v="6.7549999999999997E-3"/>
    <m/>
    <m/>
    <n v="0"/>
    <n v="0"/>
    <n v="0"/>
  </r>
  <r>
    <s v="OCI NV (XAMS:OCI)"/>
    <s v="OCI"/>
    <s v="Euronext Amsterdam"/>
    <x v="1"/>
    <n v="23"/>
    <n v="44.4"/>
    <x v="12"/>
    <n v="4.2986000000000004"/>
    <n v="30.96"/>
    <n v="-9.5969999999999996E-3"/>
    <m/>
    <m/>
    <n v="0"/>
    <n v="0"/>
    <n v="0"/>
  </r>
  <r>
    <s v="PostNL NV (XAMS:PNL)"/>
    <s v="PNL"/>
    <s v="Euronext Amsterdam"/>
    <x v="1"/>
    <n v="1.48"/>
    <n v="3.9"/>
    <x v="24"/>
    <n v="17.070799999999998"/>
    <n v="1.9305000000000001"/>
    <n v="7.7759999999999993E-4"/>
    <m/>
    <m/>
    <n v="0"/>
    <n v="0"/>
    <n v="0"/>
  </r>
  <r>
    <s v="Prosus NV (XAMS:PRX)"/>
    <s v="PRX"/>
    <s v="Euronext Amsterdam"/>
    <x v="1"/>
    <n v="40.07"/>
    <n v="79.37"/>
    <x v="26"/>
    <n v="19.645600000000002"/>
    <n v="73.459999999999994"/>
    <n v="3.9629999999999995E-3"/>
    <n v="19"/>
    <n v="48.8536"/>
    <n v="928.21839999999997"/>
    <n v="1395.7399999999998"/>
    <n v="467.52159999999986"/>
  </r>
  <r>
    <s v="RELX PLC (XAMS:REN)"/>
    <s v="REN"/>
    <s v="Euronext Amsterdam"/>
    <x v="1"/>
    <n v="23.93"/>
    <n v="29.71"/>
    <x v="31"/>
    <n v="28.686399999999999"/>
    <n v="27.56"/>
    <n v="1.6974E-2"/>
    <m/>
    <m/>
    <n v="0"/>
    <n v="0"/>
    <n v="0"/>
  </r>
  <r>
    <s v="Royal DSM N.V. (XAMS:DSM)"/>
    <s v="DSM"/>
    <s v="Euronext Amsterdam"/>
    <x v="1"/>
    <n v="108.8"/>
    <n v="171.15"/>
    <x v="25"/>
    <n v="21.649899999999999"/>
    <n v="122.7"/>
    <n v="3.3697999999999999E-2"/>
    <n v="8"/>
    <n v="121.95"/>
    <n v="975.6"/>
    <n v="981.6"/>
    <n v="6"/>
  </r>
  <r>
    <s v="Royal Vopak (XAMS:VPK)"/>
    <s v="VPK"/>
    <s v="Euronext Amsterdam"/>
    <x v="1"/>
    <n v="18.14"/>
    <n v="33.61"/>
    <x v="21"/>
    <n v="0"/>
    <n v="28.81"/>
    <n v="3.6331000000000002E-2"/>
    <m/>
    <m/>
    <n v="0"/>
    <n v="0"/>
    <n v="0"/>
  </r>
  <r>
    <s v="SBM Offshore NV (XAMS:SBMO)"/>
    <s v="SBMO"/>
    <s v="Euronext Amsterdam"/>
    <x v="1"/>
    <n v="12.07"/>
    <n v="15.77"/>
    <x v="21"/>
    <n v="4.8826000000000001"/>
    <n v="14.18"/>
    <n v="-5.9589999999999999E-3"/>
    <m/>
    <m/>
    <n v="0"/>
    <n v="0"/>
    <n v="0"/>
  </r>
  <r>
    <s v="SHELL PLC (XAMS:SHELL)"/>
    <s v="SHELL"/>
    <s v="Euronext Amsterdam"/>
    <x v="1"/>
    <n v="22.22"/>
    <n v="29.2"/>
    <x v="32"/>
    <n v="4.5381"/>
    <n v="26.65"/>
    <n v="-4.1110000000000001E-3"/>
    <m/>
    <m/>
    <n v="0"/>
    <n v="0"/>
    <n v="0"/>
  </r>
  <r>
    <s v="Signify NV (XAMS:LIGHT)"/>
    <s v="LIGHT"/>
    <s v="Euronext Amsterdam"/>
    <x v="1"/>
    <n v="24.53"/>
    <n v="48.8"/>
    <x v="33"/>
    <n v="8.2266999999999992"/>
    <n v="34.81"/>
    <n v="9.8640000000000012E-3"/>
    <m/>
    <m/>
    <n v="0"/>
    <n v="0"/>
    <n v="0"/>
  </r>
  <r>
    <s v="Taiwan Semiconductor Manufacturing Co., Ltd. (XNYS:TSM)"/>
    <s v="TSM"/>
    <s v="New York Stock Exchange"/>
    <x v="1"/>
    <n v="59.43"/>
    <n v="128.66"/>
    <x v="4"/>
    <n v="14.7784"/>
    <n v="97.18"/>
    <n v="2.5755E-2"/>
    <n v="12"/>
    <n v="88.2"/>
    <n v="1058.4000000000001"/>
    <n v="1166.1600000000001"/>
    <n v="107.76000000000005"/>
  </r>
  <r>
    <s v="TESLA, INC. (XNAS:TSLA)"/>
    <s v="TSLA"/>
    <s v="Nasdaq Stock Market"/>
    <x v="1"/>
    <n v="101.81"/>
    <n v="384.28960000000001"/>
    <x v="34"/>
    <n v="50.044499999999999"/>
    <n v="191.25"/>
    <n v="5.4241999999999999E-2"/>
    <m/>
    <m/>
    <n v="0"/>
    <n v="0"/>
    <n v="0"/>
  </r>
  <r>
    <s v="THE WALT DISNEY COMPANY (XFRA:WDP)"/>
    <s v="WDP"/>
    <s v="Deutsche Boerse AG"/>
    <x v="1"/>
    <n v="73.83"/>
    <n v="171.9"/>
    <x v="35"/>
    <n v="55.7"/>
    <n v="100.68"/>
    <n v="1.3285E-2"/>
    <m/>
    <m/>
    <n v="0"/>
    <n v="0"/>
    <n v="0"/>
  </r>
  <r>
    <s v="TKH Group NV (XAMS:TWEKA)"/>
    <s v="TWEKA"/>
    <s v="Euronext Amsterdam"/>
    <x v="1"/>
    <n v="30.64"/>
    <n v="53.45"/>
    <x v="7"/>
    <n v="13.9619"/>
    <n v="42.84"/>
    <n v="8.0000000000000002E-3"/>
    <m/>
    <m/>
    <n v="0"/>
    <n v="0"/>
    <n v="0"/>
  </r>
  <r>
    <s v="UNILEVER PLC (XAMS:UNA)"/>
    <s v="UNA"/>
    <s v="Euronext Amsterdam"/>
    <x v="1"/>
    <n v="39.36"/>
    <n v="49.09"/>
    <x v="36"/>
    <n v="20.482299999999999"/>
    <n v="46.085000000000001"/>
    <n v="-1.0732999999999999E-2"/>
    <m/>
    <m/>
    <n v="0"/>
    <n v="0"/>
    <n v="0"/>
  </r>
  <r>
    <s v="Universal Music Group NV (XAMS:UMG)"/>
    <s v="UMG"/>
    <s v="Euronext Amsterdam"/>
    <x v="1"/>
    <n v="16.649999999999999"/>
    <n v="25.14"/>
    <x v="35"/>
    <n v="62.342199999999998"/>
    <n v="23.574999999999999"/>
    <n v="1.5726E-2"/>
    <m/>
    <m/>
    <n v="0"/>
    <n v="0"/>
    <n v="0"/>
  </r>
  <r>
    <s v="Warehouses de Pauw NV (XBRU:WDP)"/>
    <s v="WDP"/>
    <s v="Euronext Brussels"/>
    <x v="1"/>
    <n v="22.68"/>
    <n v="41.54"/>
    <x v="37"/>
    <n v="15.5161"/>
    <n v="30.24"/>
    <n v="4.7816999999999998E-2"/>
    <m/>
    <m/>
    <n v="0"/>
    <n v="0"/>
    <n v="0"/>
  </r>
  <r>
    <s v="Wolters Kluwer NV (XAMS:WKL)"/>
    <s v="WKL"/>
    <s v="Euronext Amsterdam"/>
    <x v="1"/>
    <n v="84.18"/>
    <n v="111.4"/>
    <x v="31"/>
    <n v="31.643000000000001"/>
    <n v="102.1"/>
    <n v="1.1893000000000001E-2"/>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4CA80A-9DF3-46FA-BAAB-8E13FEE7923D}" name="PivotTable2" cacheId="68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B48" firstHeaderRow="1" firstDataRow="1" firstDataCol="1"/>
  <pivotFields count="15">
    <pivotField showAll="0"/>
    <pivotField showAll="0"/>
    <pivotField showAll="0"/>
    <pivotField showAll="0"/>
    <pivotField numFmtId="164" showAll="0"/>
    <pivotField numFmtId="164" showAll="0"/>
    <pivotField axis="axisRow" showAll="0" sortType="descending">
      <items count="39">
        <item x="6"/>
        <item x="34"/>
        <item x="8"/>
        <item x="23"/>
        <item x="22"/>
        <item x="12"/>
        <item x="13"/>
        <item x="15"/>
        <item x="19"/>
        <item x="1"/>
        <item x="9"/>
        <item x="27"/>
        <item x="25"/>
        <item x="24"/>
        <item x="29"/>
        <item x="33"/>
        <item x="14"/>
        <item x="2"/>
        <item x="10"/>
        <item x="20"/>
        <item x="7"/>
        <item x="35"/>
        <item x="5"/>
        <item x="0"/>
        <item x="32"/>
        <item x="21"/>
        <item x="11"/>
        <item x="36"/>
        <item x="18"/>
        <item x="31"/>
        <item x="3"/>
        <item x="17"/>
        <item x="37"/>
        <item x="4"/>
        <item x="26"/>
        <item x="28"/>
        <item x="30"/>
        <item x="16"/>
        <item t="default"/>
      </items>
      <autoSortScope>
        <pivotArea dataOnly="0" outline="0" fieldPosition="0">
          <references count="1">
            <reference field="4294967294" count="1" selected="0">
              <x v="0"/>
            </reference>
          </references>
        </pivotArea>
      </autoSortScope>
    </pivotField>
    <pivotField showAll="0"/>
    <pivotField numFmtId="164" showAll="0"/>
    <pivotField numFmtId="10" showAll="0"/>
    <pivotField showAll="0"/>
    <pivotField showAll="0"/>
    <pivotField dataField="1" numFmtId="8" showAll="0"/>
    <pivotField numFmtId="8" showAll="0"/>
    <pivotField numFmtId="8" showAll="0"/>
  </pivotFields>
  <rowFields count="1">
    <field x="6"/>
  </rowFields>
  <rowItems count="39">
    <i>
      <x v="33"/>
    </i>
    <i>
      <x v="23"/>
    </i>
    <i>
      <x v="9"/>
    </i>
    <i>
      <x/>
    </i>
    <i>
      <x v="12"/>
    </i>
    <i>
      <x v="34"/>
    </i>
    <i>
      <x v="14"/>
    </i>
    <i>
      <x v="7"/>
    </i>
    <i>
      <x v="37"/>
    </i>
    <i>
      <x v="2"/>
    </i>
    <i>
      <x v="11"/>
    </i>
    <i>
      <x v="17"/>
    </i>
    <i>
      <x v="6"/>
    </i>
    <i>
      <x v="20"/>
    </i>
    <i>
      <x v="8"/>
    </i>
    <i>
      <x v="22"/>
    </i>
    <i>
      <x v="16"/>
    </i>
    <i>
      <x v="27"/>
    </i>
    <i>
      <x v="1"/>
    </i>
    <i>
      <x v="10"/>
    </i>
    <i>
      <x v="29"/>
    </i>
    <i>
      <x v="5"/>
    </i>
    <i>
      <x v="15"/>
    </i>
    <i>
      <x v="19"/>
    </i>
    <i>
      <x v="26"/>
    </i>
    <i>
      <x v="4"/>
    </i>
    <i>
      <x v="28"/>
    </i>
    <i>
      <x v="21"/>
    </i>
    <i>
      <x v="30"/>
    </i>
    <i>
      <x v="31"/>
    </i>
    <i>
      <x v="32"/>
    </i>
    <i>
      <x v="3"/>
    </i>
    <i>
      <x v="13"/>
    </i>
    <i>
      <x v="35"/>
    </i>
    <i>
      <x v="36"/>
    </i>
    <i>
      <x v="24"/>
    </i>
    <i>
      <x v="25"/>
    </i>
    <i>
      <x v="18"/>
    </i>
    <i t="grand">
      <x/>
    </i>
  </rowItems>
  <colItems count="1">
    <i/>
  </colItems>
  <dataFields count="1">
    <dataField name="Sum of Betaald" fld="12" baseField="6" baseItem="2" numFmtId="165"/>
  </dataFields>
  <chartFormats count="7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6" count="1" selected="0">
            <x v="33"/>
          </reference>
        </references>
      </pivotArea>
    </chartFormat>
    <chartFormat chart="1" format="3">
      <pivotArea type="data" outline="0" fieldPosition="0">
        <references count="2">
          <reference field="4294967294" count="1" selected="0">
            <x v="0"/>
          </reference>
          <reference field="6" count="1" selected="0">
            <x v="23"/>
          </reference>
        </references>
      </pivotArea>
    </chartFormat>
    <chartFormat chart="1" format="4">
      <pivotArea type="data" outline="0" fieldPosition="0">
        <references count="2">
          <reference field="4294967294" count="1" selected="0">
            <x v="0"/>
          </reference>
          <reference field="6" count="1" selected="0">
            <x v="9"/>
          </reference>
        </references>
      </pivotArea>
    </chartFormat>
    <chartFormat chart="1" format="5">
      <pivotArea type="data" outline="0" fieldPosition="0">
        <references count="2">
          <reference field="4294967294" count="1" selected="0">
            <x v="0"/>
          </reference>
          <reference field="6" count="1" selected="0">
            <x v="0"/>
          </reference>
        </references>
      </pivotArea>
    </chartFormat>
    <chartFormat chart="1" format="6">
      <pivotArea type="data" outline="0" fieldPosition="0">
        <references count="2">
          <reference field="4294967294" count="1" selected="0">
            <x v="0"/>
          </reference>
          <reference field="6" count="1" selected="0">
            <x v="12"/>
          </reference>
        </references>
      </pivotArea>
    </chartFormat>
    <chartFormat chart="1" format="7">
      <pivotArea type="data" outline="0" fieldPosition="0">
        <references count="2">
          <reference field="4294967294" count="1" selected="0">
            <x v="0"/>
          </reference>
          <reference field="6" count="1" selected="0">
            <x v="34"/>
          </reference>
        </references>
      </pivotArea>
    </chartFormat>
    <chartFormat chart="1" format="8">
      <pivotArea type="data" outline="0" fieldPosition="0">
        <references count="2">
          <reference field="4294967294" count="1" selected="0">
            <x v="0"/>
          </reference>
          <reference field="6" count="1" selected="0">
            <x v="14"/>
          </reference>
        </references>
      </pivotArea>
    </chartFormat>
    <chartFormat chart="1" format="9">
      <pivotArea type="data" outline="0" fieldPosition="0">
        <references count="2">
          <reference field="4294967294" count="1" selected="0">
            <x v="0"/>
          </reference>
          <reference field="6" count="1" selected="0">
            <x v="7"/>
          </reference>
        </references>
      </pivotArea>
    </chartFormat>
    <chartFormat chart="1" format="10">
      <pivotArea type="data" outline="0" fieldPosition="0">
        <references count="2">
          <reference field="4294967294" count="1" selected="0">
            <x v="0"/>
          </reference>
          <reference field="6" count="1" selected="0">
            <x v="37"/>
          </reference>
        </references>
      </pivotArea>
    </chartFormat>
    <chartFormat chart="1" format="11">
      <pivotArea type="data" outline="0" fieldPosition="0">
        <references count="2">
          <reference field="4294967294" count="1" selected="0">
            <x v="0"/>
          </reference>
          <reference field="6" count="1" selected="0">
            <x v="2"/>
          </reference>
        </references>
      </pivotArea>
    </chartFormat>
    <chartFormat chart="1" format="12">
      <pivotArea type="data" outline="0" fieldPosition="0">
        <references count="2">
          <reference field="4294967294" count="1" selected="0">
            <x v="0"/>
          </reference>
          <reference field="6" count="1" selected="0">
            <x v="11"/>
          </reference>
        </references>
      </pivotArea>
    </chartFormat>
    <chartFormat chart="1" format="13">
      <pivotArea type="data" outline="0" fieldPosition="0">
        <references count="2">
          <reference field="4294967294" count="1" selected="0">
            <x v="0"/>
          </reference>
          <reference field="6" count="1" selected="0">
            <x v="17"/>
          </reference>
        </references>
      </pivotArea>
    </chartFormat>
    <chartFormat chart="1" format="14">
      <pivotArea type="data" outline="0" fieldPosition="0">
        <references count="2">
          <reference field="4294967294" count="1" selected="0">
            <x v="0"/>
          </reference>
          <reference field="6" count="1" selected="0">
            <x v="6"/>
          </reference>
        </references>
      </pivotArea>
    </chartFormat>
    <chartFormat chart="1" format="15">
      <pivotArea type="data" outline="0" fieldPosition="0">
        <references count="2">
          <reference field="4294967294" count="1" selected="0">
            <x v="0"/>
          </reference>
          <reference field="6" count="1" selected="0">
            <x v="20"/>
          </reference>
        </references>
      </pivotArea>
    </chartFormat>
    <chartFormat chart="1" format="16">
      <pivotArea type="data" outline="0" fieldPosition="0">
        <references count="2">
          <reference field="4294967294" count="1" selected="0">
            <x v="0"/>
          </reference>
          <reference field="6" count="1" selected="0">
            <x v="8"/>
          </reference>
        </references>
      </pivotArea>
    </chartFormat>
    <chartFormat chart="1" format="17">
      <pivotArea type="data" outline="0" fieldPosition="0">
        <references count="2">
          <reference field="4294967294" count="1" selected="0">
            <x v="0"/>
          </reference>
          <reference field="6" count="1" selected="0">
            <x v="22"/>
          </reference>
        </references>
      </pivotArea>
    </chartFormat>
    <chartFormat chart="1" format="18">
      <pivotArea type="data" outline="0" fieldPosition="0">
        <references count="2">
          <reference field="4294967294" count="1" selected="0">
            <x v="0"/>
          </reference>
          <reference field="6" count="1" selected="0">
            <x v="16"/>
          </reference>
        </references>
      </pivotArea>
    </chartFormat>
    <chartFormat chart="1" format="19">
      <pivotArea type="data" outline="0" fieldPosition="0">
        <references count="2">
          <reference field="4294967294" count="1" selected="0">
            <x v="0"/>
          </reference>
          <reference field="6" count="1" selected="0">
            <x v="27"/>
          </reference>
        </references>
      </pivotArea>
    </chartFormat>
    <chartFormat chart="1" format="20">
      <pivotArea type="data" outline="0" fieldPosition="0">
        <references count="2">
          <reference field="4294967294" count="1" selected="0">
            <x v="0"/>
          </reference>
          <reference field="6" count="1" selected="0">
            <x v="1"/>
          </reference>
        </references>
      </pivotArea>
    </chartFormat>
    <chartFormat chart="1" format="21">
      <pivotArea type="data" outline="0" fieldPosition="0">
        <references count="2">
          <reference field="4294967294" count="1" selected="0">
            <x v="0"/>
          </reference>
          <reference field="6" count="1" selected="0">
            <x v="10"/>
          </reference>
        </references>
      </pivotArea>
    </chartFormat>
    <chartFormat chart="1" format="22">
      <pivotArea type="data" outline="0" fieldPosition="0">
        <references count="2">
          <reference field="4294967294" count="1" selected="0">
            <x v="0"/>
          </reference>
          <reference field="6" count="1" selected="0">
            <x v="29"/>
          </reference>
        </references>
      </pivotArea>
    </chartFormat>
    <chartFormat chart="1" format="23">
      <pivotArea type="data" outline="0" fieldPosition="0">
        <references count="2">
          <reference field="4294967294" count="1" selected="0">
            <x v="0"/>
          </reference>
          <reference field="6" count="1" selected="0">
            <x v="5"/>
          </reference>
        </references>
      </pivotArea>
    </chartFormat>
    <chartFormat chart="1" format="24">
      <pivotArea type="data" outline="0" fieldPosition="0">
        <references count="2">
          <reference field="4294967294" count="1" selected="0">
            <x v="0"/>
          </reference>
          <reference field="6" count="1" selected="0">
            <x v="15"/>
          </reference>
        </references>
      </pivotArea>
    </chartFormat>
    <chartFormat chart="1" format="25">
      <pivotArea type="data" outline="0" fieldPosition="0">
        <references count="2">
          <reference field="4294967294" count="1" selected="0">
            <x v="0"/>
          </reference>
          <reference field="6" count="1" selected="0">
            <x v="19"/>
          </reference>
        </references>
      </pivotArea>
    </chartFormat>
    <chartFormat chart="1" format="26">
      <pivotArea type="data" outline="0" fieldPosition="0">
        <references count="2">
          <reference field="4294967294" count="1" selected="0">
            <x v="0"/>
          </reference>
          <reference field="6" count="1" selected="0">
            <x v="26"/>
          </reference>
        </references>
      </pivotArea>
    </chartFormat>
    <chartFormat chart="1" format="27">
      <pivotArea type="data" outline="0" fieldPosition="0">
        <references count="2">
          <reference field="4294967294" count="1" selected="0">
            <x v="0"/>
          </reference>
          <reference field="6" count="1" selected="0">
            <x v="4"/>
          </reference>
        </references>
      </pivotArea>
    </chartFormat>
    <chartFormat chart="1" format="28">
      <pivotArea type="data" outline="0" fieldPosition="0">
        <references count="2">
          <reference field="4294967294" count="1" selected="0">
            <x v="0"/>
          </reference>
          <reference field="6" count="1" selected="0">
            <x v="28"/>
          </reference>
        </references>
      </pivotArea>
    </chartFormat>
    <chartFormat chart="1" format="29">
      <pivotArea type="data" outline="0" fieldPosition="0">
        <references count="2">
          <reference field="4294967294" count="1" selected="0">
            <x v="0"/>
          </reference>
          <reference field="6" count="1" selected="0">
            <x v="21"/>
          </reference>
        </references>
      </pivotArea>
    </chartFormat>
    <chartFormat chart="1" format="30">
      <pivotArea type="data" outline="0" fieldPosition="0">
        <references count="2">
          <reference field="4294967294" count="1" selected="0">
            <x v="0"/>
          </reference>
          <reference field="6" count="1" selected="0">
            <x v="30"/>
          </reference>
        </references>
      </pivotArea>
    </chartFormat>
    <chartFormat chart="1" format="31">
      <pivotArea type="data" outline="0" fieldPosition="0">
        <references count="2">
          <reference field="4294967294" count="1" selected="0">
            <x v="0"/>
          </reference>
          <reference field="6" count="1" selected="0">
            <x v="31"/>
          </reference>
        </references>
      </pivotArea>
    </chartFormat>
    <chartFormat chart="1" format="32">
      <pivotArea type="data" outline="0" fieldPosition="0">
        <references count="2">
          <reference field="4294967294" count="1" selected="0">
            <x v="0"/>
          </reference>
          <reference field="6" count="1" selected="0">
            <x v="32"/>
          </reference>
        </references>
      </pivotArea>
    </chartFormat>
    <chartFormat chart="1" format="33">
      <pivotArea type="data" outline="0" fieldPosition="0">
        <references count="2">
          <reference field="4294967294" count="1" selected="0">
            <x v="0"/>
          </reference>
          <reference field="6" count="1" selected="0">
            <x v="3"/>
          </reference>
        </references>
      </pivotArea>
    </chartFormat>
    <chartFormat chart="1" format="34">
      <pivotArea type="data" outline="0" fieldPosition="0">
        <references count="2">
          <reference field="4294967294" count="1" selected="0">
            <x v="0"/>
          </reference>
          <reference field="6" count="1" selected="0">
            <x v="13"/>
          </reference>
        </references>
      </pivotArea>
    </chartFormat>
    <chartFormat chart="1" format="35">
      <pivotArea type="data" outline="0" fieldPosition="0">
        <references count="2">
          <reference field="4294967294" count="1" selected="0">
            <x v="0"/>
          </reference>
          <reference field="6" count="1" selected="0">
            <x v="35"/>
          </reference>
        </references>
      </pivotArea>
    </chartFormat>
    <chartFormat chart="1" format="36">
      <pivotArea type="data" outline="0" fieldPosition="0">
        <references count="2">
          <reference field="4294967294" count="1" selected="0">
            <x v="0"/>
          </reference>
          <reference field="6" count="1" selected="0">
            <x v="36"/>
          </reference>
        </references>
      </pivotArea>
    </chartFormat>
    <chartFormat chart="1" format="37">
      <pivotArea type="data" outline="0" fieldPosition="0">
        <references count="2">
          <reference field="4294967294" count="1" selected="0">
            <x v="0"/>
          </reference>
          <reference field="6" count="1" selected="0">
            <x v="24"/>
          </reference>
        </references>
      </pivotArea>
    </chartFormat>
    <chartFormat chart="1" format="38">
      <pivotArea type="data" outline="0" fieldPosition="0">
        <references count="2">
          <reference field="4294967294" count="1" selected="0">
            <x v="0"/>
          </reference>
          <reference field="6" count="1" selected="0">
            <x v="25"/>
          </reference>
        </references>
      </pivotArea>
    </chartFormat>
    <chartFormat chart="1" format="39">
      <pivotArea type="data" outline="0" fieldPosition="0">
        <references count="2">
          <reference field="4294967294" count="1" selected="0">
            <x v="0"/>
          </reference>
          <reference field="6" count="1" selected="0">
            <x v="18"/>
          </reference>
        </references>
      </pivotArea>
    </chartFormat>
    <chartFormat chart="2" format="40" series="1">
      <pivotArea type="data" outline="0" fieldPosition="0">
        <references count="1">
          <reference field="4294967294" count="1" selected="0">
            <x v="0"/>
          </reference>
        </references>
      </pivotArea>
    </chartFormat>
    <chartFormat chart="2" format="41">
      <pivotArea type="data" outline="0" fieldPosition="0">
        <references count="2">
          <reference field="4294967294" count="1" selected="0">
            <x v="0"/>
          </reference>
          <reference field="6" count="1" selected="0">
            <x v="33"/>
          </reference>
        </references>
      </pivotArea>
    </chartFormat>
    <chartFormat chart="2" format="42">
      <pivotArea type="data" outline="0" fieldPosition="0">
        <references count="2">
          <reference field="4294967294" count="1" selected="0">
            <x v="0"/>
          </reference>
          <reference field="6" count="1" selected="0">
            <x v="23"/>
          </reference>
        </references>
      </pivotArea>
    </chartFormat>
    <chartFormat chart="2" format="43">
      <pivotArea type="data" outline="0" fieldPosition="0">
        <references count="2">
          <reference field="4294967294" count="1" selected="0">
            <x v="0"/>
          </reference>
          <reference field="6" count="1" selected="0">
            <x v="9"/>
          </reference>
        </references>
      </pivotArea>
    </chartFormat>
    <chartFormat chart="2" format="44">
      <pivotArea type="data" outline="0" fieldPosition="0">
        <references count="2">
          <reference field="4294967294" count="1" selected="0">
            <x v="0"/>
          </reference>
          <reference field="6" count="1" selected="0">
            <x v="0"/>
          </reference>
        </references>
      </pivotArea>
    </chartFormat>
    <chartFormat chart="2" format="45">
      <pivotArea type="data" outline="0" fieldPosition="0">
        <references count="2">
          <reference field="4294967294" count="1" selected="0">
            <x v="0"/>
          </reference>
          <reference field="6" count="1" selected="0">
            <x v="12"/>
          </reference>
        </references>
      </pivotArea>
    </chartFormat>
    <chartFormat chart="2" format="46">
      <pivotArea type="data" outline="0" fieldPosition="0">
        <references count="2">
          <reference field="4294967294" count="1" selected="0">
            <x v="0"/>
          </reference>
          <reference field="6" count="1" selected="0">
            <x v="34"/>
          </reference>
        </references>
      </pivotArea>
    </chartFormat>
    <chartFormat chart="2" format="47">
      <pivotArea type="data" outline="0" fieldPosition="0">
        <references count="2">
          <reference field="4294967294" count="1" selected="0">
            <x v="0"/>
          </reference>
          <reference field="6" count="1" selected="0">
            <x v="14"/>
          </reference>
        </references>
      </pivotArea>
    </chartFormat>
    <chartFormat chart="2" format="48">
      <pivotArea type="data" outline="0" fieldPosition="0">
        <references count="2">
          <reference field="4294967294" count="1" selected="0">
            <x v="0"/>
          </reference>
          <reference field="6" count="1" selected="0">
            <x v="7"/>
          </reference>
        </references>
      </pivotArea>
    </chartFormat>
    <chartFormat chart="2" format="49">
      <pivotArea type="data" outline="0" fieldPosition="0">
        <references count="2">
          <reference field="4294967294" count="1" selected="0">
            <x v="0"/>
          </reference>
          <reference field="6" count="1" selected="0">
            <x v="37"/>
          </reference>
        </references>
      </pivotArea>
    </chartFormat>
    <chartFormat chart="2" format="50">
      <pivotArea type="data" outline="0" fieldPosition="0">
        <references count="2">
          <reference field="4294967294" count="1" selected="0">
            <x v="0"/>
          </reference>
          <reference field="6" count="1" selected="0">
            <x v="2"/>
          </reference>
        </references>
      </pivotArea>
    </chartFormat>
    <chartFormat chart="2" format="51">
      <pivotArea type="data" outline="0" fieldPosition="0">
        <references count="2">
          <reference field="4294967294" count="1" selected="0">
            <x v="0"/>
          </reference>
          <reference field="6" count="1" selected="0">
            <x v="11"/>
          </reference>
        </references>
      </pivotArea>
    </chartFormat>
    <chartFormat chart="2" format="52">
      <pivotArea type="data" outline="0" fieldPosition="0">
        <references count="2">
          <reference field="4294967294" count="1" selected="0">
            <x v="0"/>
          </reference>
          <reference field="6" count="1" selected="0">
            <x v="17"/>
          </reference>
        </references>
      </pivotArea>
    </chartFormat>
    <chartFormat chart="2" format="53">
      <pivotArea type="data" outline="0" fieldPosition="0">
        <references count="2">
          <reference field="4294967294" count="1" selected="0">
            <x v="0"/>
          </reference>
          <reference field="6" count="1" selected="0">
            <x v="6"/>
          </reference>
        </references>
      </pivotArea>
    </chartFormat>
    <chartFormat chart="2" format="54">
      <pivotArea type="data" outline="0" fieldPosition="0">
        <references count="2">
          <reference field="4294967294" count="1" selected="0">
            <x v="0"/>
          </reference>
          <reference field="6" count="1" selected="0">
            <x v="20"/>
          </reference>
        </references>
      </pivotArea>
    </chartFormat>
    <chartFormat chart="2" format="55">
      <pivotArea type="data" outline="0" fieldPosition="0">
        <references count="2">
          <reference field="4294967294" count="1" selected="0">
            <x v="0"/>
          </reference>
          <reference field="6" count="1" selected="0">
            <x v="8"/>
          </reference>
        </references>
      </pivotArea>
    </chartFormat>
    <chartFormat chart="2" format="56">
      <pivotArea type="data" outline="0" fieldPosition="0">
        <references count="2">
          <reference field="4294967294" count="1" selected="0">
            <x v="0"/>
          </reference>
          <reference field="6" count="1" selected="0">
            <x v="22"/>
          </reference>
        </references>
      </pivotArea>
    </chartFormat>
    <chartFormat chart="2" format="57">
      <pivotArea type="data" outline="0" fieldPosition="0">
        <references count="2">
          <reference field="4294967294" count="1" selected="0">
            <x v="0"/>
          </reference>
          <reference field="6" count="1" selected="0">
            <x v="16"/>
          </reference>
        </references>
      </pivotArea>
    </chartFormat>
    <chartFormat chart="2" format="58">
      <pivotArea type="data" outline="0" fieldPosition="0">
        <references count="2">
          <reference field="4294967294" count="1" selected="0">
            <x v="0"/>
          </reference>
          <reference field="6" count="1" selected="0">
            <x v="27"/>
          </reference>
        </references>
      </pivotArea>
    </chartFormat>
    <chartFormat chart="2" format="59">
      <pivotArea type="data" outline="0" fieldPosition="0">
        <references count="2">
          <reference field="4294967294" count="1" selected="0">
            <x v="0"/>
          </reference>
          <reference field="6" count="1" selected="0">
            <x v="1"/>
          </reference>
        </references>
      </pivotArea>
    </chartFormat>
    <chartFormat chart="2" format="60">
      <pivotArea type="data" outline="0" fieldPosition="0">
        <references count="2">
          <reference field="4294967294" count="1" selected="0">
            <x v="0"/>
          </reference>
          <reference field="6" count="1" selected="0">
            <x v="10"/>
          </reference>
        </references>
      </pivotArea>
    </chartFormat>
    <chartFormat chart="2" format="61">
      <pivotArea type="data" outline="0" fieldPosition="0">
        <references count="2">
          <reference field="4294967294" count="1" selected="0">
            <x v="0"/>
          </reference>
          <reference field="6" count="1" selected="0">
            <x v="29"/>
          </reference>
        </references>
      </pivotArea>
    </chartFormat>
    <chartFormat chart="2" format="62">
      <pivotArea type="data" outline="0" fieldPosition="0">
        <references count="2">
          <reference field="4294967294" count="1" selected="0">
            <x v="0"/>
          </reference>
          <reference field="6" count="1" selected="0">
            <x v="5"/>
          </reference>
        </references>
      </pivotArea>
    </chartFormat>
    <chartFormat chart="2" format="63">
      <pivotArea type="data" outline="0" fieldPosition="0">
        <references count="2">
          <reference field="4294967294" count="1" selected="0">
            <x v="0"/>
          </reference>
          <reference field="6" count="1" selected="0">
            <x v="15"/>
          </reference>
        </references>
      </pivotArea>
    </chartFormat>
    <chartFormat chart="2" format="64">
      <pivotArea type="data" outline="0" fieldPosition="0">
        <references count="2">
          <reference field="4294967294" count="1" selected="0">
            <x v="0"/>
          </reference>
          <reference field="6" count="1" selected="0">
            <x v="19"/>
          </reference>
        </references>
      </pivotArea>
    </chartFormat>
    <chartFormat chart="2" format="65">
      <pivotArea type="data" outline="0" fieldPosition="0">
        <references count="2">
          <reference field="4294967294" count="1" selected="0">
            <x v="0"/>
          </reference>
          <reference field="6" count="1" selected="0">
            <x v="26"/>
          </reference>
        </references>
      </pivotArea>
    </chartFormat>
    <chartFormat chart="2" format="66">
      <pivotArea type="data" outline="0" fieldPosition="0">
        <references count="2">
          <reference field="4294967294" count="1" selected="0">
            <x v="0"/>
          </reference>
          <reference field="6" count="1" selected="0">
            <x v="4"/>
          </reference>
        </references>
      </pivotArea>
    </chartFormat>
    <chartFormat chart="2" format="67">
      <pivotArea type="data" outline="0" fieldPosition="0">
        <references count="2">
          <reference field="4294967294" count="1" selected="0">
            <x v="0"/>
          </reference>
          <reference field="6" count="1" selected="0">
            <x v="28"/>
          </reference>
        </references>
      </pivotArea>
    </chartFormat>
    <chartFormat chart="2" format="68">
      <pivotArea type="data" outline="0" fieldPosition="0">
        <references count="2">
          <reference field="4294967294" count="1" selected="0">
            <x v="0"/>
          </reference>
          <reference field="6" count="1" selected="0">
            <x v="21"/>
          </reference>
        </references>
      </pivotArea>
    </chartFormat>
    <chartFormat chart="2" format="69">
      <pivotArea type="data" outline="0" fieldPosition="0">
        <references count="2">
          <reference field="4294967294" count="1" selected="0">
            <x v="0"/>
          </reference>
          <reference field="6" count="1" selected="0">
            <x v="30"/>
          </reference>
        </references>
      </pivotArea>
    </chartFormat>
    <chartFormat chart="2" format="70">
      <pivotArea type="data" outline="0" fieldPosition="0">
        <references count="2">
          <reference field="4294967294" count="1" selected="0">
            <x v="0"/>
          </reference>
          <reference field="6" count="1" selected="0">
            <x v="31"/>
          </reference>
        </references>
      </pivotArea>
    </chartFormat>
    <chartFormat chart="2" format="71">
      <pivotArea type="data" outline="0" fieldPosition="0">
        <references count="2">
          <reference field="4294967294" count="1" selected="0">
            <x v="0"/>
          </reference>
          <reference field="6" count="1" selected="0">
            <x v="32"/>
          </reference>
        </references>
      </pivotArea>
    </chartFormat>
    <chartFormat chart="2" format="72">
      <pivotArea type="data" outline="0" fieldPosition="0">
        <references count="2">
          <reference field="4294967294" count="1" selected="0">
            <x v="0"/>
          </reference>
          <reference field="6" count="1" selected="0">
            <x v="3"/>
          </reference>
        </references>
      </pivotArea>
    </chartFormat>
    <chartFormat chart="2" format="73">
      <pivotArea type="data" outline="0" fieldPosition="0">
        <references count="2">
          <reference field="4294967294" count="1" selected="0">
            <x v="0"/>
          </reference>
          <reference field="6" count="1" selected="0">
            <x v="13"/>
          </reference>
        </references>
      </pivotArea>
    </chartFormat>
    <chartFormat chart="2" format="74">
      <pivotArea type="data" outline="0" fieldPosition="0">
        <references count="2">
          <reference field="4294967294" count="1" selected="0">
            <x v="0"/>
          </reference>
          <reference field="6" count="1" selected="0">
            <x v="35"/>
          </reference>
        </references>
      </pivotArea>
    </chartFormat>
    <chartFormat chart="2" format="75">
      <pivotArea type="data" outline="0" fieldPosition="0">
        <references count="2">
          <reference field="4294967294" count="1" selected="0">
            <x v="0"/>
          </reference>
          <reference field="6" count="1" selected="0">
            <x v="36"/>
          </reference>
        </references>
      </pivotArea>
    </chartFormat>
    <chartFormat chart="2" format="76">
      <pivotArea type="data" outline="0" fieldPosition="0">
        <references count="2">
          <reference field="4294967294" count="1" selected="0">
            <x v="0"/>
          </reference>
          <reference field="6" count="1" selected="0">
            <x v="24"/>
          </reference>
        </references>
      </pivotArea>
    </chartFormat>
    <chartFormat chart="2" format="77">
      <pivotArea type="data" outline="0" fieldPosition="0">
        <references count="2">
          <reference field="4294967294" count="1" selected="0">
            <x v="0"/>
          </reference>
          <reference field="6" count="1" selected="0">
            <x v="25"/>
          </reference>
        </references>
      </pivotArea>
    </chartFormat>
    <chartFormat chart="2" format="78">
      <pivotArea type="data" outline="0" fieldPosition="0">
        <references count="2">
          <reference field="4294967294" count="1" selected="0">
            <x v="0"/>
          </reference>
          <reference field="6"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D19CDF-3AC7-4DC3-9B61-3206ACFCB15A}" name="PivotTable1" cacheId="68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5">
    <pivotField showAll="0"/>
    <pivotField showAll="0"/>
    <pivotField showAll="0"/>
    <pivotField axis="axisRow" dataField="1" showAll="0">
      <items count="3">
        <item x="0"/>
        <item x="1"/>
        <item t="default"/>
      </items>
    </pivotField>
    <pivotField numFmtId="164" showAll="0"/>
    <pivotField numFmtId="164" showAll="0"/>
    <pivotField showAll="0"/>
    <pivotField showAll="0"/>
    <pivotField numFmtId="164" showAll="0"/>
    <pivotField numFmtId="10" showAll="0"/>
    <pivotField showAll="0"/>
    <pivotField showAll="0"/>
    <pivotField numFmtId="8" showAll="0"/>
    <pivotField numFmtId="8" showAll="0"/>
    <pivotField numFmtId="8" showAll="0"/>
  </pivotFields>
  <rowFields count="1">
    <field x="3"/>
  </rowFields>
  <rowItems count="3">
    <i>
      <x/>
    </i>
    <i>
      <x v="1"/>
    </i>
    <i t="grand">
      <x/>
    </i>
  </rowItems>
  <colItems count="1">
    <i/>
  </colItems>
  <dataFields count="1">
    <dataField name="Count of Type" fld="3" subtotal="count" baseField="0" baseItem="0"/>
  </dataFields>
  <chartFormats count="4">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 count="1" selected="0">
            <x v="0"/>
          </reference>
        </references>
      </pivotArea>
    </chartFormat>
    <chartFormat chart="6"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88">
  <rv s="0">
    <v>https://www.bing.com/financeapi/forcetrigger?t=bqegzr&amp;q=XMIL%3aECAR&amp;form=skydnc</v>
    <v>Learn more on Bing</v>
  </rv>
  <rv s="1">
    <v>en-GB</v>
    <v>bqegzr</v>
    <v>268435456</v>
    <v>1</v>
    <v>Powered by Refinitiv</v>
    <v>0</v>
    <v>iShs ElVhclsandDrvngTchETFUSDA (XMIL:ECAR)</v>
    <v>2</v>
    <v>3</v>
    <v>Finance</v>
    <v>4</v>
    <v>7.7249999999999996</v>
    <v>5.5330000000000004</v>
    <v>0.14799999999999999</v>
    <v>2.3035E-2</v>
    <v>EUR</v>
    <v>Borsa Italiana</v>
    <v>XMIL</v>
    <v>4.0000000000000001E-3</v>
    <v>6.593</v>
    <v>ETF</v>
    <v>44959.637557870374</v>
    <v>0</v>
    <v>6.4850000000000003</v>
    <v>617843924.60000002</v>
    <v>iShs ElVhclsandDrvngTchETFUSDA</v>
    <v>6.4850000000000003</v>
    <v>6.4249999999999998</v>
    <v>6.5730000000000004</v>
    <v>ECAR</v>
    <v>iShs ElVhclsandDrvngTchETFUSDA (XMIL:ECAR)</v>
    <v>53587</v>
  </rv>
  <rv s="2">
    <v>1</v>
  </rv>
  <rv s="3">
    <v>12</v>
    <v>P/E</v>
    <v>0</v>
  </rv>
  <rv s="0">
    <v>https://www.bing.com/financeapi/forcetrigger?t=afd2hw&amp;q=XFRA%3aIQQH&amp;form=skydnc</v>
    <v>Learn more on Bing</v>
  </rv>
  <rv s="1">
    <v>en-GB</v>
    <v>afd2hw</v>
    <v>268435456</v>
    <v>1</v>
    <v>Powered by Refinitiv</v>
    <v>0</v>
    <v>iShs Glbl Clean Engy ETF USD D (XFRA:IQQH)</v>
    <v>2</v>
    <v>3</v>
    <v>Finance</v>
    <v>5</v>
    <v>16.84</v>
    <v>4.0199999999999996</v>
    <v>4.0000000000000001E-3</v>
    <v>3.6409999999999996E-4</v>
    <v>EUR</v>
    <v>Deutsche Boerse AG</v>
    <v>XFRA</v>
    <v>6.5000000000000006E-3</v>
    <v>11.066000000000001</v>
    <v>ETF</v>
    <v>44959.637499999997</v>
    <v>4</v>
    <v>10.917999999999999</v>
    <v>6018704562.6300001</v>
    <v>iShs Glbl Clean Engy ETF USD D</v>
    <v>10.942</v>
    <v>10.986000000000001</v>
    <v>10.99</v>
    <v>IQQH</v>
    <v>iShs Glbl Clean Engy ETF USD D (XFRA:IQQH)</v>
    <v>7725</v>
  </rv>
  <rv s="2">
    <v>5</v>
  </rv>
  <rv s="0">
    <v>https://www.bing.com/financeapi/forcetrigger?t=aftgrw&amp;q=XETR%3aQDVE&amp;form=skydnc</v>
    <v>Learn more on Bing</v>
  </rv>
  <rv s="1">
    <v>en-GB</v>
    <v>aftgrw</v>
    <v>268435456</v>
    <v>1</v>
    <v>Powered by Refinitiv</v>
    <v>0</v>
    <v>iShsS&amp;P500InfTchnlgSctrETFUSDA (XETR:QDVE)</v>
    <v>2</v>
    <v>3</v>
    <v>Finance</v>
    <v>5</v>
    <v>18.739999999999998</v>
    <v>14.388</v>
    <v>0.60799999999999998</v>
    <v>3.8771E-2</v>
    <v>EUR</v>
    <v>Xetra</v>
    <v>XETR</v>
    <v>1.5E-3</v>
    <v>16.350000000000001</v>
    <v>ETF</v>
    <v>44959.637766203705</v>
    <v>7</v>
    <v>15.872</v>
    <v>2924736642.8600001</v>
    <v>iShsS&amp;P500InfTchnlgSctrETFUSDA</v>
    <v>15.901999999999999</v>
    <v>15.682</v>
    <v>16.29</v>
    <v>QDVE</v>
    <v>iShsS&amp;P500InfTchnlgSctrETFUSDA (XETR:QDVE)</v>
    <v>149663</v>
  </rv>
  <rv s="2">
    <v>8</v>
  </rv>
  <rv s="0">
    <v>https://www.bing.com/financeapi/forcetrigger?t=alolxm&amp;q=XAMS%3aTRET&amp;form=skydnc</v>
    <v>Learn more on Bing</v>
  </rv>
  <rv s="4">
    <v>en-GB</v>
    <v>alolxm</v>
    <v>268435456</v>
    <v>1</v>
    <v>Powered by Refinitiv</v>
    <v>6</v>
    <v>VanEck Gl Re Es UC ETF (XAMS:TRET)</v>
    <v>2</v>
    <v>7</v>
    <v>Finance</v>
    <v>5</v>
    <v>47.77</v>
    <v>34.5</v>
    <v>1.1293</v>
    <v>0.97299999999999998</v>
    <v>2.5968000000000001E-2</v>
    <v>EUR</v>
    <v>Euronext Amsterdam</v>
    <v>XAMS</v>
    <v>2.5000000000000001E-3</v>
    <v>38.729999999999997</v>
    <v>ETF</v>
    <v>44959.637650462966</v>
    <v>10</v>
    <v>37.573999999999998</v>
    <v>228599583.84999999</v>
    <v>VanEck Gl Re Es UC ETF</v>
    <v>37.738</v>
    <v>37.469000000000001</v>
    <v>38.442</v>
    <v>TRET</v>
    <v>VanEck Gl Re Es UC ETF (XAMS:TRET)</v>
    <v>5089</v>
  </rv>
  <rv s="2">
    <v>11</v>
  </rv>
  <rv s="0">
    <v>https://www.bing.com/financeapi/forcetrigger?t=bwywmw&amp;q=XMIL%3aSMH&amp;form=skydnc</v>
    <v>Learn more on Bing</v>
  </rv>
  <rv s="1">
    <v>en-GB</v>
    <v>bwywmw</v>
    <v>268435456</v>
    <v>1</v>
    <v>Powered by Refinitiv</v>
    <v>0</v>
    <v>VanEck Semiconductor UETFUSD A (XMIL:SMH)</v>
    <v>2</v>
    <v>3</v>
    <v>Finance</v>
    <v>4</v>
    <v>27</v>
    <v>16.059999999999999</v>
    <v>0.84499999999999997</v>
    <v>4.0401999999999993E-2</v>
    <v>EUR</v>
    <v>Borsa Italiana</v>
    <v>XMIL</v>
    <v>3.4999999999999996E-3</v>
    <v>21.86</v>
    <v>ETF</v>
    <v>44959.637719907405</v>
    <v>13</v>
    <v>21.23</v>
    <v>672896924.74000001</v>
    <v>VanEck Semiconductor UETFUSD A</v>
    <v>21.28</v>
    <v>20.914999999999999</v>
    <v>21.76</v>
    <v>SMH</v>
    <v>VanEck Semiconductor UETFUSD A (XMIL:SMH)</v>
    <v>111995</v>
  </rv>
  <rv s="2">
    <v>14</v>
  </rv>
  <rv s="0">
    <v>https://www.bing.com/financeapi/forcetrigger?t=c3m1z2&amp;q=XMIL%3aREMX&amp;form=skydnc</v>
    <v>Learn more on Bing</v>
  </rv>
  <rv s="1">
    <v>en-GB</v>
    <v>c3m1z2</v>
    <v>268435456</v>
    <v>1</v>
    <v>Powered by Refinitiv</v>
    <v>0</v>
    <v>VanEckRareErthandStgcMetUEUSDA (XMIL:REMX)</v>
    <v>2</v>
    <v>3</v>
    <v>Finance</v>
    <v>4</v>
    <v>21.98</v>
    <v>13.5</v>
    <v>-7.0000000000000007E-2</v>
    <v>-4.1419999999999998E-3</v>
    <v>EUR</v>
    <v>Borsa Italiana</v>
    <v>XMIL</v>
    <v>5.8999999999999999E-3</v>
    <v>17.103999999999999</v>
    <v>ETF</v>
    <v>44959.637118055558</v>
    <v>16</v>
    <v>16.802</v>
    <v>93599300.269999996</v>
    <v>VanEckRareErthandStgcMetUEUSDA</v>
    <v>16.914000000000001</v>
    <v>16.899999999999999</v>
    <v>16.829999999999998</v>
    <v>REMX</v>
    <v>VanEckRareErthandStgcMetUEUSDA (XMIL:REMX)</v>
    <v>11535</v>
  </rv>
  <rv s="2">
    <v>17</v>
  </rv>
  <rv s="0">
    <v>https://www.bing.com/financeapi/forcetrigger?t=bomlgh&amp;q=XMIL%3aVWRL&amp;form=skydnc</v>
    <v>Learn more on Bing</v>
  </rv>
  <rv s="1">
    <v>en-GB</v>
    <v>bomlgh</v>
    <v>268435456</v>
    <v>1</v>
    <v>Powered by Refinitiv</v>
    <v>0</v>
    <v>Vngrd FTSE AllWld ETF USD D (XMIL:VWRL)</v>
    <v>2</v>
    <v>3</v>
    <v>Finance</v>
    <v>4</v>
    <v>110.82</v>
    <v>91</v>
    <v>1.67</v>
    <v>1.7124999999999998E-2</v>
    <v>EUR</v>
    <v>Borsa Italiana</v>
    <v>XMIL</v>
    <v>2.2000000000000001E-3</v>
    <v>99.21</v>
    <v>ETF</v>
    <v>44959.637731481482</v>
    <v>19</v>
    <v>98.14</v>
    <v>9500229012</v>
    <v>Vngrd FTSE AllWld ETF USD D</v>
    <v>98.14</v>
    <v>97.52</v>
    <v>99.19</v>
    <v>VWRL</v>
    <v>Vngrd FTSE AllWld ETF USD D (XMIL:VWRL)</v>
    <v>10650</v>
  </rv>
  <rv s="2">
    <v>20</v>
  </rv>
  <rv s="0">
    <v>https://www.bing.com/financeapi/forcetrigger?t=alnxzr&amp;q=XAMS%3aAALB&amp;form=skydnc</v>
    <v>Learn more on Bing</v>
  </rv>
  <rv s="5">
    <v>en-GB</v>
    <v>alnxzr</v>
    <v>268435456</v>
    <v>1</v>
    <v>Powered by Refinitiv</v>
    <v>8</v>
    <v>Aalberts NV (XAMS:AALB)</v>
    <v>9</v>
    <v>10</v>
    <v>Finance</v>
    <v>5</v>
    <v>56.26</v>
    <v>30.55</v>
    <v>1.6919999999999999</v>
    <v>1.32</v>
    <v>2.9959E-2</v>
    <v>EUR</v>
    <v>Aalberts NV, formerly Aalberts Industries NV, is a company based in the Netherlands. It is engaged in the industrial machinery and equipment industry, and is organized into four segments: Installation Technology, Material Technology, Climate Technology and Industrial Technology. Installation Technology develops and manufactures integrated piping systems to distribute and control water or gas in heating, cooling, drinking water, gas and sprinkler systems in residential, commercial and industrial buildings. Material Technology offers heat and surface treatment solutions, complex precision stamping, precision extrusion and turbine precision machining. Climate Technology develops and manufactures complete hydronic and air flow control systems and treatment solutions for heating, cooling, ventilation and drinking water for residential and commercial buildings. Industrial Technology manufactures custom solutions to regulate and control gasses and liquids under severe and critical conditions.</v>
    <v>14402</v>
    <v>Euronext Amsterdam</v>
    <v>XAMS</v>
    <v>XAMS</v>
    <v>WTC Utrecht, Stadsplateau 18, LANGBROEK, UTRECHT, 3521 AZ NL</v>
    <v>45.7</v>
    <v>Machinery, Equipment &amp; Components</v>
    <v>Stock</v>
    <v>44959.637662037036</v>
    <v>22</v>
    <v>44.5</v>
    <v>4872159000</v>
    <v>Aalberts NV</v>
    <v>Aalberts NV</v>
    <v>44.5</v>
    <v>13.0101</v>
    <v>44.06</v>
    <v>45.38</v>
    <v>110580100</v>
    <v>AALB</v>
    <v>Aalberts NV (XAMS:AALB)</v>
    <v>109913</v>
    <v>168140</v>
  </rv>
  <rv s="2">
    <v>23</v>
  </rv>
  <rv s="0">
    <v>https://www.bing.com/financeapi/forcetrigger?t=alny3m&amp;q=XAMS%3aABN&amp;form=skydnc</v>
    <v>Learn more on Bing</v>
  </rv>
  <rv s="6">
    <v>en-GB</v>
    <v>alny3m</v>
    <v>268435456</v>
    <v>1</v>
    <v>Powered by Refinitiv</v>
    <v>11</v>
    <v>ABN Amro Bank NV (XAMS:ABN)</v>
    <v>9</v>
    <v>12</v>
    <v>Finance</v>
    <v>5</v>
    <v>15.37</v>
    <v>8.69</v>
    <v>1.2432000000000001</v>
    <v>-0.58499999999999996</v>
    <v>-3.8844999999999998E-2</v>
    <v>EUR</v>
    <v>ABN Amro Bank NV is a Netherlands-based personal bank that provides banking services to retail, private and business clients. With nearly 20,000 employees, the Bank serves clients where it has scale in the Netherlands and Northwest Europe, providing a range of products and services including loans, mortgages, payments, financial advice and asset management. The Bank has three client units, Personal &amp; Business Banking, Wealth Management and Corporate Banking, and several Group Functions to support its business, namely Finance; Risk Management (including Compliance); Innovation &amp; Technology (including Detecting Financial Crime); Human Resources; Group Audit; Legal &amp; Corporate Office; Brand, Marketing &amp; Communications and Strategy &amp; Innovation.</v>
    <v>20128</v>
    <v>Euronext Amsterdam</v>
    <v>XAMS</v>
    <v>XAMS</v>
    <v>Gustav Mahlerlaan 10, PO Box 283, AMSTERDAM, NOORD-HOLLAND, 1082 PP NL</v>
    <v>15.06</v>
    <v>Banking Services</v>
    <v>Stock</v>
    <v>44959.637696759259</v>
    <v>25</v>
    <v>14.33</v>
    <v>6771857000</v>
    <v>ABN Amro Bank NV</v>
    <v>ABN Amro Bank NV</v>
    <v>15.015000000000001</v>
    <v>7.9505999999999997</v>
    <v>15.06</v>
    <v>14.475</v>
    <v>449658500</v>
    <v>ABN</v>
    <v>ABN Amro Bank NV (XAMS:ABN)</v>
    <v>2188443</v>
    <v>2058670</v>
    <v>2009</v>
  </rv>
  <rv s="2">
    <v>26</v>
  </rv>
  <rv s="0">
    <v>https://www.bing.com/financeapi/forcetrigger?t=b1ao52&amp;q=XAMS%3aADYEN&amp;form=skydnc</v>
    <v>Learn more on Bing</v>
  </rv>
  <rv s="6">
    <v>en-GB</v>
    <v>b1ao52</v>
    <v>268435456</v>
    <v>1</v>
    <v>Powered by Refinitiv</v>
    <v>11</v>
    <v>Adyen NV (XAMS:ADYEN)</v>
    <v>9</v>
    <v>12</v>
    <v>Finance</v>
    <v>5</v>
    <v>2075.5</v>
    <v>1148</v>
    <v>1.3321000000000001</v>
    <v>140.6</v>
    <v>9.7842999999999999E-2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2575</v>
    <v>Euronext Amsterdam</v>
    <v>XAMS</v>
    <v>XAMS</v>
    <v>Simon Carmiggeltstraat 6-50, AMSTERDAM, NOORD-HOLLAND, 1011 DJ NL</v>
    <v>1599.4</v>
    <v>Financial Technology (Fintech) &amp; Infrastructure</v>
    <v>Stock</v>
    <v>44959.637754629628</v>
    <v>28</v>
    <v>1487.4</v>
    <v>44527310000</v>
    <v>Adyen NV</v>
    <v>Adyen NV</v>
    <v>1500</v>
    <v>80.863</v>
    <v>1437</v>
    <v>1577.6</v>
    <v>30986300</v>
    <v>ADYEN</v>
    <v>Adyen NV (XAMS:ADYEN)</v>
    <v>91624</v>
    <v>87180</v>
    <v>2006</v>
  </rv>
  <rv s="2">
    <v>29</v>
  </rv>
  <rv s="0">
    <v>https://www.bing.com/financeapi/forcetrigger?t=alnyhw&amp;q=XAMS%3aAGN&amp;form=skydnc</v>
    <v>Learn more on Bing</v>
  </rv>
  <rv s="5">
    <v>en-GB</v>
    <v>alnyhw</v>
    <v>268435456</v>
    <v>1</v>
    <v>Powered by Refinitiv</v>
    <v>8</v>
    <v>Aegon NV (XAMS:AGN)</v>
    <v>9</v>
    <v>10</v>
    <v>Finance</v>
    <v>5</v>
    <v>5.43</v>
    <v>3.59</v>
    <v>1.4302999999999999</v>
    <v>2.8000000000000001E-2</v>
    <v>5.5779999999999996E-3</v>
    <v>EUR</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20000</v>
    <v>Euronext Amsterdam</v>
    <v>XAMS</v>
    <v>XAMS</v>
    <v>AEGONplein 50, 'S-GRAVENHAGE, ZUID-HOLLAND, 2591 TV NL</v>
    <v>5.0780000000000003</v>
    <v>Insurance</v>
    <v>Stock</v>
    <v>44959.637708333335</v>
    <v>31</v>
    <v>5.0119999999999996</v>
    <v>10589340000</v>
    <v>Aegon NV</v>
    <v>Aegon NV</v>
    <v>5.0259999999999998</v>
    <v>35.857100000000003</v>
    <v>5.0199999999999996</v>
    <v>5.048</v>
    <v>2109430000</v>
    <v>AGN</v>
    <v>Aegon NV (XAMS:AGN)</v>
    <v>4321912</v>
    <v>5575510</v>
  </rv>
  <rv s="2">
    <v>32</v>
  </rv>
  <rv s="0">
    <v>https://www.bing.com/financeapi/forcetrigger?t=ae7ak2&amp;q=XPAR%3aAF&amp;form=skydnc</v>
    <v>Learn more on Bing</v>
  </rv>
  <rv s="6">
    <v>en-GB</v>
    <v>ae7ak2</v>
    <v>268435456</v>
    <v>1</v>
    <v>Powered by Refinitiv</v>
    <v>11</v>
    <v>Air France KLM SA (XPAR:AF)</v>
    <v>9</v>
    <v>12</v>
    <v>Finance</v>
    <v>5</v>
    <v>2.2799999999999998</v>
    <v>1.07</v>
    <v>1.8527</v>
    <v>0.03</v>
    <v>1.9512000000000002E-2</v>
    <v>EUR</v>
    <v>Air France KLM-SA is an airline company. The Company is engaged in passenger transportation. Its activities also include cargo, aeronautics maintenance and other air-transport-related activities, including catering. The Company's two sub-groups Air France and KLM have a flyer program, Flying Blue, which enables members to acquire miles as they fly with airline partners or from transactions with non-airline partners. Its activities include Passenger transport, Cargo transport, Maintenance and Other activities. The Company's network is organized around the hubs at Paris-Charles de Gaulle and Amsterdam-Schiphol. With these two hubs, the Company links Europe to the rest of the world, with approximately 320 destinations in over 115 countries. Transavia, the Company's subsidiary, has operations in the Netherlands and France directed at medium-haul leisure customers, as well as through its charter flights and tour operators.</v>
    <v>74307</v>
    <v>Euronext Paris</v>
    <v>XPAR</v>
    <v>XPAR</v>
    <v>2 rue de Robert-Esnault-Pelterie, Bp 93290, PARIS, ILE-DE-FRANCE, 75007 FR</v>
    <v>1.5734999999999999</v>
    <v>Passenger Transportation Services</v>
    <v>Stock</v>
    <v>44959.637687349219</v>
    <v>34</v>
    <v>1.5455000000000001</v>
    <v>3952199000</v>
    <v>Air France KLM SA</v>
    <v>Air France KLM SA</v>
    <v>1.5455000000000001</v>
    <v>76.492500000000007</v>
    <v>1.5375000000000001</v>
    <v>1.5674999999999999</v>
    <v>2570536000</v>
    <v>AF</v>
    <v>Air France KLM SA (XPAR:AF)</v>
    <v>7506164</v>
    <v>16403330</v>
    <v>1955</v>
  </rv>
  <rv s="2">
    <v>35</v>
  </rv>
  <rv s="0">
    <v>https://www.bing.com/financeapi/forcetrigger?t=alnynm&amp;q=XAMS%3aAKZA&amp;form=skydnc</v>
    <v>Learn more on Bing</v>
  </rv>
  <rv s="5">
    <v>en-GB</v>
    <v>alnynm</v>
    <v>268435456</v>
    <v>1</v>
    <v>Powered by Refinitiv</v>
    <v>8</v>
    <v>Akzo Nobel NV (XAMS:AKZA)</v>
    <v>9</v>
    <v>10</v>
    <v>Finance</v>
    <v>5</v>
    <v>96.12</v>
    <v>55</v>
    <v>1.1557999999999999</v>
    <v>2.36</v>
    <v>3.4262000000000001E-2</v>
    <v>EUR</v>
    <v>Akzo Nobel NV is a paints and coatings company based in the Netherlands. The Company operates through two business segments: Decorative Paints and Performance Coatings. The Decorative Paints segment supplies a range of products, including paints, lacquers and varnishes. It also offers a range of mixing machines and color concepts for the building and renovation industry, as well as specialty coatings for metal, wood and other critical building materials. The Performance Coatings segment has a portfolio, which includes paints and coatings for ships, cars, aircraft, yachts and architectural components (structural steel, building products, flooring), consumer goods (mobile devices, appliances, beverage cans, furniture), and oil and gas facilities. The Company's brands include Coral, Dulux, Flexa, Hammerite, Sadolin, Sikkens, Awlgrip, International, Interpon, Dissolvine, Eka, Expancel, Jozo, Levasil and Kromasil, among others. It operates in the Netherlands, as well as internationally.</v>
    <v>35600</v>
    <v>Euronext Amsterdam</v>
    <v>XAMS</v>
    <v>XAMS</v>
    <v>Christian Neefestraat 2, PO Box 75730, AMSTERDAM, NOORD-HOLLAND, 1077WW NL</v>
    <v>71.540000000000006</v>
    <v>Chemicals</v>
    <v>Stock</v>
    <v>44959.637731481482</v>
    <v>37</v>
    <v>69.239999999999995</v>
    <v>12010970000</v>
    <v>Akzo Nobel NV</v>
    <v>Akzo Nobel NV</v>
    <v>69.28</v>
    <v>22.560700000000001</v>
    <v>68.88</v>
    <v>71.239999999999995</v>
    <v>174375200</v>
    <v>AKZA</v>
    <v>Akzo Nobel NV (XAMS:AKZA)</v>
    <v>327100</v>
    <v>424670</v>
  </rv>
  <rv s="2">
    <v>38</v>
  </rv>
  <rv s="0">
    <v>https://www.bing.com/financeapi/forcetrigger?t=azfa52&amp;q=XAMS%3aALFEN&amp;form=skydnc</v>
    <v>Learn more on Bing</v>
  </rv>
  <rv s="6">
    <v>en-GB</v>
    <v>azfa52</v>
    <v>268435456</v>
    <v>1</v>
    <v>Powered by Refinitiv</v>
    <v>11</v>
    <v>Alfen NV (XAMS:ALFEN)</v>
    <v>9</v>
    <v>12</v>
    <v>Finance</v>
    <v>5</v>
    <v>120.8</v>
    <v>59.6</v>
    <v>0.92449999999999999</v>
    <v>1.1399999999999999</v>
    <v>1.3103E-2</v>
    <v>EUR</v>
    <v>Alfen NV (Alfen) is a company based in the Netherlands, engaged in the design, development and production of electric grid equipment. The Company is active in three business lines: Smart Grids, which supplies standardized electricity grid connection systems, secondary transformer substations, local power grids, devices for grid automation, as well as software and back-end systems for remote management and grid control; Energy Storage, responsible for development and installation of modular energy storage systems under the brand TheBattery, which are used by utilities, grid operators, energy traders and industrial companies, among others, and Electric Vehicle (EV) Charging, which supplies EV charge points in a variety of capacities and functionalities for use at home, work and in public areas. In addition, Alfen offers service, management and maintenance activities, including remote support and monitoring, as well as an in-house technological know-how center.</v>
    <v>683</v>
    <v>Euronext Amsterdam</v>
    <v>XAMS</v>
    <v>XAMS</v>
    <v>Hefbrugweg 28, Almere, FLEVOLAND, 1332 AP NL</v>
    <v>89.72</v>
    <v>Machinery, Equipment &amp; Components</v>
    <v>Stock</v>
    <v>44959.637488425928</v>
    <v>40</v>
    <v>86.86</v>
    <v>1892250000</v>
    <v>Alfen NV</v>
    <v>Alfen NV</v>
    <v>88</v>
    <v>51.092300000000002</v>
    <v>87</v>
    <v>88.14</v>
    <v>21750000</v>
    <v>ALFEN</v>
    <v>Alfen NV (XAMS:ALFEN)</v>
    <v>125266</v>
    <v>97470</v>
    <v>2015</v>
  </rv>
  <rv s="2">
    <v>41</v>
  </rv>
  <rv s="0">
    <v>https://www.bing.com/financeapi/forcetrigger?t=alnyqh&amp;q=XAMS%3aAMG&amp;form=skydnc</v>
    <v>Learn more on Bing</v>
  </rv>
  <rv s="5">
    <v>en-GB</v>
    <v>alnyqh</v>
    <v>268435456</v>
    <v>1</v>
    <v>Powered by Refinitiv</v>
    <v>8</v>
    <v>AMG Advanced Metallurgical Group NV (XAMS:AMG)</v>
    <v>9</v>
    <v>10</v>
    <v>Finance</v>
    <v>5</v>
    <v>42.32</v>
    <v>21.4</v>
    <v>1.9325000000000001</v>
    <v>0.36</v>
    <v>1.0417000000000001E-2</v>
    <v>EUR</v>
    <v>AMG Advanced Metallurgical Group NV is based in the Netherlands and produces specialty metals, mineral products and related vacuum furnace systems. The Company provides carbon dioxide (CO2) reduction solutions for various industries and is active in two segments: Critical Materials and Engineering. The Critical Materials segment focuses on the production of specialty metals, alloys and high performance materials, including aluminum master alloys and powders, titanium alloys and coatings, chromium metal, ferrovanadium, antimony, tantalum, niobium, silicon metal and natural graphite. The Engineering segment operates vacuum heat treatment facilities and comprises the design and production of vacuum furnace systems, including vacuum remelting, solar silicon melting and crystallization, vacuum induction melting, vacuum heat treatment and high pressure gas quenching, turbine blade coating and sintering. The Company is present in Germany, the United States, Brazil and China, among others.</v>
    <v>3300</v>
    <v>Euronext Amsterdam</v>
    <v>XAMS</v>
    <v>XAMS</v>
    <v>WTC Amsterdam Toren C, Fl 13th, Strawinskylaan 1343, AMSTERDAM, NOORD-HOLLAND, 1077 XX NL</v>
    <v>35.42</v>
    <v>Metals &amp; Mining</v>
    <v>Stock</v>
    <v>44959.637731481482</v>
    <v>43</v>
    <v>34.42</v>
    <v>1110361000</v>
    <v>AMG Advanced Metallurgical Group NV</v>
    <v>AMG Advanced Metallurgical Group NV</v>
    <v>34.64</v>
    <v>8.1495999999999995</v>
    <v>34.56</v>
    <v>34.92</v>
    <v>32504160</v>
    <v>AMG</v>
    <v>AMG Advanced Metallurgical Group NV (XAMS:AMG)</v>
    <v>152424</v>
    <v>213500</v>
  </rv>
  <rv s="2">
    <v>44</v>
  </rv>
  <rv s="0">
    <v>https://www.bing.com/financeapi/forcetrigger?t=alnyw7&amp;q=XAMS%3aAPAM&amp;form=skydnc</v>
    <v>Learn more on Bing</v>
  </rv>
  <rv s="6">
    <v>en-GB</v>
    <v>alnyw7</v>
    <v>268435456</v>
    <v>1</v>
    <v>Powered by Refinitiv</v>
    <v>11</v>
    <v>Aperam SA (XAMS:APAM)</v>
    <v>9</v>
    <v>12</v>
    <v>Finance</v>
    <v>5</v>
    <v>55</v>
    <v>23.55</v>
    <v>2.1431</v>
    <v>0.15</v>
    <v>4.176E-3</v>
    <v>EUR</v>
    <v>Aperam SA is a steel producer based in France. The Company is focused on producing of stainless and specialty steels, specialty products, including grain oriented (GO) and non-grain oriented (NGO) electrical steels and specialty alloys. Its three operating segments include: Stainless &amp; Electrical Steel, Services &amp; Solutions, and Alloys &amp; Specialties. The Company, via subsidiaries, operates through service centres and distribution networks with customer-tailored products. Its production facilities are in Brazil, Belgium and France. The Company sells its products in over 40 countries, and to customers operating in a range of industries, including aerospace, automotive, catering, construction, household appliances, electrical engineering, industrial processes, medical, and oil &amp; gas.</v>
    <v>10600</v>
    <v>Euronext Amsterdam</v>
    <v>XAMS</v>
    <v>XAMS</v>
    <v>12C rue Guillaume Kroll, LUXEMBOURG, LUXEMBOURG-NA, 1882 LU</v>
    <v>36.520000000000003</v>
    <v>Metals &amp; Mining</v>
    <v>Stock</v>
    <v>44959.637662037036</v>
    <v>46</v>
    <v>35.81</v>
    <v>2873466000</v>
    <v>Aperam SA</v>
    <v>Aperam SA</v>
    <v>36.24</v>
    <v>2.4436</v>
    <v>35.92</v>
    <v>36.07</v>
    <v>79996280</v>
    <v>APAM</v>
    <v>Aperam SA (XAMS:APAM)</v>
    <v>116059</v>
    <v>187650</v>
    <v>2010</v>
  </rv>
  <rv s="2">
    <v>47</v>
  </rv>
  <rv s="0">
    <v>https://www.bing.com/financeapi/forcetrigger?t=alnyz2&amp;q=XAMS%3aARCAD&amp;form=skydnc</v>
    <v>Learn more on Bing</v>
  </rv>
  <rv s="5">
    <v>en-GB</v>
    <v>alnyz2</v>
    <v>268435456</v>
    <v>1</v>
    <v>Powered by Refinitiv</v>
    <v>8</v>
    <v>Arcadis NV (XAMS:ARCAD)</v>
    <v>9</v>
    <v>10</v>
    <v>Finance</v>
    <v>5</v>
    <v>43.32</v>
    <v>30.84</v>
    <v>1.4156</v>
    <v>1.34</v>
    <v>3.3349999999999998E-2</v>
    <v>EUR</v>
    <v>Arcadis NV is a company based in the Netherlands. The company engaged in delivering sustainable design, engineering, and consultancy solutions. It performs feasibility studies, develops projects, offers financial and legal consulting services, assists in the permitting process, and offers design and maintenance services.</v>
    <v>26933</v>
    <v>Euronext Amsterdam</v>
    <v>XAMS</v>
    <v>XAMS</v>
    <v>La Guardiaweg 36-66, AMSTERDAM, NOORD-HOLLAND, 1043 DJ NL</v>
    <v>41.56</v>
    <v>Construction &amp; Engineering</v>
    <v>Stock</v>
    <v>44959.637430555558</v>
    <v>49</v>
    <v>40.299999999999997</v>
    <v>3633963000</v>
    <v>Arcadis NV</v>
    <v>Arcadis NV</v>
    <v>40.340000000000003</v>
    <v>20.3217</v>
    <v>40.18</v>
    <v>41.52</v>
    <v>90442090</v>
    <v>ARCAD</v>
    <v>Arcadis NV (XAMS:ARCAD)</v>
    <v>54887</v>
    <v>66770</v>
  </rv>
  <rv s="2">
    <v>50</v>
  </rv>
  <rv s="0">
    <v>https://www.bing.com/financeapi/forcetrigger?t=alog2w&amp;q=XAMS%3aMT&amp;form=skydnc</v>
    <v>Learn more on Bing</v>
  </rv>
  <rv s="6">
    <v>en-GB</v>
    <v>alog2w</v>
    <v>268435456</v>
    <v>1</v>
    <v>Powered by Refinitiv</v>
    <v>11</v>
    <v>ArcelorMittal SA (XAMS:MT)</v>
    <v>9</v>
    <v>12</v>
    <v>Finance</v>
    <v>5</v>
    <v>31.305</v>
    <v>19.399999999999999</v>
    <v>2.0545</v>
    <v>-0.13500000000000001</v>
    <v>-4.7670000000000004E-3</v>
    <v>EUR</v>
    <v>ArcelorMittal SA is a Luxembourg-based holding company. The Company, via its subsidiaries, owns and operates steel, iron ore manufacturing and coal mining facilities in Europe, North and South America, Asia, and Africa. The Company is organized in five operating segments: NAFTA; Brazil; Europe; Africa and Commonwealth of Independent States (ACIS), and Mining. The NAFTA, Brazil, Europe, and ACIS segments produce flat, long, and tubular products including slabs, hot-rolled coil, cold-rolled coil, coated steel products, among others. The Mining segment provides steel operations and comprises all mines owned by the Company in the Americas, Europe, Africa, and countries of the Commonwealth of Independent States (CIS).</v>
    <v>158000</v>
    <v>Euronext Amsterdam</v>
    <v>XAMS</v>
    <v>XAMS</v>
    <v>24-26 Boulevard d'Avranches, LUXEMBOURG, LUXEMBOURG-NA, 1160 LU</v>
    <v>28.74</v>
    <v>Metals &amp; Mining</v>
    <v>Stock</v>
    <v>44959.637719907405</v>
    <v>52</v>
    <v>28.074999999999999</v>
    <v>24572270000</v>
    <v>ArcelorMittal SA</v>
    <v>ArcelorMittal SA</v>
    <v>28.55</v>
    <v>2.0150000000000001</v>
    <v>28.32</v>
    <v>28.184999999999999</v>
    <v>877809800</v>
    <v>MT</v>
    <v>ArcelorMittal SA (XAMS:MT)</v>
    <v>2163499</v>
    <v>2627120</v>
    <v>2001</v>
  </rv>
  <rv s="2">
    <v>53</v>
  </rv>
  <rv s="0">
    <v>https://www.bing.com/financeapi/forcetrigger?t=alnz2w&amp;q=XAMS%3aASM&amp;form=skydnc</v>
    <v>Learn more on Bing</v>
  </rv>
  <rv s="6">
    <v>en-GB</v>
    <v>alnz2w</v>
    <v>268435456</v>
    <v>1</v>
    <v>Powered by Refinitiv</v>
    <v>11</v>
    <v>ASM International NV (XAMS:ASM)</v>
    <v>9</v>
    <v>12</v>
    <v>Finance</v>
    <v>5</v>
    <v>343.6</v>
    <v>193.72</v>
    <v>1.8648</v>
    <v>13.65</v>
    <v>4.3395000000000003E-2</v>
    <v>EUR</v>
    <v>ASM International N.V. is a supplier of wafer processing equipment, primarily for semiconductor manufacturing industry. The Company designs, manufactures and sells equipment and services to its customers for the production of semiconductor devices, or integrated circuits (ICs). The Company operates in two segments, which include Front-end and Back-end. The Front-end segment manufactures and sells equipment used in wafer processing, encompassing the fabrication steps in which silicon wafers are layered with semiconductor devices. The front-end segment includes manufacturing, service, and sales operations in Europe, the United States, Japan and South East Asia. The Back-end segment manufactures and sells equipment and materials used in assembly and packaging, encompassing the processes in which silicon wafers are separated into individual circuits. The Company supplies equipment to the manufacturers of analog semiconductor devices primarily for the deposition of thin films.</v>
    <v>3805</v>
    <v>Euronext Amsterdam</v>
    <v>XAMS</v>
    <v>XAMS</v>
    <v>Versterkerstraat 8, ALMERE, FLEVOLAND, 1322 AP NL</v>
    <v>335.15</v>
    <v>Semiconductors &amp; Semiconductor Equipment</v>
    <v>Stock</v>
    <v>44959.637731481482</v>
    <v>55</v>
    <v>322</v>
    <v>15522590000</v>
    <v>ASM International NV</v>
    <v>ASM International NV</v>
    <v>322.5</v>
    <v>53.214300000000001</v>
    <v>314.55</v>
    <v>328.2</v>
    <v>49348550</v>
    <v>ASM</v>
    <v>ASM International NV (XAMS:ASM)</v>
    <v>263299</v>
    <v>287490</v>
    <v>1968</v>
  </rv>
  <rv s="2">
    <v>56</v>
  </rv>
  <rv s="0">
    <v>https://www.bing.com/financeapi/forcetrigger?t=alnz5r&amp;q=XAMS%3aASML&amp;form=skydnc</v>
    <v>Learn more on Bing</v>
  </rv>
  <rv s="6">
    <v>en-GB</v>
    <v>alnz5r</v>
    <v>268435456</v>
    <v>1</v>
    <v>Powered by Refinitiv</v>
    <v>11</v>
    <v>ASML Holding NV (XAMS:ASML)</v>
    <v>9</v>
    <v>12</v>
    <v>Finance</v>
    <v>5</v>
    <v>642</v>
    <v>375.75</v>
    <v>1.5596000000000001</v>
    <v>23.5</v>
    <v>3.8689000000000001E-2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34720</v>
    <v>Euronext Amsterdam</v>
    <v>XAMS</v>
    <v>XAMS</v>
    <v>De Run 6501, VELDHOVEN, NOORD-BRABANT, 5504 DR NL</v>
    <v>638.9</v>
    <v>Semiconductors &amp; Semiconductor Equipment</v>
    <v>Stock</v>
    <v>44959.637745289059</v>
    <v>58</v>
    <v>620.4</v>
    <v>244866200000</v>
    <v>ASML Holding NV</v>
    <v>ASML Holding NV</v>
    <v>621.79999999999995</v>
    <v>40.325000000000003</v>
    <v>607.4</v>
    <v>630.9</v>
    <v>403138200</v>
    <v>ASML</v>
    <v>ASML Holding NV (XAMS:ASML)</v>
    <v>663711</v>
    <v>763660</v>
    <v>1994</v>
  </rv>
  <rv s="2">
    <v>59</v>
  </rv>
  <rv s="0">
    <v>https://www.bing.com/financeapi/forcetrigger?t=alnz8m&amp;q=XAMS%3aASRNL&amp;form=skydnc</v>
    <v>Learn more on Bing</v>
  </rv>
  <rv s="6">
    <v>en-GB</v>
    <v>alnz8m</v>
    <v>268435456</v>
    <v>1</v>
    <v>Powered by Refinitiv</v>
    <v>11</v>
    <v>ASR Nederland NV (XAMS:ASRNL)</v>
    <v>9</v>
    <v>12</v>
    <v>Finance</v>
    <v>5</v>
    <v>46.29</v>
    <v>32.880000000000003</v>
    <v>1.0764</v>
    <v>-0.17</v>
    <v>-3.9110000000000004E-3</v>
    <v>EUR</v>
    <v>ASR Nederland NV is a multiline insurance company based in the Netherlands. The Company operates through six segments: Non-Life, comprising non-life insurances, including motor vehicle, fire, travel and leisure, transport, liability, agricultural, construction motorized vehicles and construction all risk and assistance insurance products, among others; Life, offering insurance policies that involve asset-building, asset protection, term life insurance and funeral expenses for consumers and business owners; Banking and Asset Management, providing banking activities and activities related to asset management, including investment property management; Distribution and Services, including the distribution of insurance contracts and intermediary services; Holding and Other, providing primarily holding activities of the Company, as well as Real Estate Development, specialized in the development of real estate properties. The Company operates in the Netherlands and internationally.</v>
    <v>4242</v>
    <v>Euronext Amsterdam</v>
    <v>XAMS</v>
    <v>XAMS</v>
    <v>Archimedeslaan 10, PO Box 2072, UTRECHT, UTRECHT, 3584 BA NL</v>
    <v>43.54</v>
    <v>Insurance</v>
    <v>Stock</v>
    <v>44959.637731481482</v>
    <v>61</v>
    <v>43.08</v>
    <v>6512982000</v>
    <v>ASR Nederland NV</v>
    <v>ASR Nederland NV</v>
    <v>43.47</v>
    <v>6.6761999999999997</v>
    <v>43.47</v>
    <v>43.3</v>
    <v>149827100</v>
    <v>ASRNL</v>
    <v>ASR Nederland NV (XAMS:ASRNL)</v>
    <v>202403</v>
    <v>434470</v>
    <v>1983</v>
  </rv>
  <rv s="2">
    <v>62</v>
  </rv>
  <rv s="0">
    <v>https://www.bing.com/financeapi/forcetrigger?t=alo1ar&amp;q=XAMS%3aBFIT&amp;form=skydnc</v>
    <v>Learn more on Bing</v>
  </rv>
  <rv s="6">
    <v>en-GB</v>
    <v>alo1ar</v>
    <v>268435456</v>
    <v>1</v>
    <v>Powered by Refinitiv</v>
    <v>11</v>
    <v>Basic Fit NV (XAMS:BFIT)</v>
    <v>9</v>
    <v>12</v>
    <v>Finance</v>
    <v>5</v>
    <v>44.78</v>
    <v>21.66</v>
    <v>1.6462000000000001</v>
    <v>2.38</v>
    <v>7.5700000000000003E-2</v>
    <v>EUR</v>
    <v>Basic-Fit NV is an operator of fitness centers based in the Netherlands. The Company operates more than 350 fitness clubs in the Netherlands, Belgium, France and Spain.</v>
    <v>6964</v>
    <v>Euronext Amsterdam</v>
    <v>XAMS</v>
    <v>XAMS</v>
    <v>Wegalaan 60, HOOFDDORP, NOORD-HOLLAND, 2132 JC NL</v>
    <v>34.64</v>
    <v>Hotels &amp; Entertainment Services</v>
    <v>Stock</v>
    <v>44959.637561284377</v>
    <v>64</v>
    <v>32.36</v>
    <v>2075040000</v>
    <v>Basic Fit NV</v>
    <v>Basic Fit NV</v>
    <v>32.880000000000003</v>
    <v>0</v>
    <v>31.44</v>
    <v>33.82</v>
    <v>66000000</v>
    <v>BFIT</v>
    <v>Basic Fit NV (XAMS:BFIT)</v>
    <v>230480</v>
    <v>122190</v>
    <v>2016</v>
  </rv>
  <rv s="2">
    <v>65</v>
  </rv>
  <rv s="0">
    <v>https://www.bing.com/financeapi/forcetrigger?t=alo152&amp;q=XAMS%3aBESI&amp;form=skydnc</v>
    <v>Learn more on Bing</v>
  </rv>
  <rv s="5">
    <v>en-GB</v>
    <v>alo152</v>
    <v>268435456</v>
    <v>1</v>
    <v>Powered by Refinitiv</v>
    <v>8</v>
    <v>BE Semiconductor Industries NV (XAMS:BESI)</v>
    <v>9</v>
    <v>10</v>
    <v>Finance</v>
    <v>5</v>
    <v>84.9</v>
    <v>38.46</v>
    <v>1.5555000000000001</v>
    <v>3.84</v>
    <v>5.8680000000000003E-2</v>
    <v>EUR</v>
    <v>BE Semiconductor Industries N.V. (Besi) is a holding company. The Company is engaged in the development, manufacturing, marketing, sales and service of semiconductor assembly equipment for the global semiconductor and electronics industries. It operates through three segments: Die Attach, Packaging and Plating. It develops assembly processes and equipment for leadframe, substrate and wafer level packaging applications in a range of end user markets, including electronics, computer, automotive, industrial and solar energy. The Company offers products, such as Die attach equipment, which include single chip, multi-chip, multi module, flip chip, thermo-compression bonding (TCB) and enhanced wafer level ball grid array (eWLB) die bonding systems, and die sorting systems; Packaging equipment, which include wafer level molding and singulation systems, and Plating equipment, which include metal plating systems and related process chemicals.</v>
    <v>1694</v>
    <v>Euronext Amsterdam</v>
    <v>XAMS</v>
    <v>XAMS</v>
    <v>Ratio 6, DUIVEN, GELDERLAND, 6921 RW NL</v>
    <v>71.16</v>
    <v>Semiconductors &amp; Semiconductor Equipment</v>
    <v>Stock</v>
    <v>44959.637731481482</v>
    <v>67</v>
    <v>67.34</v>
    <v>5310243000</v>
    <v>BE Semiconductor Industries NV</v>
    <v>BE Semiconductor Industries NV</v>
    <v>67.7</v>
    <v>19.358699999999999</v>
    <v>65.44</v>
    <v>69.28</v>
    <v>81146740</v>
    <v>BESI</v>
    <v>BE Semiconductor Industries NV (XAMS:BESI)</v>
    <v>740272</v>
    <v>612720</v>
  </rv>
  <rv s="2">
    <v>68</v>
  </rv>
  <rv s="0">
    <v>https://www.bing.com/financeapi/forcetrigger?t=af5uc7&amp;q=XFRA%3aBRYN&amp;form=skydnc</v>
    <v>Learn more on Bing</v>
  </rv>
  <rv s="6">
    <v>en-GB</v>
    <v>af5uc7</v>
    <v>268435456</v>
    <v>1</v>
    <v>Powered by Refinitiv</v>
    <v>11</v>
    <v>BERKSHIRE HATHAWAY INC., (XFRA:BRYN)</v>
    <v>9</v>
    <v>13</v>
    <v>Finance</v>
    <v>5</v>
    <v>330.15</v>
    <v>148.30000000000001</v>
    <v>0.88919999999999999</v>
    <v>-0.2</v>
    <v>-7.0310000000000001E-4</v>
    <v>EUR</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Deutsche Boerse AG</v>
    <v>XFRA</v>
    <v>XFRA</v>
    <v>3555 Farnam St, OMAHA, NE, 68131 US</v>
    <v>285.60000000000002</v>
    <v>Consumer Goods Conglomerates</v>
    <v>Stock</v>
    <v>44959.637499999997</v>
    <v>70</v>
    <v>281.75</v>
    <v>684960700000</v>
    <v>BERKSHIRE HATHAWAY INC.,</v>
    <v>BERKSHIRE HATHAWAY INC.,</v>
    <v>281.75</v>
    <v>60.47</v>
    <v>284.45</v>
    <v>284.25</v>
    <v>1464240</v>
    <v>BRYN</v>
    <v>BERKSHIRE HATHAWAY INC., (XFRA:BRYN)</v>
    <v>2652</v>
    <v>4140</v>
    <v>1998</v>
  </rv>
  <rv s="2">
    <v>71</v>
  </rv>
  <rv s="0">
    <v>https://www.bing.com/financeapi/forcetrigger?t=af6wpr&amp;q=XFRA%3aCJ6&amp;form=skydnc</v>
    <v>Learn more on Bing</v>
  </rv>
  <rv s="6">
    <v>en-GB</v>
    <v>af6wpr</v>
    <v>268435456</v>
    <v>1</v>
    <v>Powered by Refinitiv</v>
    <v>11</v>
    <v>CAMECO CORPORATION (XFRA:CJ6)</v>
    <v>9</v>
    <v>14</v>
    <v>Finance</v>
    <v>5</v>
    <v>31.01</v>
    <v>4.8975</v>
    <v>0.95069999999999999</v>
    <v>0.75</v>
    <v>2.8845999999999997E-2</v>
    <v>EUR</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Deutsche Boerse AG</v>
    <v>XFRA</v>
    <v>XFRA</v>
    <v>2121 11th St W, SASKATOON, SK, S7M 1J3 CA</v>
    <v>26.81</v>
    <v>Uranium</v>
    <v>Stock</v>
    <v>44959.637499999997</v>
    <v>73</v>
    <v>25.57</v>
    <v>16482580000</v>
    <v>CAMECO CORPORATION</v>
    <v>CAMECO CORPORATION</v>
    <v>25.65</v>
    <v>121.84</v>
    <v>26</v>
    <v>26.75</v>
    <v>432500100</v>
    <v>CJ6</v>
    <v>CAMECO CORPORATION (XFRA:CJ6)</v>
    <v>3884</v>
    <v>1430940</v>
    <v>1997</v>
  </rv>
  <rv s="2">
    <v>74</v>
  </rv>
  <rv s="0">
    <v>https://www.bing.com/financeapi/forcetrigger?t=alo42w&amp;q=XAMS%3aCRBN&amp;form=skydnc</v>
    <v>Learn more on Bing</v>
  </rv>
  <rv s="5">
    <v>en-GB</v>
    <v>alo42w</v>
    <v>268435456</v>
    <v>1</v>
    <v>Powered by Refinitiv</v>
    <v>8</v>
    <v>Corbion NV (XAMS:CRBN)</v>
    <v>9</v>
    <v>10</v>
    <v>Finance</v>
    <v>5</v>
    <v>38.299999999999997</v>
    <v>23.8</v>
    <v>1.0201</v>
    <v>1.04</v>
    <v>2.9345E-2</v>
    <v>EUR</v>
    <v>Corbion NV is a company based in the Netherlands that is active in the field of biochemical ingredients. The Company's products include lactic acid derivatives, emulsifiers, functional enzyme blends, minerals and vitamins, among others. It operates through two business lines: Ingredient Solutions, divided into business segments Food and Biochemicals, as well as Innovation Platforms. The Food segment develops preservation ingredients and microbial spoilage prevention products for the baking, meat, dairy, confectionery and beverage industries, and the Biochemicals segment produces bio-based chemicals derived from renewable resources such as sugar or starch. The Innovation Platforms segment creates new biotechnology business platforms, such as the poly lactic acid (PLA) bioplastic or its algae ingredients business. The Company operates production sites in the United States, Brazil, Spain, the Netherlands and Thailand, and markets its products through a global network of retail offices.</v>
    <v>2517</v>
    <v>Euronext Amsterdam</v>
    <v>XAMS</v>
    <v>XAMS</v>
    <v>Piet Heinkade 127, AMSTERDAM, NOORD-HOLLAND, 1019 GM NL</v>
    <v>36.619999999999997</v>
    <v>Chemicals</v>
    <v>Stock</v>
    <v>44959.637627314813</v>
    <v>76</v>
    <v>35.44</v>
    <v>2099564000</v>
    <v>Corbion NV</v>
    <v>Corbion NV</v>
    <v>35.68</v>
    <v>33.327100000000002</v>
    <v>35.44</v>
    <v>36.479999999999997</v>
    <v>59242790</v>
    <v>CRBN</v>
    <v>Corbion NV (XAMS:CRBN)</v>
    <v>16099</v>
    <v>44710</v>
  </rv>
  <rv s="2">
    <v>77</v>
  </rv>
  <rv s="0">
    <v>https://www.bing.com/financeapi/forcetrigger?t=c1b83m&amp;q=XAMS%3aCTPNV&amp;form=skydnc</v>
    <v>Learn more on Bing</v>
  </rv>
  <rv s="6">
    <v>en-GB</v>
    <v>c1b83m</v>
    <v>268435456</v>
    <v>1</v>
    <v>Powered by Refinitiv</v>
    <v>11</v>
    <v>Ctp NV (XAMS:CTPNV)</v>
    <v>9</v>
    <v>12</v>
    <v>Finance</v>
    <v>5</v>
    <v>18.55</v>
    <v>9.25</v>
    <v>1.111</v>
    <v>0.78</v>
    <v>5.9001999999999999E-2</v>
    <v>EUR</v>
    <v>CTP NV is a Netherlands-based commercial real estate developer managing and delivering business parks mainly throughout Central and Eastern Europe, the Netherlands, Austria and Germany. The activities of the Company and its subsidiaries are divided into six operating segments: Czech Republic, Romania, Hungary, Slovakia, The Netherlands and Hotel Segment. Czech Republic inludes Industrial property, offices and retail. The business segments Romania, Hungary and Slovakia are engaged in Industrial property business. The Netherlands segment is involved in Industrial property and Development. The Hotel segment operates three hotels under the Courtyard by Marriott brand in the Czech Republic: Prague Airport, Pilsen and Brno.</v>
    <v>520</v>
    <v>Euronext Amsterdam</v>
    <v>XAMS</v>
    <v>XAMS</v>
    <v>Apollolaan 151, AMSTERDAM, NOORD-HOLLAND, 1077 AR NL</v>
    <v>14.06</v>
    <v>Real Estate Operations</v>
    <v>Stock</v>
    <v>44959.637719907405</v>
    <v>79</v>
    <v>13.26</v>
    <v>5871009000</v>
    <v>Ctp NV</v>
    <v>Ctp NV</v>
    <v>13.34</v>
    <v>4.1044</v>
    <v>13.22</v>
    <v>14</v>
    <v>444100600</v>
    <v>CTPNV</v>
    <v>Ctp NV (XAMS:CTPNV)</v>
    <v>112208</v>
    <v>114370</v>
    <v>2019</v>
  </rv>
  <rv s="2">
    <v>80</v>
  </rv>
  <rv s="0">
    <v>https://www.bing.com/financeapi/forcetrigger?t=aaq3ww&amp;q=XBRU%3aFAGR&amp;form=skydnc</v>
    <v>Learn more on Bing</v>
  </rv>
  <rv s="6">
    <v>en-GB</v>
    <v>aaq3ww</v>
    <v>268435456</v>
    <v>1</v>
    <v>Powered by Refinitiv</v>
    <v>11</v>
    <v>Fagron NV (XBRU:FAGR)</v>
    <v>9</v>
    <v>12</v>
    <v>Finance</v>
    <v>5</v>
    <v>18.73</v>
    <v>10.8</v>
    <v>0.47860000000000003</v>
    <v>-0.08</v>
    <v>-6.0150000000000004E-3</v>
    <v>EUR</v>
    <v>Fagron NV, formerly Arseus NV, is a Belgium-based company that is active in the healthcare sector. It operates as a research and development (R&amp;D) scientific pharmaceutical compounding supplier and operates through four segments: The Fagron Specialty Pharma Services segment comprises personalized medication that is produced in the Company's compounding facilities; the Fagron Trademarks segment encompasses concepts and formulations developed by the Company's research and development (R&amp;D) team; Fagron Essentials comprises pharmaceutical raw materials, equipment and supplies for pharmacies, and the HL Technology segment includes the development and production of precision components and orthopedic tools for dental and medical professionals.</v>
    <v>3061</v>
    <v>Euronext Brussels</v>
    <v>XBRU</v>
    <v>XBRU</v>
    <v>Venecoweg 20A, NAZARETH, OOST-VLAANDEREN, 9810 BE</v>
    <v>13.32</v>
    <v>Pharmaceuticals</v>
    <v>Stock</v>
    <v>44959.636817129627</v>
    <v>82</v>
    <v>13.13</v>
    <v>970802300</v>
    <v>Fagron NV</v>
    <v>Fagron NV</v>
    <v>13.27</v>
    <v>13.970599999999999</v>
    <v>13.3</v>
    <v>13.22</v>
    <v>72992650</v>
    <v>FAGR</v>
    <v>Fagron NV (XBRU:FAGR)</v>
    <v>162145</v>
    <v>71040</v>
    <v>2007</v>
  </rv>
  <rv s="2">
    <v>83</v>
  </rv>
  <rv s="0">
    <v>https://www.bing.com/financeapi/forcetrigger?t=bqawa2&amp;q=XAMS%3aFAST&amp;form=skydnc</v>
    <v>Learn more on Bing</v>
  </rv>
  <rv s="7">
    <v>en-GB</v>
    <v>bqawa2</v>
    <v>268435456</v>
    <v>1</v>
    <v>Powered by Refinitiv</v>
    <v>15</v>
    <v>Fastned BV (XAMS:FAST)</v>
    <v>9</v>
    <v>16</v>
    <v>Finance</v>
    <v>5</v>
    <v>47.5</v>
    <v>22.86</v>
    <v>2.1606999999999998</v>
    <v>1.26</v>
    <v>3.3654000000000003E-2</v>
    <v>EUR</v>
    <v>Fastned BV is a company based in the Netherlands that owns and develops charging stations. The Company offers charging solutions to electric transportation through solar and wind energy. It serves customers in Europe.</v>
    <v>105</v>
    <v>Euronext Amsterdam</v>
    <v>XAMS</v>
    <v>XAMS</v>
    <v>James Wattstraat 77R, AMSTERDAM, NOORD-HOLLAND, 1097 DL NL</v>
    <v>39.56</v>
    <v>Electrical Utilities &amp; IPPs</v>
    <v>Stock</v>
    <v>44959.63758101852</v>
    <v>85</v>
    <v>37.92</v>
    <v>713036600</v>
    <v>Fastned BV</v>
    <v>Fastned BV</v>
    <v>38</v>
    <v>37.44</v>
    <v>38.700000000000003</v>
    <v>19044780</v>
    <v>FAST</v>
    <v>Fastned BV (XAMS:FAST)</v>
    <v>40243</v>
    <v>29650</v>
    <v>2012</v>
  </rv>
  <rv s="2">
    <v>86</v>
  </rv>
  <rv s="0">
    <v>https://www.bing.com/financeapi/forcetrigger?t=alo7kr&amp;q=XAMS%3aFLOW&amp;form=skydnc</v>
    <v>Learn more on Bing</v>
  </rv>
  <rv s="6">
    <v>en-GB</v>
    <v>alo7kr</v>
    <v>268435456</v>
    <v>1</v>
    <v>Powered by Refinitiv</v>
    <v>11</v>
    <v>Flow Traders NV (XAMS:FLOW)</v>
    <v>9</v>
    <v>12</v>
    <v>Finance</v>
    <v>5</v>
    <v>36.119999999999997</v>
    <v>17.78</v>
    <v>-0.29780000000000001</v>
    <v>0.12</v>
    <v>5.0720000000000001E-3</v>
    <v>EUR</v>
    <v>Flow Traders NV, formerly Flow Traders BV, is an electronic liquidity provider based in the Netherlands, which specializes in exchange-traded products (ETPs). Through its in-house technology platform, the Firm continuously quotes bid and ask prices for ETPs listed both on and off exchanges and in all asset classes. Flow Traders NV is a proprietary trading firm that operates through its offices: the Netherlands (Amsterdam) office covers the European markets, the Singapore office covers the Asia-Pacific markets, the United States (New York) covers the Americas markets, and the Romania (Cluj) office hosts part of the internal software development team.</v>
    <v>611</v>
    <v>Euronext Amsterdam</v>
    <v>XAMS</v>
    <v>XAMS</v>
    <v>Jacob Bontiusplaats 9, AMSTERDAM, NOORD-HOLLAND, 1018LL NL</v>
    <v>23.9</v>
    <v>Investment Banking &amp; Investment Services</v>
    <v>Stock</v>
    <v>44959.637627314813</v>
    <v>88</v>
    <v>23.66</v>
    <v>1101006000</v>
    <v>Flow Traders NV</v>
    <v>Flow Traders NV</v>
    <v>23.68</v>
    <v>9.0305</v>
    <v>23.66</v>
    <v>23.78</v>
    <v>46534500</v>
    <v>FLOW</v>
    <v>Flow Traders NV (XAMS:FLOW)</v>
    <v>66544</v>
    <v>115840</v>
    <v>2008</v>
  </rv>
  <rv s="2">
    <v>89</v>
  </rv>
  <rv s="0">
    <v>https://www.bing.com/financeapi/forcetrigger?t=alo7qh&amp;q=XAMS%3aFUR&amp;form=skydnc</v>
    <v>Learn more on Bing</v>
  </rv>
  <rv s="5">
    <v>en-GB</v>
    <v>alo7qh</v>
    <v>268435456</v>
    <v>1</v>
    <v>Powered by Refinitiv</v>
    <v>8</v>
    <v>Fugro NV (XAMS:FUR)</v>
    <v>9</v>
    <v>10</v>
    <v>Finance</v>
    <v>5</v>
    <v>15.1</v>
    <v>7.04</v>
    <v>1.669</v>
    <v>0.09</v>
    <v>7.2459999999999998E-3</v>
    <v>EUR</v>
    <v>Fugro NV (Fugro) is an integrated provider of geotechnical, survey, subsea and geosciences services, as well as of of essential earth and related construction testing, inspection and monitoring data and consulting services. The Company operates through four segments: The Geotechnical segment investigates the engineering properties and geological characteristics of near-surface soils and rocks; the Survey segment provides a range of services in support of the oil and gas industry, renewable energy and commercial and civil industries, governments and others organizations; the Subsea Services segment provides underwater support services to the oil and gas, marine construction and renewable energy industries, and the Geoscience segment provides services and products associated with collecting, processing, interpreting, managing and storing geophysical, geochemical and geological data.</v>
    <v>9000</v>
    <v>Euronext Amsterdam</v>
    <v>XAMS</v>
    <v>XAMS</v>
    <v>Veurse Achterweg 10, LEIDSCHENDAM, ZUID-HOLLAND, 2264 SG NL</v>
    <v>12.7</v>
    <v>Oil &amp; Gas Related Equipment and Services</v>
    <v>Stock</v>
    <v>44959.63722222222</v>
    <v>91</v>
    <v>12.41</v>
    <v>1409787000</v>
    <v>Fugro NV</v>
    <v>Fugro NV</v>
    <v>12.45</v>
    <v>15.049099999999999</v>
    <v>12.42</v>
    <v>12.51</v>
    <v>113509400</v>
    <v>FUR</v>
    <v>Fugro NV (XAMS:FUR)</v>
    <v>309349</v>
    <v>408300</v>
  </rv>
  <rv s="2">
    <v>92</v>
  </rv>
  <rv s="0">
    <v>https://www.bing.com/financeapi/forcetrigger?t=alo85r&amp;q=XAMS%3aGLPG&amp;form=skydnc</v>
    <v>Learn more on Bing</v>
  </rv>
  <rv s="6">
    <v>en-GB</v>
    <v>alo85r</v>
    <v>268435456</v>
    <v>1</v>
    <v>Powered by Refinitiv</v>
    <v>11</v>
    <v>Galapagos NV (XAMS:GLPG)</v>
    <v>9</v>
    <v>12</v>
    <v>Finance</v>
    <v>5</v>
    <v>66.28</v>
    <v>35.24</v>
    <v>8.9499999999999996E-2</v>
    <v>-0.05</v>
    <v>-1.255E-3</v>
    <v>EUR</v>
    <v>Galapagos NV is a Belgium-based clinical-stage biotechnology company. The Company is engaged in the discovery and development of small molecule medicines with novel modes of action. Its pipeline comprises Phase 3, 2, 1, pre-clinical studies and discovery small-molecule and antibody programs in cystic fibrosis, inflammation, and other indications. The Company focuses on developing a portfolio of clinical-stage therapies for the enhancement of existing treatment paradigms. It develops transformational medicines in areas of high unmet need by combining internal with external science with the goal to add years of life and improve quality of life of patients across the globe. Galapagos NV also discovers which proteins that are involved in causing diseases such as, rheumatoid, arthritis, inflammatory bowel disease and fibrosis. The Company acquired CellPoint and AboundBio in order to develop a cell therapy, which is a potential transformative treatment of different types of cancer.</v>
    <v>1357</v>
    <v>Euronext Amsterdam</v>
    <v>XAMS</v>
    <v>XAMS</v>
    <v>Generaal De Wittelaan L11 A3, MALINES (MECHELEN), ANTWERPEN, 2800 BE</v>
    <v>40.49</v>
    <v>Biotechnology &amp; Medical Research</v>
    <v>Stock</v>
    <v>44959.637708333335</v>
    <v>94</v>
    <v>39.74</v>
    <v>2623545000</v>
    <v>Galapagos NV</v>
    <v>Galapagos NV</v>
    <v>39.9</v>
    <v>94.881</v>
    <v>39.85</v>
    <v>39.799999999999997</v>
    <v>65835510</v>
    <v>GLPG</v>
    <v>Galapagos NV (XAMS:GLPG)</v>
    <v>77707</v>
    <v>155740</v>
    <v>1999</v>
  </rv>
  <rv s="2">
    <v>95</v>
  </rv>
  <rv s="0">
    <v>https://www.bing.com/financeapi/forcetrigger?t=alo8pr&amp;q=XAMS%3aHEIA&amp;form=skydnc</v>
    <v>Learn more on Bing</v>
  </rv>
  <rv s="6">
    <v>en-GB</v>
    <v>alo8pr</v>
    <v>268435456</v>
    <v>1</v>
    <v>Powered by Refinitiv</v>
    <v>11</v>
    <v>Heineken NV (XAMS:HEIA)</v>
    <v>9</v>
    <v>12</v>
    <v>Finance</v>
    <v>5</v>
    <v>99.54</v>
    <v>77.5</v>
    <v>0.77610000000000001</v>
    <v>-0.18</v>
    <v>-1.946E-3</v>
    <v>EUR</v>
    <v>Heineken N.V. is involved in the brewing and selling of beer. The Company operates through five segments: Africa, Middle East &amp; Eastern Europe; Americas; Asia Pacific, Europe, and Head Office and Other/eliminations. The Africa, Middle East and Eastern Europe segment includes brands, such as Heineken, Primus, Amstel, Walia and Goldberg. The Americas segment includes brands, such as Heineken, Tecate, Amstel, Sol and Dos Equis. The Asia Pacific segment includes brands, such as Heineken, Anchor, Larue, Tiger and Bintang. The Europe segment includes brands, such as Heineken, Cruzcampo, Birra Moretti, Zywiec and Strongbow Apple Ciders. The Company owns, markets and sells more than 250 brands in more than 190 countries. Amstel's host of brand extensions available includes Amstel Light, Amstel Lager, Amstel Premium Pilsener, Amstel Bright and Amstel Radler. Strongbow Apple Ciders' range of flavors is based on apple, including Gold Apple, Honey, Red Berries, Elderflower and Dark Fruit.</v>
    <v>85000</v>
    <v>Euronext Amsterdam</v>
    <v>XAMS</v>
    <v>XAMS</v>
    <v>Tweede Weteringplantsoen 21, AMSTERDAM, NOORD-HOLLAND, 1017 ZD NL</v>
    <v>93.04</v>
    <v>Beverages</v>
    <v>Stock</v>
    <v>44959.637743055559</v>
    <v>97</v>
    <v>91.68</v>
    <v>53268720000</v>
    <v>Heineken NV</v>
    <v>Heineken NV</v>
    <v>92.52</v>
    <v>14.970499999999999</v>
    <v>92.48</v>
    <v>92.3</v>
    <v>576002600</v>
    <v>HEIA</v>
    <v>Heineken NV (XAMS:HEIA)</v>
    <v>226167</v>
    <v>437630</v>
    <v>1873</v>
  </rv>
  <rv s="2">
    <v>98</v>
  </rv>
  <rv s="0">
    <v>https://www.bing.com/financeapi/forcetrigger?t=alock2&amp;q=XAMS%3aIMCD&amp;form=skydnc</v>
    <v>Learn more on Bing</v>
  </rv>
  <rv s="5">
    <v>en-GB</v>
    <v>alock2</v>
    <v>268435456</v>
    <v>1</v>
    <v>Powered by Refinitiv</v>
    <v>8</v>
    <v>IMCD NV (XAMS:IMCD)</v>
    <v>9</v>
    <v>10</v>
    <v>Finance</v>
    <v>5</v>
    <v>161.30000000000001</v>
    <v>107.6</v>
    <v>1.2545999999999999</v>
    <v>7.35</v>
    <v>5.0324999999999995E-2</v>
    <v>EUR</v>
    <v>IMCD NV is a company based in the Netherlands that specializes in sales, marketing and distribution of specialty chemicals and foods ingredients. Its product portfolio includes chemicals from various areas, including pharmaceutics, personal care, coatings, food and nutrition, lubricants, synthesis, plastics, detergents, agrochemicals, textile, waste and water treatment, cutting and sand blasting, flavors and fragrances, oil and gas and polishing, among others. The Company operates an international supply chain with local warehouses and provides valued-added services, including repacking, dilution and blending. The Company operates worldwide.</v>
    <v>4013</v>
    <v>Euronext Amsterdam</v>
    <v>XAMS</v>
    <v>XAMS</v>
    <v>Wilhelminaplein 32, ROTTERDAM, ZUID-HOLLAND, 3072 DE NL</v>
    <v>153.80000000000001</v>
    <v>Chemicals</v>
    <v>Stock</v>
    <v>44959.637685185182</v>
    <v>100</v>
    <v>146.9</v>
    <v>8323076000</v>
    <v>IMCD NV</v>
    <v>IMCD NV</v>
    <v>146.9</v>
    <v>25.987500000000001</v>
    <v>146.05000000000001</v>
    <v>153.4</v>
    <v>56987860</v>
    <v>IMCD</v>
    <v>IMCD NV (XAMS:IMCD)</v>
    <v>101335</v>
    <v>112180</v>
  </rv>
  <rv s="2">
    <v>101</v>
  </rv>
  <rv s="0">
    <v>https://www.bing.com/financeapi/forcetrigger?t=alocyc&amp;q=XAMS%3aINGA&amp;form=skydnc</v>
    <v>Learn more on Bing</v>
  </rv>
  <rv s="6">
    <v>en-GB</v>
    <v>alocyc</v>
    <v>268435456</v>
    <v>1</v>
    <v>Powered by Refinitiv</v>
    <v>11</v>
    <v>ING Groep NV (XAMS:INGA)</v>
    <v>9</v>
    <v>12</v>
    <v>Finance</v>
    <v>5</v>
    <v>13.997999999999999</v>
    <v>7.9039999999999999</v>
    <v>1.8186</v>
    <v>-0.67</v>
    <v>-5.0022000000000004E-2</v>
    <v>EUR</v>
    <v>ING Groep N.V. (ING) is a financial institution. The Company offers banking services. The Company's segments include Retail Netherlands, which offers current and savings accounts, business lending, mortgages and other consumer lending in the Netherlands; Retail Belgium, which offers products that are similar to those in the Netherlands; Retail Germany, which offers current and savings accounts, mortgages and other customer lending; Retail Other, which offers products that are similar to those in the Netherlands, and Wholesale Banking, which offers wholesale banking activities (a full range of products from cash management to corporate finance), real estate and lease. The Company's Retail Banking business lines provide products and services to individuals, small and medium-sized enterprises (SMEs) and mid-corporates. ING's banking activities in Australia are undertaken by ING Bank (Australia) Limited (trading as ING Direct) and ING Bank NV Sydney Branch.</v>
    <v>58000</v>
    <v>Euronext Amsterdam</v>
    <v>XAMS</v>
    <v>XAMS</v>
    <v>Bijlmerdreef 106, AMSTERDAM, NOORD-HOLLAND, 1102 CT NL</v>
    <v>12.964</v>
    <v>Banking Services</v>
    <v>Stock</v>
    <v>44959.637739270314</v>
    <v>103</v>
    <v>12.292</v>
    <v>49913270000</v>
    <v>ING Groep NV</v>
    <v>ING Groep NV</v>
    <v>12.7</v>
    <v>14.248900000000001</v>
    <v>13.394</v>
    <v>12.724</v>
    <v>3726540000</v>
    <v>INGA</v>
    <v>ING Groep NV (XAMS:INGA)</v>
    <v>23773291</v>
    <v>13511500</v>
    <v>1991</v>
  </rv>
  <rv s="2">
    <v>104</v>
  </rv>
  <rv s="0">
    <v>https://www.bing.com/financeapi/forcetrigger?t=bxiiw7&amp;q=XAMS%3aINPST&amp;form=skydnc</v>
    <v>Learn more on Bing</v>
  </rv>
  <rv s="8">
    <v>en-GB</v>
    <v>bxiiw7</v>
    <v>268435456</v>
    <v>1</v>
    <v>Powered by Refinitiv</v>
    <v>17</v>
    <v>InPost SA (XAMS:INPST)</v>
    <v>9</v>
    <v>18</v>
    <v>Finance</v>
    <v>5</v>
    <v>9.1999999999999993</v>
    <v>3.96</v>
    <v>0.23</v>
    <v>2.5790999999999998E-2</v>
    <v>EUR</v>
    <v>InPost SA is a Luxembourg-based e-commerce enablement platform. The Company operates e-commerce enablement platform in Poland providing delivery services through Company's network of Automated Parcel Machines (APMs) and to-door couriers as well as fulfilment services to e-commerce merchants, including more than 1,100 in the United Kingdom. The Company provides delivery services via its network of over 12,000 APMs. The Company offers parcel delivery and fulfilment services to e-commerce merchants for the delivery of goods sold by businesses-to-consumer (B2C), but also consumer-to- consumer (C2C) and consumer-to-business (C2B) deliveries (returns). The Company provides also warehousing services to merchants.</v>
    <v>5274</v>
    <v>Euronext Amsterdam</v>
    <v>XAMS</v>
    <v>XAMS</v>
    <v>2-4 rue Beck, LUXEMBOURG, LUXEMBOURG-NA, 1222 LU</v>
    <v>9.1999999999999993</v>
    <v>Freight &amp; Logistics Services</v>
    <v>Stock</v>
    <v>44959.637685185182</v>
    <v>106</v>
    <v>9.0280000000000005</v>
    <v>4465904000</v>
    <v>InPost SA</v>
    <v>InPost SA</v>
    <v>9.15</v>
    <v>41.7119</v>
    <v>8.9179999999999993</v>
    <v>9.1479999999999997</v>
    <v>500000000</v>
    <v>INPST</v>
    <v>InPost SA (XAMS:INPST)</v>
    <v>326184</v>
    <v>385730</v>
    <v>2006</v>
  </rv>
  <rv s="2">
    <v>107</v>
  </rv>
  <rv s="0">
    <v>https://www.bing.com/financeapi/forcetrigger?t=buokk2&amp;q=XAMS%3aJDEP&amp;form=skydnc</v>
    <v>Learn more on Bing</v>
  </rv>
  <rv s="6">
    <v>en-GB</v>
    <v>buokk2</v>
    <v>268435456</v>
    <v>1</v>
    <v>Powered by Refinitiv</v>
    <v>11</v>
    <v>JDE Peets NV (XAMS:JDEP)</v>
    <v>9</v>
    <v>12</v>
    <v>Finance</v>
    <v>5</v>
    <v>32.06</v>
    <v>25.2</v>
    <v>0.182</v>
    <v>0.24</v>
    <v>8.6460000000000009E-3</v>
    <v>EUR</v>
    <v>JDE Peets NV is a Netherlands-based company that produces and supplies coffee and tea beverages. The Company’s activities are divided into five operating segments. Within CPG Europe, LARMEA and APAC, the products are roast and ground multi-serve coffee, roast and ground single-serve coffee pads and capsules, instant coffee and tea. CPG Europe includes the business activities in Europe, excluding some Eastern Europe countries. CPG LARMEA includes the business activities in Latin America, Russia, Middle East, Eastern Europe and Africa, and CPG APAC includes the business activities in the AsiaPacific region. The Out-of-Home operating segment offers a full range of hot beverage products including liquid roast products and related coffee machines and services. The Peet’s operating segment offers whole bean coffee, beverages, tea and related products. The Company sells its products through different channels.</v>
    <v>19566</v>
    <v>Euronext Amsterdam</v>
    <v>XAMS</v>
    <v>XAMS</v>
    <v>Oosterdoksstraat 80, AMSTERDAM, NOORD-HOLLAND, 1011 DK NL</v>
    <v>28</v>
    <v>Food &amp; Tobacco</v>
    <v>Stock</v>
    <v>44959.637685185182</v>
    <v>109</v>
    <v>27.72</v>
    <v>13956220000</v>
    <v>JDE Peets NV</v>
    <v>JDE Peets NV</v>
    <v>27.76</v>
    <v>15.565799999999999</v>
    <v>27.76</v>
    <v>28</v>
    <v>502745800</v>
    <v>JDEP</v>
    <v>JDE Peets NV (XAMS:JDEP)</v>
    <v>73316</v>
    <v>384050</v>
    <v>2018</v>
  </rv>
  <rv s="2">
    <v>110</v>
  </rv>
  <rv s="0">
    <v>https://www.bing.com/financeapi/forcetrigger?t=aloldm&amp;q=XAMS%3aTKWY&amp;form=skydnc</v>
    <v>Learn more on Bing</v>
  </rv>
  <rv s="9">
    <v>en-GB</v>
    <v>aloldm</v>
    <v>268435456</v>
    <v>1</v>
    <v>Powered by Refinitiv</v>
    <v>19</v>
    <v>Just Eat Takeaway.com NV (XAMS:TKWY)</v>
    <v>9</v>
    <v>20</v>
    <v>Finance</v>
    <v>5</v>
    <v>45.47</v>
    <v>12.18</v>
    <v>1.0051000000000001</v>
    <v>1.0900000000000001</v>
    <v>4.7545999999999998E-2</v>
    <v>EUR</v>
    <v>Just Eat Takeaway.com NV, formerly Takeaway.com NV, is a company based in the Netherlands that operates an online food delivery marketplace. The Company focuses on connecting consumers and restaurants, and allows users to order food from nearby restaurants and have the food delivered to their homes. The Company transmits the order placed by customers and forwards it to restaurants, which prepare and deliver the meal. It is present in Portugal, Switzerland, Austria, Luxembourg, Belgium, the Netherlands, Germany, Poland, Bulgaria, Romania, Israel and Vietnam, and operates the Websites Lieferando.de, Lieferservice.at, Lieferservice.ch, Pizza.be, Pizza.lu, Pizza.pl, Pyszne.pl, BGmenu.com, Oliviera.ro, Takeaway.com, Thuisbezorgd.nl and Vietnammm.com, among others. The platforms feature various kinds of restaurants.</v>
    <v>16736</v>
    <v>Euronext Amsterdam</v>
    <v>XAMS</v>
    <v>XAMS</v>
    <v>Oosterdoksstraat 80, AMSTERDAM, NOORD-HOLLAND, 1011 DK NL</v>
    <v>24.53</v>
    <v>Software &amp; IT Services</v>
    <v>Stock</v>
    <v>44959.637719907405</v>
    <v>112</v>
    <v>23.465</v>
    <v>4951022000</v>
    <v>Just Eat Takeaway.com NV</v>
    <v>Just Eat Takeaway.com NV</v>
    <v>23.47</v>
    <v>22.925000000000001</v>
    <v>24.015000000000001</v>
    <v>215966100</v>
    <v>TKWY</v>
    <v>Just Eat Takeaway.com NV (XAMS:TKWY)</v>
    <v>1870551</v>
    <v>2285710</v>
  </rv>
  <rv s="2">
    <v>113</v>
  </rv>
  <rv s="0">
    <v>https://www.bing.com/financeapi/forcetrigger?t=alnyc7&amp;q=XAMS%3aAD&amp;form=skydnc</v>
    <v>Learn more on Bing</v>
  </rv>
  <rv s="6">
    <v>en-GB</v>
    <v>alnyc7</v>
    <v>268435456</v>
    <v>1</v>
    <v>Powered by Refinitiv</v>
    <v>11</v>
    <v>Koninklijke Ahold Delhaize NV (XAMS:AD)</v>
    <v>9</v>
    <v>12</v>
    <v>Finance</v>
    <v>5</v>
    <v>31.23</v>
    <v>24.03</v>
    <v>0.39600000000000002</v>
    <v>0.23499999999999999</v>
    <v>8.631999999999999E-3</v>
    <v>EUR</v>
    <v>Koninklijke Ahold Delhaize N.V., formerly Koninklijke Ahold N.V., is engaged in the operation of retail stores in Europe and the United States. The Company's segments are Ahold USA, Delhaize America, The Netherlands, Belgium, and Central and Southeastern Europe (CSE). In addition, Other retail, consists of Ahold Delhaize's unconsolidated joint ventures JMR - Gestao de Empresas de Retalho, SGPS, S.A. (JMR) and P.T. Lion Super Indo, LLC (Super Indo), and Ahold Delhaize's Global Support Office. JMR operates food retail stores in Portugal under the brand name Pingo Doce. The Company's Ahold USA segment includes Stop &amp; Shop New England, Stop &amp; Shop New York Metro, Giant Landover, Giant Carlisle and Peapod. The Company's Delhaize America segment includes brands, such as Food Lion and Hannaford. The Food Lion brand's market areas include Delaware, Georgia, Maryland, Pennsylvania, Tennessee, West Virginia, Kentucky, North Carolina, South Carolina and Virginia.</v>
    <v>413000</v>
    <v>Euronext Amsterdam</v>
    <v>XAMS</v>
    <v>XAMS</v>
    <v>Provincialeweg 11, ZAANDAM, NOORD-HOLLAND, 1506 MA NL</v>
    <v>27.46</v>
    <v>Food &amp; Drug Retailing</v>
    <v>Stock</v>
    <v>44959.637766203705</v>
    <v>115</v>
    <v>27.145</v>
    <v>27054160000</v>
    <v>Koninklijke Ahold Delhaize NV</v>
    <v>Koninklijke Ahold Delhaize NV</v>
    <v>27.295000000000002</v>
    <v>11.5654</v>
    <v>27.225000000000001</v>
    <v>27.46</v>
    <v>993725000</v>
    <v>AD</v>
    <v>Koninklijke Ahold Delhaize NV (XAMS:AD)</v>
    <v>1488847</v>
    <v>2405900</v>
    <v>1920</v>
  </rv>
  <rv s="2">
    <v>116</v>
  </rv>
  <rv s="0">
    <v>https://www.bing.com/financeapi/forcetrigger?t=alnzsm&amp;q=XAMS%3aBAMNB&amp;form=skydnc</v>
    <v>Learn more on Bing</v>
  </rv>
  <rv s="6">
    <v>en-GB</v>
    <v>alnzsm</v>
    <v>268435456</v>
    <v>1</v>
    <v>Powered by Refinitiv</v>
    <v>11</v>
    <v>Koninklijke BAM Groep NV (XAMS:BAMNB)</v>
    <v>9</v>
    <v>12</v>
    <v>Finance</v>
    <v>5</v>
    <v>3.45</v>
    <v>1.91</v>
    <v>1.7114</v>
    <v>4.8000000000000001E-2</v>
    <v>2.0583000000000001E-2</v>
    <v>EUR</v>
    <v>Koninklijke BAM Groep NV is a construction company based in the Netherlands. It focuses on the construction sector, and provides civil engineering, mechanical and electrical services. The Company operates through four segments: The Construction and Mechanical and Electrical Services segment focuses on non-residential and residential construction work; the Civil Engineering segment carries out tailored civil engineering products globally, the Property segment develops properties, such as single family homes, and through the PPP segment, the Company operates in the roads, rail, education, health care, judicial and general accommodation sectors. The Company operates in the Netherlands, the United Kingdom, Germany, Belgium and Ireland, among others. It operates through numerous subsidiaries, including BAM Bouw en Vastgoed, BAM Construct UK, BAM Deutschland, BAM Belgium, BAM Contractors, BAM Infra, BAM Nuttall, Wayss &amp; Freytag Ingenieurbau and BAM International.</v>
    <v>15739</v>
    <v>Euronext Amsterdam</v>
    <v>XAMS</v>
    <v>XAMS</v>
    <v>Runnenburg 9, BUNNIK, UTRECHT, 3981 AZ NL</v>
    <v>2.3879999999999999</v>
    <v>Construction &amp; Engineering</v>
    <v>Stock</v>
    <v>44959.637685231253</v>
    <v>118</v>
    <v>2.3460000000000001</v>
    <v>651578200</v>
    <v>Koninklijke BAM Groep NV</v>
    <v>Koninklijke BAM Groep NV</v>
    <v>2.3479999999999999</v>
    <v>7.7015000000000002</v>
    <v>2.3319999999999999</v>
    <v>2.38</v>
    <v>279407400</v>
    <v>BAMNB</v>
    <v>Koninklijke BAM Groep NV (XAMS:BAMNB)</v>
    <v>459599</v>
    <v>472700</v>
    <v>1927</v>
  </rv>
  <rv s="2">
    <v>119</v>
  </rv>
  <rv s="0">
    <v>https://www.bing.com/financeapi/forcetrigger?t=alof3m&amp;q=XAMS%3aKPN&amp;form=skydnc</v>
    <v>Learn more on Bing</v>
  </rv>
  <rv s="6">
    <v>en-GB</v>
    <v>alof3m</v>
    <v>268435456</v>
    <v>1</v>
    <v>Powered by Refinitiv</v>
    <v>11</v>
    <v>Koninklijke KPN NV (XAMS:KPN)</v>
    <v>9</v>
    <v>12</v>
    <v>Finance</v>
    <v>5</v>
    <v>3.48</v>
    <v>2.61</v>
    <v>0.32369999999999999</v>
    <v>-4.3999999999999997E-2</v>
    <v>-1.3871E-2</v>
    <v>EUR</v>
    <v>Koninklijke KPN N.V. (KPN) is a telecommunications and information and communications technology (ICT) provider based in the Netherlands. The Company's segments include Consumer, Business, Wholesale, and Network, Operations &amp; IT. The Company is engaged in offering fixed and mobile telephony, fixed and mobile broadband Internet and television to retail consumers. To business consumers the Company offers Internet and mobile telephony services, as well as infrastructure and network related ICT solutions, including cloud hosting and Internet of Things (IoT) connectivity. KPN also provides wholesale network services to third parties. The Company's brands include KPN, Telfort, XS4ALL, Simyo, Yes Telecom, Ortel Mobile, Argeweb, Solcon, Route IT, Divider, Internedservices, NLDC and StartReady, among others. The Company delivers its services primarily in the Netherlands.</v>
    <v>9699</v>
    <v>Euronext Amsterdam</v>
    <v>XAMS</v>
    <v>XAMS</v>
    <v>Wilhelminakade 123, ROTTERDAM, ZUID-HOLLAND, 3072 AP NL</v>
    <v>3.181</v>
    <v>Telecommunications Services</v>
    <v>Stock</v>
    <v>44959.637754629628</v>
    <v>121</v>
    <v>3.117</v>
    <v>12806380000</v>
    <v>Koninklijke KPN NV</v>
    <v>Koninklijke KPN NV</v>
    <v>3.169</v>
    <v>13.216699999999999</v>
    <v>3.1720000000000002</v>
    <v>3.1280000000000001</v>
    <v>4037320000</v>
    <v>KPN</v>
    <v>Koninklijke KPN NV (XAMS:KPN)</v>
    <v>5515815</v>
    <v>11032250</v>
    <v>1989</v>
  </rv>
  <rv s="2">
    <v>122</v>
  </rv>
  <rv s="0">
    <v>https://www.bing.com/financeapi/forcetrigger?t=alohm7&amp;q=XAMS%3aPHIA&amp;form=skydnc</v>
    <v>Learn more on Bing</v>
  </rv>
  <rv s="6">
    <v>en-GB</v>
    <v>alohm7</v>
    <v>268435456</v>
    <v>1</v>
    <v>Powered by Refinitiv</v>
    <v>11</v>
    <v>Koninklijke Philips NV (XAMS:PHIA)</v>
    <v>9</v>
    <v>12</v>
    <v>Finance</v>
    <v>5</v>
    <v>30.87</v>
    <v>12.13</v>
    <v>0.96260000000000001</v>
    <v>0.57799999999999996</v>
    <v>3.5917999999999999E-2</v>
    <v>EUR</v>
    <v>Koninklijke Philips NV is the Netherlands-based health technology company. The Company's segments include Personal Health businesses, Diagnosis &amp; Treatment businesses, Connected Care &amp; Health Informatics businesses, HealthTech Other and Legacy Items. The Personal Health businesses segment is engaged in the health continuum, delivering integrated, connected solutions that support healthier lifestyles and those living with chronic disease. The Diagnosis &amp; Treatment businesses segment delivers precision medicine and treatment, and therapy. The Connected Care &amp; Health Informatics businesses segment provides consumers, care givers and clinicians with digital solutions that facilitate care by enabling precision medicine and population health management. The HealthTech Other segment comprises such items, as innovation, emerging businesses, royalties, among others. The Legacy Items segment consists mainly of separation costs, legacy legal items, legacy pension costs, among others.</v>
    <v>79097</v>
    <v>Euronext Amsterdam</v>
    <v>XAMS</v>
    <v>XAMS</v>
    <v>High Tech Campus 52, EINDHOVEN, NOORD-BRABANT, 5656 AG NL</v>
    <v>16.82</v>
    <v>Healthcare Equipment &amp; Supplies</v>
    <v>Stock</v>
    <v>44959.637719907405</v>
    <v>124</v>
    <v>16.353999999999999</v>
    <v>14310860000</v>
    <v>Koninklijke Philips NV</v>
    <v>Koninklijke Philips NV</v>
    <v>16.361999999999998</v>
    <v>0</v>
    <v>16.091999999999999</v>
    <v>16.670000000000002</v>
    <v>889325100</v>
    <v>PHIA</v>
    <v>Koninklijke Philips NV (XAMS:PHIA)</v>
    <v>3610299</v>
    <v>5051370</v>
    <v>2000</v>
  </rv>
  <rv s="2">
    <v>125</v>
  </rv>
  <rv s="0">
    <v>https://www.bing.com/financeapi/forcetrigger?t=a1yjxm&amp;q=XNYS%3aNKE&amp;form=skydnc</v>
    <v>Learn more on Bing</v>
  </rv>
  <rv s="6">
    <v>en-GB</v>
    <v>a1yjxm</v>
    <v>268435456</v>
    <v>1</v>
    <v>Powered by Refinitiv</v>
    <v>11</v>
    <v>NIKE, INC. (XNYS:NKE)</v>
    <v>9</v>
    <v>21</v>
    <v>Finance</v>
    <v>22</v>
    <v>149.46</v>
    <v>82.22</v>
    <v>1.0995999999999999</v>
    <v>0.49</v>
    <v>3.784E-3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131.29</v>
    <v>Textiles &amp; Apparel</v>
    <v>Stock</v>
    <v>44959.648169339845</v>
    <v>127</v>
    <v>128.88</v>
    <v>201557684370</v>
    <v>NIKE, INC.</v>
    <v>NIKE, INC.</v>
    <v>130.62</v>
    <v>36.531100000000002</v>
    <v>129.5</v>
    <v>129.99</v>
    <v>1550563000</v>
    <v>NKE</v>
    <v>NIKE, INC. (XNYS:NKE)</v>
    <v>1184067</v>
    <v>6497732</v>
    <v>1969</v>
  </rv>
  <rv s="2">
    <v>128</v>
  </rv>
  <rv s="0">
    <v>https://www.bing.com/financeapi/forcetrigger?t=alogk2&amp;q=XAMS%3aNN&amp;form=skydnc</v>
    <v>Learn more on Bing</v>
  </rv>
  <rv s="6">
    <v>en-GB</v>
    <v>alogk2</v>
    <v>268435456</v>
    <v>1</v>
    <v>Powered by Refinitiv</v>
    <v>11</v>
    <v>NN Group NV (XAMS:NN)</v>
    <v>9</v>
    <v>12</v>
    <v>Finance</v>
    <v>5</v>
    <v>53</v>
    <v>35.6</v>
    <v>0.96250000000000002</v>
    <v>0.27</v>
    <v>6.7549999999999997E-3</v>
    <v>EUR</v>
    <v>NN Group NV is the Netherlands-based insurance and investment management company. It operates seven segments. The Netherlands Life segment offers group and individual life insurance products and pensions. The Netherlands Non-life provides motor, transport, fire, liability and travel insurance, as well as income protection products. The Insurance Europe comprises life insurance offered in 11 European countries, pensions, non-life insurance in Belgium and Spain, and healthcare insurance in Greece. The Japan Life offers corporate owned life insurance (COLI). The Investment Management provides investment products and advisory services. The Other segment comprises the business of Nationale-Nederlanden Bank and the Company's internal reinsurer, ING Re, as well as holding and other results. The Japan Closed Block VA comprises the closed-block single premium variable annuity (SPVA) individual life insurance. In July 2014, ING Groep NV reduced its ownership in the Company to 68.1%.</v>
    <v>15168</v>
    <v>Euronext Amsterdam</v>
    <v>XAMS</v>
    <v>XAMS</v>
    <v>Schenkkade 65, 'S-GRAVENHAGE, ZUID-HOLLAND, 2595 AS NL</v>
    <v>40.5</v>
    <v>Insurance</v>
    <v>Stock</v>
    <v>44959.637766203705</v>
    <v>130</v>
    <v>39.9</v>
    <v>11791150000</v>
    <v>NN Group NV</v>
    <v>NN Group NV</v>
    <v>39.97</v>
    <v>4.7323000000000004</v>
    <v>39.97</v>
    <v>40.24</v>
    <v>295000000</v>
    <v>NN</v>
    <v>NN Group NV (XAMS:NN)</v>
    <v>628824</v>
    <v>890850</v>
    <v>2011</v>
  </rv>
  <rv s="2">
    <v>131</v>
  </rv>
  <rv s="0">
    <v>https://www.bing.com/financeapi/forcetrigger?t=alogyc&amp;q=XAMS%3aOCI&amp;form=skydnc</v>
    <v>Learn more on Bing</v>
  </rv>
  <rv s="6">
    <v>en-GB</v>
    <v>alogyc</v>
    <v>268435456</v>
    <v>1</v>
    <v>Powered by Refinitiv</v>
    <v>11</v>
    <v>OCI NV (XAMS:OCI)</v>
    <v>9</v>
    <v>12</v>
    <v>Finance</v>
    <v>5</v>
    <v>44.4</v>
    <v>23</v>
    <v>0.99860000000000004</v>
    <v>-0.3</v>
    <v>-9.5969999999999996E-3</v>
    <v>EUR</v>
    <v>OCI NV is a producer and distributor of natural gas-based fertilizers and industrial chemicals based in the Netherlands. Its portfolio of nitrogen fertilizers and industrial chemicals includes hydrous ammonia in liquid and gaseous form, granular urea, urea ammonium nitrate, calcium ammonium nitrate, methanol and melamine. It also distributes crystalline and granular ammonium sulphate. The Company's subsidiaries include, among others, Biomethanol Chemie Nederland BV, which focuses on methanol and bio-methanol production, OCI Partners LP, which operates OCI Beaumont LLC, an integrated methanol and anhydrous ammonia production in Texas, United States, and Iowa Fertilizer Co, a producer of fertilizers based in the United States. It serves mainly agricultural and industrial customers and operates production sites in the Netherlands, the United States, Egypt and Algeria. The Company's distribution network spans the Americas, Europe, Asia, Africa and Australia.</v>
    <v>3715</v>
    <v>Euronext Amsterdam</v>
    <v>XAMS</v>
    <v>XAMS</v>
    <v>Honthorststraat 19, AMSTERDAM, NOORD-HOLLAND, 1071 DC NL</v>
    <v>31.14</v>
    <v>Chemicals</v>
    <v>Stock</v>
    <v>44959.637733101561</v>
    <v>133</v>
    <v>30.82</v>
    <v>6510732000</v>
    <v>OCI NV</v>
    <v>OCI NV</v>
    <v>31</v>
    <v>4.2986000000000004</v>
    <v>31.26</v>
    <v>30.96</v>
    <v>210712000</v>
    <v>OCI</v>
    <v>OCI NV (XAMS:OCI)</v>
    <v>357283</v>
    <v>567190</v>
    <v>2013</v>
  </rv>
  <rv s="2">
    <v>134</v>
  </rv>
  <rv s="0">
    <v>https://www.bing.com/financeapi/forcetrigger?t=aloi1h&amp;q=XAMS%3aPNL&amp;form=skydnc</v>
    <v>Learn more on Bing</v>
  </rv>
  <rv s="6">
    <v>en-GB</v>
    <v>aloi1h</v>
    <v>268435456</v>
    <v>1</v>
    <v>Powered by Refinitiv</v>
    <v>11</v>
    <v>PostNL NV (XAMS:PNL)</v>
    <v>9</v>
    <v>12</v>
    <v>Finance</v>
    <v>5</v>
    <v>3.9</v>
    <v>1.48</v>
    <v>1.3344</v>
    <v>1.5E-3</v>
    <v>7.7759999999999993E-4</v>
    <v>EUR</v>
    <v>PostNL N.V. is the provider of postal and parcel services in the Netherlands. The Company operates through three segments: Mail in the Netherlands, Parcels and International, and PostNL Other. The Company's geographical segments include The Netherlands, Germany, Italy, Rest of Europe, Europe and Rest of the World. The Company delivers approximately 550,000 parcels and nine million letters a day throughout the Netherlands. It offers services through a combination of smart networks, digital applications and the communication channels. Each day it delivers over 1.1 million items to approximately 200 countries. In addition to its global delivery services, the Company operates mail and parcel distribution network in the Benelux (Belgium, Netherlands and Luxembourg) region. In Germany, it operates under the Postcon brand and in Italy under the name of Nexive. The Company, through Spring Global Delivery Solutions, provides mail, parcel and return solutions to businesses around the world.</v>
    <v>36562</v>
    <v>Euronext Amsterdam</v>
    <v>XAMS</v>
    <v>XAMS</v>
    <v>Prinses Beatrixlaan 23, DEN HAAG, ZUID-HOLLAND, 2595 AK NL</v>
    <v>1.9464999999999999</v>
    <v>Freight &amp; Logistics Services</v>
    <v>Stock</v>
    <v>44959.637650462966</v>
    <v>136</v>
    <v>1.919</v>
    <v>940446600</v>
    <v>PostNL NV</v>
    <v>PostNL NV</v>
    <v>1.9370000000000001</v>
    <v>17.070799999999998</v>
    <v>1.929</v>
    <v>1.9305000000000001</v>
    <v>487530600</v>
    <v>PNL</v>
    <v>PostNL NV (XAMS:PNL)</v>
    <v>1455723</v>
    <v>1895150</v>
    <v>1997</v>
  </rv>
  <rv s="2">
    <v>137</v>
  </rv>
  <rv s="0">
    <v>https://www.bing.com/financeapi/forcetrigger?t=brcn2w&amp;q=XAMS%3aPRX&amp;form=skydnc</v>
    <v>Learn more on Bing</v>
  </rv>
  <rv s="6">
    <v>en-GB</v>
    <v>brcn2w</v>
    <v>268435456</v>
    <v>1</v>
    <v>Powered by Refinitiv</v>
    <v>11</v>
    <v>Prosus NV (XAMS:PRX)</v>
    <v>9</v>
    <v>12</v>
    <v>Finance</v>
    <v>5</v>
    <v>79.37</v>
    <v>40.07</v>
    <v>0.5726</v>
    <v>0.28999999999999998</v>
    <v>3.9629999999999995E-3</v>
    <v>EUR</v>
    <v>Prosus NV, formerly Myriad International Holdings NV, is a Netherland-based global consumer Internet group. The Company is organized into six business areas: Classifieds, Payments &amp; Fintech, Food delivery, Etail, Ventures and Travel. It also holds investments in listed Social &amp; Internet assets. The Classifieds business area manages mobile and digital marketplaces. The Payments &amp; Fintech business area includes PayU, a Payment Service Platform. The Food delivery business area manages food delivery companies. The Travel business area operates a travel online platform. The Etail business area includes business to consumer e-commerce companies. The Venture business area looks for and invests in early stage companies.</v>
    <v>30413</v>
    <v>Euronext Amsterdam</v>
    <v>XAMS</v>
    <v>XAMS</v>
    <v>Symphony Offices, Gustav Mahlerplein 5, AMSTERDAM, NOORD-HOLLAND, 1082 MS NL</v>
    <v>74.61</v>
    <v>Software &amp; IT Services</v>
    <v>Stock</v>
    <v>44959.637708333335</v>
    <v>139</v>
    <v>73.260000000000005</v>
    <v>144924800000</v>
    <v>Prosus NV</v>
    <v>Prosus NV</v>
    <v>73.77</v>
    <v>19.645600000000002</v>
    <v>73.17</v>
    <v>73.459999999999994</v>
    <v>2003818000</v>
    <v>PRX</v>
    <v>Prosus NV (XAMS:PRX)</v>
    <v>1282966</v>
    <v>1813190</v>
    <v>1997</v>
  </rv>
  <rv s="2">
    <v>140</v>
  </rv>
  <rv s="0">
    <v>https://www.bing.com/financeapi/forcetrigger?t=aloilh&amp;q=XAMS%3aREN&amp;form=skydnc</v>
    <v>Learn more on Bing</v>
  </rv>
  <rv s="6">
    <v>en-GB</v>
    <v>aloilh</v>
    <v>268435456</v>
    <v>1</v>
    <v>Powered by Refinitiv</v>
    <v>11</v>
    <v>RELX PLC (XAMS:REN)</v>
    <v>9</v>
    <v>23</v>
    <v>Finance</v>
    <v>5</v>
    <v>29.71</v>
    <v>23.93</v>
    <v>0.71870000000000001</v>
    <v>0.46</v>
    <v>1.6974E-2</v>
    <v>EUR</v>
    <v>RELX PLC is a global provider of information-based analytics and decision tools for professional and business customers. The Company serves customers in approximately 180 countries and has offices in about 40 countries. It operates in four market segments: Risk; Scientific, Technical &amp; Medical; Legal; and Exhibitions. Its Risk segment provides customers with information-based analytics and decision tools that combine public and industry-specific content with advanced technology and algorithms. Its Scientific, Technical &amp; Medical segment provides information and analytics that help institutions and professionals progress science, advance healthcare and improve performance. Its Legal segment provides legal, regulatory and business information and analytics that helps customers increase their productivity and decision-making. Its Exhibitions segment combines face-to-face with data and digital tools to help customers learn about markets source products and complete transactions.</v>
    <v>33500</v>
    <v>Euronext Amsterdam</v>
    <v>XAMS</v>
    <v>XAMS</v>
    <v>Grand Buildings, 1-3 Strand, LONDON, UNITED KINGDOM-NA, WC2N 5JR GB</v>
    <v>27.64</v>
    <v>Professional &amp; Commercial Services</v>
    <v>Stock</v>
    <v>44959.637766203705</v>
    <v>142</v>
    <v>27.06</v>
    <v>45935490000</v>
    <v>RELX PLC</v>
    <v>RELX PLC</v>
    <v>27.17</v>
    <v>28.686399999999999</v>
    <v>27.1</v>
    <v>27.56</v>
    <v>1910794000</v>
    <v>REN</v>
    <v>RELX PLC (XAMS:REN)</v>
    <v>656749</v>
    <v>2522040</v>
    <v>1903</v>
  </rv>
  <rv s="2">
    <v>143</v>
  </rv>
  <rv s="0">
    <v>https://www.bing.com/financeapi/forcetrigger?t=alo5rw&amp;q=XAMS%3aDSM&amp;form=skydnc</v>
    <v>Learn more on Bing</v>
  </rv>
  <rv s="6">
    <v>en-GB</v>
    <v>alo5rw</v>
    <v>268435456</v>
    <v>1</v>
    <v>Powered by Refinitiv</v>
    <v>11</v>
    <v>Royal DSM N.V. (XAMS:DSM)</v>
    <v>9</v>
    <v>12</v>
    <v>Finance</v>
    <v>5</v>
    <v>171.15</v>
    <v>108.8</v>
    <v>0.98070000000000002</v>
    <v>4</v>
    <v>3.3697999999999999E-2</v>
    <v>EUR</v>
    <v>Koninklijke DSM N.V. (Royal DSM) is a global science-based company, engaged in offering health, nutrition and materials. The Company's segments include Nutrition, Materials, Innovation Center and Corporate Activities. Its Nutrition segment focuses on human nutrition &amp; health, food &amp; beverages, personal care and aroma ingredients and animal nutrition &amp; health. Its Materials segment engages in specialty plastics, which are used in components for the electrical and electronics, automotive, flexible food-packaging, and consumer goods industries. Its Innovation Center segment focuses on innovation and the growth of DSM’s existing core business through adjacent technologies via its Corporate Research Program, as well as through the Company’s venturing and licensing activities. Its Corporate Activities segment comprises operating and service activities.</v>
    <v>21760</v>
    <v>Euronext Amsterdam</v>
    <v>XAMS</v>
    <v>XAMS</v>
    <v>Het Overloon 1, HEERLEN, LIMBURG, 6411 TE NL</v>
    <v>123.4</v>
    <v>Food &amp; Tobacco</v>
    <v>Stock</v>
    <v>44959.637754629628</v>
    <v>145</v>
    <v>120</v>
    <v>20747100000</v>
    <v>Royal DSM N.V.</v>
    <v>Royal DSM N.V.</v>
    <v>120</v>
    <v>21.649899999999999</v>
    <v>118.7</v>
    <v>122.7</v>
    <v>174786000</v>
    <v>DSM</v>
    <v>Royal DSM N.V. (XAMS:DSM)</v>
    <v>349236</v>
    <v>609540</v>
    <v>1966</v>
  </rv>
  <rv s="2">
    <v>146</v>
  </rv>
  <rv s="0">
    <v>https://www.bing.com/financeapi/forcetrigger?t=alos8m&amp;q=XAMS%3aVPK&amp;form=skydnc</v>
    <v>Learn more on Bing</v>
  </rv>
  <rv s="5">
    <v>en-GB</v>
    <v>alos8m</v>
    <v>268435456</v>
    <v>1</v>
    <v>Powered by Refinitiv</v>
    <v>8</v>
    <v>Royal Vopak (XAMS:VPK)</v>
    <v>9</v>
    <v>10</v>
    <v>Finance</v>
    <v>5</v>
    <v>33.61</v>
    <v>18.14</v>
    <v>0.51</v>
    <v>1.01</v>
    <v>3.6331000000000002E-2</v>
    <v>EUR</v>
    <v>Koninklijke Vopak NV is a company based in the Netherlands engaged in the storage and handling of oil products, liquid chemicals, gases, bio fuels and vegetable oils. The Company offers storage and transshipment solutions at 74 tank terminals in 27 countries. The Company is organized into four regional divisions and a separate global business unit for managing and developing LNG terminals and projects, namely Netherlands; Europe, Middle East and Africa (EMEA); Asia; Americas; and Global LNG. The terminals are integrated into chemical complexes or refineries and support local logistics, as well as import and export activities. The Company offers services to support the logistics chain of chemical and oil industries, including tanker shipping and warehousing.</v>
    <v>5775</v>
    <v>Euronext Amsterdam</v>
    <v>XAMS</v>
    <v>XAMS</v>
    <v>Westerlaan 10, ROTTERDAM, ZUID-HOLLAND, 3016 CK NL</v>
    <v>29.05</v>
    <v>Oil &amp; Gas Related Equipment and Services</v>
    <v>Stock</v>
    <v>44959.637685185182</v>
    <v>148</v>
    <v>28</v>
    <v>3495588000</v>
    <v>Royal Vopak</v>
    <v>Royal Vopak</v>
    <v>28.04</v>
    <v>0</v>
    <v>27.8</v>
    <v>28.81</v>
    <v>125740600</v>
    <v>VPK</v>
    <v>Royal Vopak (XAMS:VPK)</v>
    <v>235538</v>
    <v>201220</v>
  </rv>
  <rv s="2">
    <v>149</v>
  </rv>
  <rv s="0">
    <v>https://www.bing.com/financeapi/forcetrigger?t=aloj9c&amp;q=XAMS%3aSBMO&amp;form=skydnc</v>
    <v>Learn more on Bing</v>
  </rv>
  <rv s="6">
    <v>en-GB</v>
    <v>aloj9c</v>
    <v>268435456</v>
    <v>1</v>
    <v>Powered by Refinitiv</v>
    <v>11</v>
    <v>SBM Offshore NV (XAMS:SBMO)</v>
    <v>9</v>
    <v>12</v>
    <v>Finance</v>
    <v>5</v>
    <v>15.77</v>
    <v>12.07</v>
    <v>0.82669999999999999</v>
    <v>-8.5000000000000006E-2</v>
    <v>-5.9589999999999999E-3</v>
    <v>EUR</v>
    <v>SBM Offshore N.V. is the Netherlands-based company, that provides floating production solutions to the offshore energy industry, both in hydrocarbon and in renewable market segments. The Company’s main activities are the design, supply, installation, operation and life extension of Floating Production Storage and Offloading (FPSO) vessels. The Company’s primary business segments are: Lease and Operate and Turnkey: The Lease and Operate segment focuses on providing leasing and operation of oil and gas production facilities; The Turnkey segment providing engineering, supply, overhaul and maintenance of Catenary Anchor Leg Mooring (CALM) buoys, swivels, mooring systems, fluid transfer systems and offloading systems. SBM Offshore is also active in the renewable energy market, with a dedicated New Energies &amp; Services (NES) division working on floating offshore wind and wave energy solutions, as well as investing in research and development of products for future markets.</v>
    <v>5019</v>
    <v>Euronext Amsterdam</v>
    <v>XAMS</v>
    <v>XAMS</v>
    <v>Evert van de Beekstraat 1-77, SCHIPHOL, NOORD-HOLLAND, 1118 CL NL</v>
    <v>14.48</v>
    <v>Oil &amp; Gas Related Equipment and Services</v>
    <v>Stock</v>
    <v>44959.637673738282</v>
    <v>151</v>
    <v>14.154999999999999</v>
    <v>2547490000</v>
    <v>SBM Offshore NV</v>
    <v>SBM Offshore NV</v>
    <v>14.29</v>
    <v>4.8826000000000001</v>
    <v>14.265000000000001</v>
    <v>14.18</v>
    <v>180671300</v>
    <v>SBMO</v>
    <v>SBM Offshore NV (XAMS:SBMO)</v>
    <v>393291</v>
    <v>324990</v>
    <v>1965</v>
  </rv>
  <rv s="2">
    <v>152</v>
  </rv>
  <rv s="0">
    <v>https://www.bing.com/financeapi/forcetrigger?t=aloifr&amp;q=XAMS%3aSHELL&amp;form=skydnc</v>
    <v>Learn more on Bing</v>
  </rv>
  <rv s="6">
    <v>en-GB</v>
    <v>aloifr</v>
    <v>268435456</v>
    <v>1</v>
    <v>Powered by Refinitiv</v>
    <v>11</v>
    <v>SHELL PLC (XAMS:SHELL)</v>
    <v>9</v>
    <v>23</v>
    <v>Finance</v>
    <v>5</v>
    <v>29.2</v>
    <v>22.22</v>
    <v>1.1903999999999999</v>
    <v>-0.11</v>
    <v>-4.1110000000000001E-3</v>
    <v>EUR</v>
    <v>Shell plc (Shell), formerly The Royal Dutch Shell plc, is an international energy and petrochemical company. The Company is engaged in the exploration, production, refining and marketing of oil and natural gas, and the manufacturing and marketing of chemicals. Its businesses include Upstream, Integrated Gas, Renewables and Energy Solutions, and Downstream. Its Upstream organization manages the exploration for and extraction of crude oil, natural gas and natural gas liquids. Shell's Integrated Gas organization manages its liquefied natural gas activities and the production of gas-to-liquids fuels and other products. Renewables and Energy Solutions include hydrogen, power from renewable and low-carbon sources such as wind, solar and natural gas. Its Downstream organization manages different chemicals and products activities as part of an integrated value chain that trades and refines crude oil and other feedstocks into a range of products which are moved and marketed around the world.</v>
    <v>82000</v>
    <v>Euronext Amsterdam</v>
    <v>XAMS</v>
    <v>XAMS</v>
    <v>Shell Centre, LONDON, UNITED KINGDOM-NA, SE1 7NA GB</v>
    <v>27.375</v>
    <v>Oil &amp; Gas</v>
    <v>Stock</v>
    <v>44959.637719907405</v>
    <v>154</v>
    <v>26.61</v>
    <v>164210800000</v>
    <v>SHELL PLC</v>
    <v>SHELL PLC</v>
    <v>27</v>
    <v>4.5381</v>
    <v>26.76</v>
    <v>26.65</v>
    <v>6970489000</v>
    <v>SHELL</v>
    <v>SHELL PLC (XAMS:SHELL)</v>
    <v>12643145</v>
    <v>11135210</v>
    <v>2002</v>
  </rv>
  <rv s="2">
    <v>155</v>
  </rv>
  <rv s="0">
    <v>https://www.bing.com/financeapi/forcetrigger?t=alofc7&amp;q=XAMS%3aLIGHT&amp;form=skydnc</v>
    <v>Learn more on Bing</v>
  </rv>
  <rv s="6">
    <v>en-GB</v>
    <v>alofc7</v>
    <v>268435456</v>
    <v>1</v>
    <v>Powered by Refinitiv</v>
    <v>11</v>
    <v>Signify NV (XAMS:LIGHT)</v>
    <v>9</v>
    <v>12</v>
    <v>Finance</v>
    <v>5</v>
    <v>48.8</v>
    <v>24.53</v>
    <v>1.1123000000000001</v>
    <v>0.34</v>
    <v>9.8640000000000012E-3</v>
    <v>EUR</v>
    <v>Signify NV, formerly Philips Lighting NV, is a company based in the Netherlands that provides lamps and lighting solutions. Its product portfolio includes, among others, incandescent lamps, halogen lamps, fluorescent lamps, linear fluorescent lamps (LFL), compact fluorescent lamps (CFL), high-intensity discharge lamps (HID) and light-emitting diodes (LED), as well as electronic components, such as electronic ballasts and drivers. The Company also provides integrated and customized lighting systems. Its service portfolio includes light management and value-added services, such as energy audits, light design and engineering, as well as remote monitoring and managed services. The Company operates through four segments: The Lamps segments comprises conventional lamps and lamp electronics; the LED segment focuses on LED lamps; the Professional segment includes lighting systems and services for professional consumers, and the Home segment covers consumer luminaries and home systems.</v>
    <v>34273</v>
    <v>Euronext Amsterdam</v>
    <v>XAMS</v>
    <v>XAMS</v>
    <v>High Tech Campus 48, EINDHOVEN, NOORD-BRABANT, 5656 AE NL</v>
    <v>35.19</v>
    <v>Homebuilding &amp; Construction Supplies</v>
    <v>Stock</v>
    <v>44959.637731481482</v>
    <v>157</v>
    <v>34.31</v>
    <v>4424026000</v>
    <v>Signify NV</v>
    <v>Signify NV</v>
    <v>34.69</v>
    <v>8.2266999999999992</v>
    <v>34.47</v>
    <v>34.81</v>
    <v>128344200</v>
    <v>LIGHT</v>
    <v>Signify NV (XAMS:LIGHT)</v>
    <v>316957</v>
    <v>493130</v>
    <v>2016</v>
  </rv>
  <rv s="2">
    <v>158</v>
  </rv>
  <rv s="0">
    <v>https://www.bing.com/financeapi/forcetrigger?t=a24kjc&amp;q=XNYS%3aTSM&amp;form=skydnc</v>
    <v>Learn more on Bing</v>
  </rv>
  <rv s="6">
    <v>en-GB</v>
    <v>a24kjc</v>
    <v>268435456</v>
    <v>1</v>
    <v>Powered by Refinitiv</v>
    <v>11</v>
    <v>Taiwan Semiconductor Manufacturing Co., Ltd. (XNYS:TSM)</v>
    <v>9</v>
    <v>21</v>
    <v>Finance</v>
    <v>22</v>
    <v>128.66</v>
    <v>59.43</v>
    <v>1.0825</v>
    <v>2.44</v>
    <v>2.5755E-2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97.29</v>
    <v>Semiconductors &amp; Semiconductor Equipment</v>
    <v>Stock</v>
    <v>44959.648163738282</v>
    <v>160</v>
    <v>95.98</v>
    <v>458195000000</v>
    <v>Taiwan Semiconductor Manufacturing Co., Ltd.</v>
    <v>Taiwan Semiconductor Manufacturing Co., Ltd.</v>
    <v>96.6</v>
    <v>14.7784</v>
    <v>94.74</v>
    <v>97.18</v>
    <v>5186076000</v>
    <v>TSM</v>
    <v>Taiwan Semiconductor Manufacturing Co., Ltd. (XNYS:TSM)</v>
    <v>4898261</v>
    <v>14946128</v>
    <v>1987</v>
  </rv>
  <rv s="2">
    <v>161</v>
  </rv>
  <rv s="0">
    <v>https://www.bing.com/financeapi/forcetrigger?t=a24kar&amp;q=XNAS%3aTSLA&amp;form=skydnc</v>
    <v>Learn more on Bing</v>
  </rv>
  <rv s="6">
    <v>en-GB</v>
    <v>a24kar</v>
    <v>268435456</v>
    <v>1</v>
    <v>Powered by Refinitiv</v>
    <v>11</v>
    <v>TESLA, INC. (XNAS:TSLA)</v>
    <v>9</v>
    <v>21</v>
    <v>Finance</v>
    <v>22</v>
    <v>384.28960000000001</v>
    <v>101.81</v>
    <v>2.0966</v>
    <v>9.84</v>
    <v>5.4241999999999999E-2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191.52</v>
    <v>Automobiles &amp; Auto Parts</v>
    <v>Stock</v>
    <v>44959.648176365627</v>
    <v>163</v>
    <v>185.1</v>
    <v>603920070000</v>
    <v>TESLA, INC.</v>
    <v>TESLA, INC.</v>
    <v>187.29</v>
    <v>50.044499999999999</v>
    <v>181.41</v>
    <v>191.25</v>
    <v>3157752000</v>
    <v>TSLA</v>
    <v>TESLA, INC. (XNAS:TSLA)</v>
    <v>58247753</v>
    <v>196828814</v>
    <v>2003</v>
  </rv>
  <rv s="2">
    <v>164</v>
  </rv>
  <rv s="0">
    <v>http://en.wikipedia.org/wiki/Public_domain</v>
    <v>Public domain</v>
  </rv>
  <rv s="0">
    <v>http://en.wikipedia.org/wiki/The_Walt_Disney_Company</v>
    <v>Wikipedia</v>
  </rv>
  <rv s="10">
    <v>166</v>
    <v>167</v>
  </rv>
  <rv s="11">
    <v>28</v>
    <v>https://www.bing.com/th?id=AMMS_0aa288ba528f6f45e3de87d97e250136&amp;qlt=95</v>
    <v>168</v>
    <v>0</v>
    <v>https://www.bing.com/images/search?form=xlimg&amp;q=the+walt+disney+company</v>
    <v>Image of THE WALT DISNEY COMPANY</v>
  </rv>
  <rv s="0">
    <v>https://www.bing.com/financeapi/forcetrigger?t=afo2vh&amp;q=XFRA%3aWDP&amp;form=skydnc</v>
    <v>Learn more on Bing</v>
  </rv>
  <rv s="12">
    <v>en-GB</v>
    <v>afo2vh</v>
    <v>268435456</v>
    <v>1</v>
    <v>Powered by Refinitiv</v>
    <v>24</v>
    <v>THE WALT DISNEY COMPANY (XFRA:WDP)</v>
    <v>26</v>
    <v>27</v>
    <v>Finance</v>
    <v>5</v>
    <v>171.9</v>
    <v>73.83</v>
    <v>1.2796000000000001</v>
    <v>1.32</v>
    <v>1.3285E-2</v>
    <v>EUR</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220000</v>
    <v>Deutsche Boerse AG</v>
    <v>XFRA</v>
    <v>XFRA</v>
    <v>500 S Buena Vista St, BURBANK, CA, 91521-0001 US</v>
    <v>101.34</v>
    <v>169</v>
    <v>Media &amp; Publishing</v>
    <v>Stock</v>
    <v>44959.637499999997</v>
    <v>170</v>
    <v>99.86</v>
    <v>199832000000</v>
    <v>THE WALT DISNEY COMPANY</v>
    <v>THE WALT DISNEY COMPANY</v>
    <v>99.86</v>
    <v>55.7</v>
    <v>99.36</v>
    <v>100.68</v>
    <v>1826785000</v>
    <v>WDP</v>
    <v>THE WALT DISNEY COMPANY (XFRA:WDP)</v>
    <v>1510</v>
    <v>10325610</v>
    <v>2018</v>
  </rv>
  <rv s="2">
    <v>171</v>
  </rv>
  <rv s="0">
    <v>https://www.bing.com/financeapi/forcetrigger?t=alom4c&amp;q=XAMS%3aTWEKA&amp;form=skydnc</v>
    <v>Learn more on Bing</v>
  </rv>
  <rv s="5">
    <v>en-GB</v>
    <v>alom4c</v>
    <v>268435456</v>
    <v>1</v>
    <v>Powered by Refinitiv</v>
    <v>8</v>
    <v>TKH Group NV (XAMS:TWEKA)</v>
    <v>9</v>
    <v>10</v>
    <v>Finance</v>
    <v>5</v>
    <v>53.45</v>
    <v>30.64</v>
    <v>1.8928</v>
    <v>0.34</v>
    <v>8.0000000000000002E-3</v>
    <v>EUR</v>
    <v>TKH Group NV is a technology company based in the Netherlands. It specializes in the development and delivery of systems and networks for the provision of information, telecommunication, electrotechnical engineering and industrial production. It operates in three segments: Telecom solutions focuses on the telecommunication sector and home networking for indoors and outdoors, as well as fiber network systems; Building Solutions offers security systems and connectivity systems for hospitals, homes and offices, and Industrial Solutions specializes in connectivity and manufacturing systems, as well as automation solutions for the industrial sector.</v>
    <v>6028</v>
    <v>Euronext Amsterdam</v>
    <v>XAMS</v>
    <v>XAMS</v>
    <v>Spinnerstraat 15, HAAKSBERGEN, OVERIJSSEL, 7480 AA NL</v>
    <v>42.98</v>
    <v>Machinery, Equipment &amp; Components</v>
    <v>Stock</v>
    <v>44959.637643633592</v>
    <v>173</v>
    <v>42.58</v>
    <v>1793433000</v>
    <v>TKH Group NV</v>
    <v>TKH Group NV</v>
    <v>42.7</v>
    <v>13.9619</v>
    <v>42.5</v>
    <v>42.84</v>
    <v>42198430</v>
    <v>TWEKA</v>
    <v>TKH Group NV (XAMS:TWEKA)</v>
    <v>47902</v>
    <v>58400</v>
  </rv>
  <rv s="2">
    <v>174</v>
  </rv>
  <rv s="0">
    <v>https://www.bing.com/financeapi/forcetrigger?t=bwxmnm&amp;q=XAMS%3aUNA&amp;form=skydnc</v>
    <v>Learn more on Bing</v>
  </rv>
  <rv s="6">
    <v>en-GB</v>
    <v>bwxmnm</v>
    <v>268435456</v>
    <v>1</v>
    <v>Powered by Refinitiv</v>
    <v>11</v>
    <v>UNILEVER PLC (XAMS:UNA)</v>
    <v>9</v>
    <v>23</v>
    <v>Finance</v>
    <v>5</v>
    <v>49.09</v>
    <v>39.36</v>
    <v>0.2311</v>
    <v>-0.5</v>
    <v>-1.0732999999999999E-2</v>
    <v>EUR</v>
    <v>Unilever PLC is a United Kingdom-based fast-moving consumer goods (FMCG) company. The Company operates through three segments: Beauty &amp; Personal Care, Foods &amp; Refreshment and Home Care. The Beauty &amp; Personal Care segment is engaged primarily in the sales of skin cleansing (soap, shower), hair care (shampoo, conditioner, styling), skin care (face, hand, and body moisturizers) and deodorant categories. The Foods &amp; Refreshment segment is engaged primarily in the sales of ice cream, savory (soups, bouillons, seasoning), dressings (mayonnaise, ketchup) and tea (including ekaterra) categories. The Home Care segment is engaged primarily in the sales of fabric care (washing powders and liquids, rinse conditioners) and a range of cleaning products. Its customer partners range from traditional stores to online-only retailers, and from small family-owned shops to value retailers. Its subsidiaries include Unilever de Argentina S.A., Unilever Australia Limited, Unilever Canada Inc and Ekaterra B.V.</v>
    <v>148000</v>
    <v>Euronext Amsterdam</v>
    <v>XAMS</v>
    <v>XAMS</v>
    <v>Unilever House, Blackfriars, LONDON, UNITED KINGDOM-NA, EC4P 4BQ GB</v>
    <v>46.674999999999997</v>
    <v>Personal &amp; Household Products &amp; Services</v>
    <v>Stock</v>
    <v>44959.637754629628</v>
    <v>176</v>
    <v>45.715000000000003</v>
    <v>105267400000</v>
    <v>UNILEVER PLC</v>
    <v>UNILEVER PLC</v>
    <v>46.51</v>
    <v>20.482299999999999</v>
    <v>46.585000000000001</v>
    <v>46.085000000000001</v>
    <v>2528996000</v>
    <v>UNA</v>
    <v>UNILEVER PLC (XAMS:UNA)</v>
    <v>1728593</v>
    <v>3103750</v>
    <v>1894</v>
  </rv>
  <rv s="2">
    <v>177</v>
  </rv>
  <rv s="0">
    <v>https://www.bing.com/financeapi/forcetrigger?t=c3hdmw&amp;q=XAMS%3aUMG&amp;form=skydnc</v>
    <v>Learn more on Bing</v>
  </rv>
  <rv s="6">
    <v>en-GB</v>
    <v>c3hdmw</v>
    <v>268435456</v>
    <v>1</v>
    <v>Powered by Refinitiv</v>
    <v>11</v>
    <v>Universal Music Group NV (XAMS:UMG)</v>
    <v>9</v>
    <v>12</v>
    <v>Finance</v>
    <v>5</v>
    <v>25.14</v>
    <v>16.649999999999999</v>
    <v>0.95</v>
    <v>0.36499999999999999</v>
    <v>1.5726E-2</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9100</v>
    <v>Euronext Amsterdam</v>
    <v>XAMS</v>
    <v>XAMS</v>
    <v>S-Gravelandseweg 80, HILVERSUM, NOORD-HOLLAND, 1217 EW NL</v>
    <v>23.835000000000001</v>
    <v>Media &amp; Publishing</v>
    <v>Stock</v>
    <v>44959.637673611112</v>
    <v>179</v>
    <v>23.215</v>
    <v>42091630000</v>
    <v>Universal Music Group NV</v>
    <v>Universal Music Group NV</v>
    <v>23.26</v>
    <v>62.342199999999998</v>
    <v>23.21</v>
    <v>23.574999999999999</v>
    <v>1813513000</v>
    <v>UMG</v>
    <v>Universal Music Group NV (XAMS:UMG)</v>
    <v>666369</v>
    <v>1276710</v>
    <v>1999</v>
  </rv>
  <rv s="2">
    <v>180</v>
  </rv>
  <rv s="0">
    <v>https://www.bing.com/financeapi/forcetrigger?t=aaqba2&amp;q=XBRU%3aWDP&amp;form=skydnc</v>
    <v>Learn more on Bing</v>
  </rv>
  <rv s="6">
    <v>en-GB</v>
    <v>aaqba2</v>
    <v>268435456</v>
    <v>1</v>
    <v>Powered by Refinitiv</v>
    <v>11</v>
    <v>Warehouses de Pauw NV (XBRU:WDP)</v>
    <v>9</v>
    <v>12</v>
    <v>Finance</v>
    <v>5</v>
    <v>41.54</v>
    <v>22.68</v>
    <v>0.2666</v>
    <v>1.38</v>
    <v>4.7816999999999998E-2</v>
    <v>EUR</v>
    <v>Warehouses de Pauw NV (WDP) is a Belgium-based company engaged in the logistics for warehouse rentals. The Company specializes in renting of multifunctional warehouses, storerooms, logistics and distribution centers, and industrial real estate located in Belgium, as well as in other parts of Europe. Additionally, it organizes warehouses tailored to the user’s requirements, as well as designs sale and rent back operations. Apart from Belgium, the Company operates in such European countries, as the Netherlands, France, the Czech Republic and Romania.</v>
    <v>77</v>
    <v>Euronext Brussels</v>
    <v>XBRU</v>
    <v>XBRU</v>
    <v>Blakenberg 15, WOLVERTEM, VLAAMS-BRABANT, 1861 BE</v>
    <v>30.46</v>
    <v>Residential &amp; Commercial REIT</v>
    <v>Stock</v>
    <v>44959.637736226563</v>
    <v>182</v>
    <v>29.14</v>
    <v>5886873000</v>
    <v>Warehouses de Pauw NV</v>
    <v>Warehouses de Pauw NV</v>
    <v>29.24</v>
    <v>15.5161</v>
    <v>28.86</v>
    <v>30.24</v>
    <v>203980400</v>
    <v>WDP</v>
    <v>Warehouses de Pauw NV (XBRU:WDP)</v>
    <v>211452</v>
    <v>214990</v>
    <v>1977</v>
  </rv>
  <rv s="2">
    <v>183</v>
  </rv>
  <rv s="0">
    <v>https://www.bing.com/financeapi/forcetrigger?t=alotgh&amp;q=XAMS%3aWKL&amp;form=skydnc</v>
    <v>Learn more on Bing</v>
  </rv>
  <rv s="5">
    <v>en-GB</v>
    <v>alotgh</v>
    <v>268435456</v>
    <v>1</v>
    <v>Powered by Refinitiv</v>
    <v>8</v>
    <v>Wolters Kluwer NV (XAMS:WKL)</v>
    <v>9</v>
    <v>10</v>
    <v>Finance</v>
    <v>5</v>
    <v>111.4</v>
    <v>84.18</v>
    <v>0.50719999999999998</v>
    <v>1.2</v>
    <v>1.1893000000000001E-2</v>
    <v>EUR</v>
    <v>Wolters Kluwer NV is a company based in the Netherlands that provides information, software and services to legal, business, tax, accounting, finance, audit, risk, compliance and healthcare professionals worldwide. The Company's four operating divisions are based on strategic customer segments: Health; Tax &amp; Accounting; Governance, Risk &amp; Compliance, and Legal &amp; Regulatory. Its geographical segments include the Netherlands, Europe, North America, Asia Pacific and the Rest of the World. The Company's product portfolio offers software tools coupled with content and services that enable its customers to make evidence-based decisions, through workflow management solutions, regulatory information, analytics and reporting, tailored to the specifics of their industry. In addition, the Company is active in digital and print publishing.</v>
    <v>19827</v>
    <v>Euronext Amsterdam</v>
    <v>XAMS</v>
    <v>XAMS</v>
    <v>Zuidpoolsingel 2, ALPHEN AAN DEN RIJN, ZUID-HOLLAND, 2408 ZE NL</v>
    <v>102.7</v>
    <v>Professional &amp; Commercial Services</v>
    <v>Stock</v>
    <v>44959.637743055559</v>
    <v>185</v>
    <v>100.6</v>
    <v>25983380000</v>
    <v>Wolters Kluwer NV</v>
    <v>Wolters Kluwer NV</v>
    <v>101.3</v>
    <v>31.643000000000001</v>
    <v>100.9</v>
    <v>102.1</v>
    <v>257516100</v>
    <v>WKL</v>
    <v>Wolters Kluwer NV (XAMS:WKL)</v>
    <v>327645</v>
    <v>431870</v>
  </rv>
  <rv s="2">
    <v>186</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8">
    <a count="32">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Instrument type</v>
      <v t="s">_Flags</v>
      <v t="s">UniqueName</v>
      <v t="s">_DisplayString</v>
      <v t="s">LearnMoreOnLink</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9">
    <spb s="0">
      <v>0</v>
      <v>Name</v>
      <v>LearnMoreOnLink</v>
    </spb>
    <spb s="1">
      <v>0</v>
      <v>0</v>
      <v>0</v>
    </spb>
    <spb s="2">
      <v>1</v>
      <v>1</v>
      <v>1</v>
    </spb>
    <spb s="3">
      <v>1</v>
      <v>1</v>
      <v>2</v>
      <v>1</v>
      <v>1</v>
      <v>1</v>
      <v>3</v>
      <v>4</v>
      <v>5</v>
      <v>1</v>
      <v>1</v>
      <v>4</v>
      <v>1</v>
      <v>6</v>
      <v>7</v>
    </spb>
    <spb s="4">
      <v>Delayed 15 minutes</v>
      <v>from previous close</v>
      <v>Borsa Italia</v>
      <v>from previous close</v>
      <v>GMT</v>
    </spb>
    <spb s="5">
      <v>Delayed 15 minutes</v>
      <v>from previous close</v>
      <v>from previous close</v>
      <v>GMT</v>
    </spb>
    <spb s="0">
      <v>1</v>
      <v>Name</v>
      <v>LearnMoreOnLink</v>
    </spb>
    <spb s="6">
      <v>1</v>
      <v>8</v>
      <v>1</v>
      <v>2</v>
      <v>1</v>
      <v>1</v>
      <v>1</v>
      <v>3</v>
      <v>4</v>
      <v>5</v>
      <v>1</v>
      <v>1</v>
      <v>4</v>
      <v>1</v>
      <v>6</v>
      <v>7</v>
    </spb>
    <spb s="0">
      <v>2</v>
      <v>Name</v>
      <v>LearnMoreOnLink</v>
    </spb>
    <spb s="7">
      <v>1</v>
      <v>1</v>
      <v>1</v>
      <v>1</v>
    </spb>
    <spb s="8">
      <v>1</v>
      <v>8</v>
      <v>8</v>
      <v>1</v>
      <v>2</v>
      <v>1</v>
      <v>1</v>
      <v>1</v>
      <v>3</v>
      <v>3</v>
      <v>4</v>
      <v>5</v>
      <v>1</v>
      <v>1</v>
      <v>1</v>
      <v>3</v>
      <v>6</v>
      <v>7</v>
      <v>3</v>
    </spb>
    <spb s="0">
      <v>3</v>
      <v>Name</v>
      <v>LearnMoreOnLink</v>
    </spb>
    <spb s="9">
      <v>1</v>
      <v>8</v>
      <v>8</v>
      <v>1</v>
      <v>2</v>
      <v>1</v>
      <v>1</v>
      <v>1</v>
      <v>3</v>
      <v>3</v>
      <v>4</v>
      <v>5</v>
      <v>1</v>
      <v>1</v>
      <v>1</v>
      <v>3</v>
      <v>6</v>
      <v>9</v>
      <v>7</v>
      <v>3</v>
    </spb>
    <spb s="9">
      <v>1</v>
      <v>8</v>
      <v>8</v>
      <v>1</v>
      <v>2</v>
      <v>1</v>
      <v>1</v>
      <v>1</v>
      <v>3</v>
      <v>3</v>
      <v>4</v>
      <v>10</v>
      <v>1</v>
      <v>1</v>
      <v>1</v>
      <v>3</v>
      <v>6</v>
      <v>9</v>
      <v>7</v>
      <v>3</v>
    </spb>
    <spb s="9">
      <v>1</v>
      <v>8</v>
      <v>8</v>
      <v>1</v>
      <v>2</v>
      <v>1</v>
      <v>1</v>
      <v>1</v>
      <v>3</v>
      <v>3</v>
      <v>4</v>
      <v>11</v>
      <v>1</v>
      <v>1</v>
      <v>1</v>
      <v>3</v>
      <v>6</v>
      <v>9</v>
      <v>7</v>
      <v>3</v>
    </spb>
    <spb s="0">
      <v>4</v>
      <v>Name</v>
      <v>LearnMoreOnLink</v>
    </spb>
    <spb s="10">
      <v>1</v>
      <v>8</v>
      <v>1</v>
      <v>2</v>
      <v>1</v>
      <v>1</v>
      <v>1</v>
      <v>3</v>
      <v>3</v>
      <v>4</v>
      <v>5</v>
      <v>1</v>
      <v>1</v>
      <v>1</v>
      <v>3</v>
      <v>6</v>
      <v>9</v>
      <v>7</v>
      <v>3</v>
    </spb>
    <spb s="0">
      <v>5</v>
      <v>Name</v>
      <v>LearnMoreOnLink</v>
    </spb>
    <spb s="11">
      <v>1</v>
      <v>8</v>
      <v>1</v>
      <v>2</v>
      <v>1</v>
      <v>1</v>
      <v>1</v>
      <v>3</v>
      <v>3</v>
      <v>4</v>
      <v>5</v>
      <v>1</v>
      <v>1</v>
      <v>1</v>
      <v>3</v>
      <v>6</v>
      <v>9</v>
      <v>7</v>
      <v>3</v>
    </spb>
    <spb s="0">
      <v>6</v>
      <v>Name</v>
      <v>LearnMoreOnLink</v>
    </spb>
    <spb s="12">
      <v>1</v>
      <v>8</v>
      <v>1</v>
      <v>2</v>
      <v>1</v>
      <v>1</v>
      <v>1</v>
      <v>3</v>
      <v>3</v>
      <v>4</v>
      <v>5</v>
      <v>1</v>
      <v>1</v>
      <v>1</v>
      <v>3</v>
      <v>6</v>
      <v>7</v>
      <v>3</v>
    </spb>
    <spb s="9">
      <v>12</v>
      <v>8</v>
      <v>8</v>
      <v>12</v>
      <v>2</v>
      <v>12</v>
      <v>12</v>
      <v>12</v>
      <v>3</v>
      <v>3</v>
      <v>4</v>
      <v>10</v>
      <v>12</v>
      <v>12</v>
      <v>12</v>
      <v>3</v>
      <v>6</v>
      <v>9</v>
      <v>7</v>
      <v>3</v>
    </spb>
    <spb s="13">
      <v>Real-Time Nasdaq Last Sale</v>
      <v>from previous close</v>
      <v>from previous close</v>
      <v>Source: Nasdaq Last Sale</v>
      <v>GMT</v>
    </spb>
    <spb s="9">
      <v>1</v>
      <v>8</v>
      <v>8</v>
      <v>1</v>
      <v>2</v>
      <v>1</v>
      <v>1</v>
      <v>1</v>
      <v>3</v>
      <v>3</v>
      <v>4</v>
      <v>13</v>
      <v>1</v>
      <v>1</v>
      <v>1</v>
      <v>3</v>
      <v>6</v>
      <v>9</v>
      <v>7</v>
      <v>3</v>
    </spb>
    <spb s="0">
      <v>7</v>
      <v>Name</v>
      <v>LearnMoreOnLink</v>
    </spb>
    <spb s="14">
      <v>0</v>
      <v>0</v>
    </spb>
    <spb s="15">
      <v>25</v>
      <v>1</v>
      <v>1</v>
      <v>1</v>
      <v>1</v>
    </spb>
    <spb s="16">
      <v>1</v>
      <v>8</v>
      <v>8</v>
      <v>1</v>
      <v>2</v>
      <v>1</v>
      <v>14</v>
      <v>1</v>
      <v>1</v>
      <v>3</v>
      <v>3</v>
      <v>4</v>
      <v>10</v>
      <v>1</v>
      <v>1</v>
      <v>1</v>
      <v>3</v>
      <v>6</v>
      <v>9</v>
      <v>7</v>
      <v>3</v>
    </spb>
    <spb s="17">
      <v>Powered by Refinitiv</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UniqueName" t="spb"/>
    <k n="`%ProviderInfo" t="spb"/>
    <k n="LearnMoreOnLink" t="spb"/>
  </s>
  <s>
    <k n="Low" t="i"/>
    <k n="High" t="i"/>
    <k n="Name" t="i"/>
    <k n="Open" t="i"/>
    <k n="Price" t="i"/>
    <k n="Change" t="i"/>
    <k n="Volume" t="i"/>
    <k n="Change (%)" t="i"/>
    <k n="Market cap" t="i"/>
    <k n="52 week low" t="i"/>
    <k n="52 week high" t="i"/>
    <k n="Expense ratio" t="i"/>
    <k n="Previous close" t="i"/>
    <k n="Last trade time" t="i"/>
    <k n="`%EntityServiceId" t="i"/>
  </s>
  <s>
    <k n="Price" t="s"/>
    <k n="Change" t="s"/>
    <k n="Exchange" t="s"/>
    <k n="Change (%)" t="s"/>
    <k n="Last trade time" t="s"/>
  </s>
  <s>
    <k n="Price" t="s"/>
    <k n="Change" t="s"/>
    <k n="Change (%)" t="s"/>
    <k n="Last trade time" t="s"/>
  </s>
  <s>
    <k n="Low" t="i"/>
    <k n="Beta" t="i"/>
    <k n="High" t="i"/>
    <k n="Name" t="i"/>
    <k n="Open" t="i"/>
    <k n="Price" t="i"/>
    <k n="Change" t="i"/>
    <k n="Volume" t="i"/>
    <k n="Change (%)" t="i"/>
    <k n="Market cap" t="i"/>
    <k n="52 week low" t="i"/>
    <k n="52 week high" t="i"/>
    <k n="Expense ratio" t="i"/>
    <k n="Previous close" t="i"/>
    <k n="Last trade time" t="i"/>
    <k n="`%EntityServiceId"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_([$€-x-euro2] * #,##0.00_);_([$€-x-euro2] * (#,##0.00);_([$€-x-euro2] * "-"??_);_(@_)</rpv>
    </rSty>
    <rSty>
      <rpv i="1">1</rpv>
    </rSty>
    <rSty dxfid="4">
      <rpv i="0">#,##0</rpv>
    </rSty>
    <rSty dxfid="3"/>
    <rSty dxfid="1">
      <rpv i="0">_([$€-x-euro2] * #,##0_);_([$€-x-euro2] * (#,##0);_([$€-x-euro2] * "-"_);_(@_)</rpv>
    </rSty>
    <rSty dxfid="2"/>
    <rSty dxfid="0">
      <rpv i="0">0.00</rpv>
    </rSty>
    <rSty dxfid="5">
      <rpv i="0">#,##0.00</rpv>
    </rSty>
    <rSty dxfid="6">
      <rpv i="0">0</rpv>
    </rSty>
    <rSty dxfid="1">
      <rpv i="0">_([$$-en-US]* #,##0_);_([$$-en-US]* (#,##0);_([$$-en-US]* "-"_);_(@_)</rpv>
    </rSty>
    <rSty dxfid="1">
      <rpv i="0">_-[$$-en-CA]* #,##0_-;-[$$-en-CA]* #,##0_-;_-[$$-en-CA]* "-"_-;_-@_-</rpv>
    </rSty>
    <rSty dxfid="1">
      <rpv i="0">_([$$-en-US]* #,##0.00_);_([$$-en-US]* (#,##0.00);_([$$-en-US]* "-"??_);_(@_)</rpv>
    </rSty>
    <rSty dxfid="1">
      <rpv i="0">_-[$£-en-GB]* #,##0_-;-[$£-en-GB]* #,##0_-;_-[$£-en-GB]* "-"_-;_-@_-</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2FD6E-808E-4847-B629-368C9345ED1D}">
  <sheetPr codeName="Sheet1"/>
  <dimension ref="A1"/>
  <sheetViews>
    <sheetView workbookViewId="0">
      <selection activeCell="J13" sqref="J13"/>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E2866-95FC-421E-91B0-DFE128862450}">
  <sheetPr codeName="Sheet2"/>
  <dimension ref="A1:O64"/>
  <sheetViews>
    <sheetView tabSelected="1" workbookViewId="0">
      <pane xSplit="1" ySplit="3" topLeftCell="B16" activePane="bottomRight" state="frozen"/>
      <selection pane="bottomRight" activeCell="G25" sqref="G25"/>
      <selection pane="bottomLeft" activeCell="A4" sqref="A4"/>
      <selection pane="topRight" activeCell="B1" sqref="B1"/>
    </sheetView>
  </sheetViews>
  <sheetFormatPr defaultRowHeight="15"/>
  <cols>
    <col min="1" max="1" width="54" bestFit="1" customWidth="1"/>
    <col min="2" max="2" width="8.5703125" bestFit="1" customWidth="1"/>
    <col min="3" max="3" width="23.7109375" bestFit="1" customWidth="1"/>
    <col min="4" max="4" width="7.5703125" bestFit="1" customWidth="1"/>
    <col min="5" max="5" width="11.28515625" bestFit="1" customWidth="1"/>
    <col min="6" max="6" width="11.85546875" bestFit="1" customWidth="1"/>
    <col min="7" max="7" width="43.42578125" bestFit="1" customWidth="1"/>
    <col min="8" max="8" width="16.28515625" bestFit="1" customWidth="1"/>
    <col min="9" max="9" width="14.85546875" bestFit="1" customWidth="1"/>
    <col min="10" max="10" width="15.42578125" bestFit="1" customWidth="1"/>
    <col min="11" max="11" width="9" style="11" bestFit="1" customWidth="1"/>
    <col min="12" max="12" width="9.5703125" style="16" bestFit="1" customWidth="1"/>
    <col min="13" max="13" width="10" style="16" bestFit="1" customWidth="1"/>
    <col min="14" max="14" width="13" style="16" bestFit="1" customWidth="1"/>
    <col min="15" max="15" width="13.7109375" style="16" bestFit="1" customWidth="1"/>
  </cols>
  <sheetData>
    <row r="1" spans="1:15">
      <c r="J1" s="5" t="s">
        <v>0</v>
      </c>
      <c r="K1" s="8"/>
      <c r="L1" s="12"/>
      <c r="M1" s="12"/>
      <c r="N1" s="12"/>
      <c r="O1" s="13"/>
    </row>
    <row r="2" spans="1:15" ht="15.75" thickBot="1">
      <c r="J2" s="6" t="s">
        <v>1</v>
      </c>
      <c r="K2" s="9">
        <f>SUM(K4:K1048576)</f>
        <v>854</v>
      </c>
      <c r="L2" s="14">
        <f>SUM(L4:L1048576)</f>
        <v>1598.5619999999997</v>
      </c>
      <c r="M2" s="14"/>
      <c r="N2" s="14">
        <f t="shared" ref="N2" si="0">SUM(N4:N1048576)</f>
        <v>18089.694</v>
      </c>
      <c r="O2" s="14">
        <f>SUM(O4:O1048576)</f>
        <v>2369.5530000000003</v>
      </c>
    </row>
    <row r="3" spans="1:15" s="4" customFormat="1">
      <c r="A3" s="4" t="s">
        <v>2</v>
      </c>
      <c r="B3" s="4" t="s">
        <v>3</v>
      </c>
      <c r="C3" s="4" t="s">
        <v>4</v>
      </c>
      <c r="D3" s="4" t="s">
        <v>5</v>
      </c>
      <c r="E3" s="4" t="s">
        <v>6</v>
      </c>
      <c r="F3" s="4" t="s">
        <v>7</v>
      </c>
      <c r="G3" s="4" t="s">
        <v>8</v>
      </c>
      <c r="H3" s="4" t="s">
        <v>9</v>
      </c>
      <c r="I3" s="4" t="s">
        <v>10</v>
      </c>
      <c r="J3" s="4" t="s">
        <v>11</v>
      </c>
      <c r="K3" s="10" t="s">
        <v>12</v>
      </c>
      <c r="L3" s="15" t="s">
        <v>13</v>
      </c>
      <c r="M3" s="15" t="s">
        <v>14</v>
      </c>
      <c r="N3" s="15" t="s">
        <v>15</v>
      </c>
      <c r="O3" s="15" t="s">
        <v>16</v>
      </c>
    </row>
    <row r="4" spans="1:15">
      <c r="A4" t="e" vm="1">
        <v>#VALUE!</v>
      </c>
      <c r="B4" t="str" cm="1">
        <f t="array" ref="B4">_FV(A4,"Ticker symbol",TRUE)</f>
        <v>ECAR</v>
      </c>
      <c r="C4" t="str" cm="1">
        <f t="array" ref="C4">_FV(A4,"Exchange")</f>
        <v>Borsa Italiana</v>
      </c>
      <c r="D4" t="str" cm="1">
        <f t="array" ref="D4">_FV(A4,"Instrument type",TRUE)</f>
        <v>ETF</v>
      </c>
      <c r="E4" s="1" cm="1">
        <f t="array" ref="E4">_FV(A4,"52 week low",TRUE)</f>
        <v>5.5330000000000004</v>
      </c>
      <c r="F4" s="1" cm="1">
        <f t="array" ref="F4">_FV(A4,"52 week high",TRUE)</f>
        <v>7.7249999999999996</v>
      </c>
      <c r="G4" t="s">
        <v>17</v>
      </c>
      <c r="H4" s="2" t="e" cm="1" vm="2">
        <f t="array" ref="H4">_FV(A4,"P/E",TRUE)</f>
        <v>#VALUE!</v>
      </c>
      <c r="I4" s="1" cm="1">
        <f t="array" ref="I4">_FV(A4,"Price")</f>
        <v>6.5730000000000004</v>
      </c>
      <c r="J4" s="3" cm="1">
        <f t="array" ref="J4">_FV(A4,"Change (%)",TRUE)</f>
        <v>2.3035E-2</v>
      </c>
      <c r="K4" s="11">
        <v>210</v>
      </c>
      <c r="L4" s="16">
        <v>6.5541</v>
      </c>
      <c r="M4" s="16">
        <f>L4*K4</f>
        <v>1376.3610000000001</v>
      </c>
      <c r="N4" s="16">
        <f>K4*I4</f>
        <v>1380.3300000000002</v>
      </c>
      <c r="O4" s="16">
        <f>(I4-L4)*K4</f>
        <v>3.9690000000000758</v>
      </c>
    </row>
    <row r="5" spans="1:15">
      <c r="A5" t="e" vm="3">
        <v>#VALUE!</v>
      </c>
      <c r="B5" t="str" cm="1">
        <f t="array" ref="B5">_FV(A5,"Ticker symbol",TRUE)</f>
        <v>IQQH</v>
      </c>
      <c r="C5" t="str" cm="1">
        <f t="array" ref="C5">_FV(A5,"Exchange")</f>
        <v>Deutsche Boerse AG</v>
      </c>
      <c r="D5" t="str" cm="1">
        <f t="array" ref="D5">_FV(A5,"Instrument type",TRUE)</f>
        <v>ETF</v>
      </c>
      <c r="E5" s="1" cm="1">
        <f t="array" ref="E5">_FV(A5,"52 week low",TRUE)</f>
        <v>4.0199999999999996</v>
      </c>
      <c r="F5" s="1" cm="1">
        <f t="array" ref="F5">_FV(A5,"52 week high",TRUE)</f>
        <v>16.84</v>
      </c>
      <c r="G5" t="s">
        <v>18</v>
      </c>
      <c r="H5" s="2" t="e" cm="1" vm="2">
        <f t="array" ref="H5">_FV(A5,"P/E",TRUE)</f>
        <v>#VALUE!</v>
      </c>
      <c r="I5" s="1" cm="1">
        <f t="array" ref="I5">_FV(A5,"Price")</f>
        <v>10.99</v>
      </c>
      <c r="J5" s="3" cm="1">
        <f t="array" ref="J5">_FV(A5,"Change (%)",TRUE)</f>
        <v>3.6409999999999996E-4</v>
      </c>
      <c r="K5" s="11">
        <v>100</v>
      </c>
      <c r="L5" s="16">
        <v>10.273999999999999</v>
      </c>
      <c r="M5" s="16">
        <f>L5*K5</f>
        <v>1027.3999999999999</v>
      </c>
      <c r="N5" s="16">
        <f>K5*I5</f>
        <v>1099</v>
      </c>
      <c r="O5" s="16">
        <f>(I5-L5)*K5</f>
        <v>71.600000000000108</v>
      </c>
    </row>
    <row r="6" spans="1:15">
      <c r="A6" t="e" vm="4">
        <v>#VALUE!</v>
      </c>
      <c r="B6" t="str" cm="1">
        <f t="array" ref="B6">_FV(A6,"Ticker symbol",TRUE)</f>
        <v>QDVE</v>
      </c>
      <c r="C6" t="str" cm="1">
        <f t="array" ref="C6">_FV(A6,"Exchange")</f>
        <v>Xetra</v>
      </c>
      <c r="D6" t="str" cm="1">
        <f t="array" ref="D6">_FV(A6,"Instrument type",TRUE)</f>
        <v>ETF</v>
      </c>
      <c r="E6" s="1" cm="1">
        <f t="array" ref="E6">_FV(A6,"52 week low",TRUE)</f>
        <v>14.388</v>
      </c>
      <c r="F6" s="1" cm="1">
        <f t="array" ref="F6">_FV(A6,"52 week high",TRUE)</f>
        <v>18.739999999999998</v>
      </c>
      <c r="G6" t="s">
        <v>19</v>
      </c>
      <c r="H6" s="2" t="e" cm="1" vm="2">
        <f t="array" ref="H6">_FV(A6,"P/E",TRUE)</f>
        <v>#VALUE!</v>
      </c>
      <c r="I6" s="1" cm="1">
        <f t="array" ref="I6">_FV(A6,"Price")</f>
        <v>16.29</v>
      </c>
      <c r="J6" s="3" cm="1">
        <f t="array" ref="J6">_FV(A6,"Change (%)",TRUE)</f>
        <v>3.8771E-2</v>
      </c>
      <c r="K6" s="11">
        <v>30</v>
      </c>
      <c r="L6" s="16">
        <v>16.599599999999999</v>
      </c>
      <c r="M6" s="16">
        <f>L6*K6</f>
        <v>497.98799999999994</v>
      </c>
      <c r="N6" s="16">
        <f>K6*I6</f>
        <v>488.7</v>
      </c>
      <c r="O6" s="16">
        <f>(I6-L6)*K6</f>
        <v>-9.2879999999999896</v>
      </c>
    </row>
    <row r="7" spans="1:15">
      <c r="A7" t="e" vm="5">
        <v>#VALUE!</v>
      </c>
      <c r="B7" t="str" cm="1">
        <f t="array" ref="B7">_FV(A7,"Ticker symbol",TRUE)</f>
        <v>TRET</v>
      </c>
      <c r="C7" t="str" cm="1">
        <f t="array" ref="C7">_FV(A7,"Exchange")</f>
        <v>Euronext Amsterdam</v>
      </c>
      <c r="D7" t="str" cm="1">
        <f t="array" ref="D7">_FV(A7,"Instrument type",TRUE)</f>
        <v>ETF</v>
      </c>
      <c r="E7" s="1" cm="1">
        <f t="array" ref="E7">_FV(A7,"52 week low",TRUE)</f>
        <v>34.5</v>
      </c>
      <c r="F7" s="1" cm="1">
        <f t="array" ref="F7">_FV(A7,"52 week high",TRUE)</f>
        <v>47.77</v>
      </c>
      <c r="G7" t="s">
        <v>20</v>
      </c>
      <c r="H7" s="2" t="e" cm="1" vm="2">
        <f t="array" ref="H7">_FV(A7,"P/E",TRUE)</f>
        <v>#VALUE!</v>
      </c>
      <c r="I7" s="1" cm="1">
        <f t="array" ref="I7">_FV(A7,"Price")</f>
        <v>38.442</v>
      </c>
      <c r="J7" s="3" cm="1">
        <f t="array" ref="J7">_FV(A7,"Change (%)",TRUE)</f>
        <v>2.5968000000000001E-2</v>
      </c>
      <c r="M7" s="16">
        <f>L7*K7</f>
        <v>0</v>
      </c>
      <c r="N7" s="16">
        <f>K7*I7</f>
        <v>0</v>
      </c>
      <c r="O7" s="16">
        <f>(I7-L7)*K7</f>
        <v>0</v>
      </c>
    </row>
    <row r="8" spans="1:15">
      <c r="A8" t="e" vm="6">
        <v>#VALUE!</v>
      </c>
      <c r="B8" t="str" cm="1">
        <f t="array" ref="B8">_FV(A8,"Ticker symbol",TRUE)</f>
        <v>SMH</v>
      </c>
      <c r="C8" t="str" cm="1">
        <f t="array" ref="C8">_FV(A8,"Exchange")</f>
        <v>Borsa Italiana</v>
      </c>
      <c r="D8" t="str" cm="1">
        <f t="array" ref="D8">_FV(A8,"Instrument type",TRUE)</f>
        <v>ETF</v>
      </c>
      <c r="E8" s="1" cm="1">
        <f t="array" ref="E8">_FV(A8,"52 week low",TRUE)</f>
        <v>16.059999999999999</v>
      </c>
      <c r="F8" s="1" cm="1">
        <f t="array" ref="F8">_FV(A8,"52 week high",TRUE)</f>
        <v>27</v>
      </c>
      <c r="G8" t="s">
        <v>21</v>
      </c>
      <c r="H8" s="2" t="e" cm="1" vm="2">
        <f t="array" ref="H8">_FV(A8,"P/E",TRUE)</f>
        <v>#VALUE!</v>
      </c>
      <c r="I8" s="1" cm="1">
        <f t="array" ref="I8">_FV(A8,"Price")</f>
        <v>21.76</v>
      </c>
      <c r="J8" s="3" cm="1">
        <f t="array" ref="J8">_FV(A8,"Change (%)",TRUE)</f>
        <v>4.0401999999999993E-2</v>
      </c>
      <c r="K8" s="11">
        <v>49</v>
      </c>
      <c r="L8" s="16">
        <v>20.188199999999998</v>
      </c>
      <c r="M8" s="16">
        <f>L8*K8</f>
        <v>989.22179999999992</v>
      </c>
      <c r="N8" s="16">
        <f>K8*I8</f>
        <v>1066.24</v>
      </c>
      <c r="O8" s="16">
        <f>(I8-L8)*K8</f>
        <v>77.018200000000149</v>
      </c>
    </row>
    <row r="9" spans="1:15">
      <c r="A9" t="e" vm="7">
        <v>#VALUE!</v>
      </c>
      <c r="B9" t="str" cm="1">
        <f t="array" ref="B9">_FV(A9,"Ticker symbol",TRUE)</f>
        <v>REMX</v>
      </c>
      <c r="C9" t="str" cm="1">
        <f t="array" ref="C9">_FV(A9,"Exchange")</f>
        <v>Borsa Italiana</v>
      </c>
      <c r="D9" t="str" cm="1">
        <f t="array" ref="D9">_FV(A9,"Instrument type",TRUE)</f>
        <v>ETF</v>
      </c>
      <c r="E9" s="1" cm="1">
        <f t="array" ref="E9">_FV(A9,"52 week low",TRUE)</f>
        <v>13.5</v>
      </c>
      <c r="F9" s="1" cm="1">
        <f t="array" ref="F9">_FV(A9,"52 week high",TRUE)</f>
        <v>21.98</v>
      </c>
      <c r="G9" t="s">
        <v>22</v>
      </c>
      <c r="H9" s="2" t="e" cm="1" vm="2">
        <f t="array" ref="H9">_FV(A9,"P/E",TRUE)</f>
        <v>#VALUE!</v>
      </c>
      <c r="I9" s="1" cm="1">
        <f t="array" ref="I9">_FV(A9,"Price")</f>
        <v>16.829999999999998</v>
      </c>
      <c r="J9" s="3" cm="1">
        <f t="array" ref="J9">_FV(A9,"Change (%)",TRUE)</f>
        <v>-4.1419999999999998E-3</v>
      </c>
      <c r="K9" s="11">
        <v>18</v>
      </c>
      <c r="L9" s="16">
        <v>16.96</v>
      </c>
      <c r="M9" s="16">
        <f>L9*K9</f>
        <v>305.28000000000003</v>
      </c>
      <c r="N9" s="16">
        <f>K9*I9</f>
        <v>302.93999999999994</v>
      </c>
      <c r="O9" s="16">
        <f>(I9-L9)*K9</f>
        <v>-2.340000000000046</v>
      </c>
    </row>
    <row r="10" spans="1:15">
      <c r="A10" t="e" vm="8">
        <v>#VALUE!</v>
      </c>
      <c r="B10" t="str" cm="1">
        <f t="array" ref="B10">_FV(A10,"Ticker symbol",TRUE)</f>
        <v>VWRL</v>
      </c>
      <c r="C10" t="str" cm="1">
        <f t="array" ref="C10">_FV(A10,"Exchange")</f>
        <v>Borsa Italiana</v>
      </c>
      <c r="D10" t="str" cm="1">
        <f t="array" ref="D10">_FV(A10,"Instrument type",TRUE)</f>
        <v>ETF</v>
      </c>
      <c r="E10" s="1" cm="1">
        <f t="array" ref="E10">_FV(A10,"52 week low",TRUE)</f>
        <v>91</v>
      </c>
      <c r="F10" s="1" cm="1">
        <f t="array" ref="F10">_FV(A10,"52 week high",TRUE)</f>
        <v>110.82</v>
      </c>
      <c r="G10" t="s">
        <v>23</v>
      </c>
      <c r="H10" s="2" t="e" cm="1" vm="2">
        <f t="array" ref="H10">_FV(A10,"P/E",TRUE)</f>
        <v>#VALUE!</v>
      </c>
      <c r="I10" s="1" cm="1">
        <f t="array" ref="I10">_FV(A10,"Price")</f>
        <v>99.19</v>
      </c>
      <c r="J10" s="3" cm="1">
        <f t="array" ref="J10">_FV(A10,"Change (%)",TRUE)</f>
        <v>1.7124999999999998E-2</v>
      </c>
      <c r="K10" s="11">
        <v>10</v>
      </c>
      <c r="L10" s="16">
        <v>100.96420000000001</v>
      </c>
      <c r="M10" s="16">
        <f>L10*K10</f>
        <v>1009.6420000000001</v>
      </c>
      <c r="N10" s="16">
        <f>K10*I10</f>
        <v>991.9</v>
      </c>
      <c r="O10" s="16">
        <f>(I10-L10)*K10</f>
        <v>-17.742000000000075</v>
      </c>
    </row>
    <row r="11" spans="1:15">
      <c r="A11" t="e" vm="9">
        <v>#VALUE!</v>
      </c>
      <c r="B11" t="str" cm="1">
        <f t="array" ref="B11">_FV(A11,"Ticker symbol",TRUE)</f>
        <v>AALB</v>
      </c>
      <c r="C11" t="str" cm="1">
        <f t="array" ref="C11">_FV(A11,"Exchange")</f>
        <v>Euronext Amsterdam</v>
      </c>
      <c r="D11" t="str" cm="1">
        <f t="array" ref="D11">_FV(A11,"Instrument type",TRUE)</f>
        <v>Stock</v>
      </c>
      <c r="E11" s="1" cm="1">
        <f t="array" ref="E11">_FV(A11,"52 week low",TRUE)</f>
        <v>30.55</v>
      </c>
      <c r="F11" s="1" cm="1">
        <f t="array" ref="F11">_FV(A11,"52 week high",TRUE)</f>
        <v>56.26</v>
      </c>
      <c r="G11" t="str" cm="1">
        <f t="array" ref="G11">_FV(A11,"Industry")</f>
        <v>Machinery, Equipment &amp; Components</v>
      </c>
      <c r="H11" s="2" cm="1">
        <f t="array" ref="H11">_FV(A11,"P/E",TRUE)</f>
        <v>13.0101</v>
      </c>
      <c r="I11" s="1" cm="1">
        <f t="array" ref="I11">_FV(A11,"Price")</f>
        <v>45.38</v>
      </c>
      <c r="J11" s="3" cm="1">
        <f t="array" ref="J11">_FV(A11,"Change (%)",TRUE)</f>
        <v>2.9959E-2</v>
      </c>
      <c r="M11" s="16">
        <f>L11*K11</f>
        <v>0</v>
      </c>
      <c r="N11" s="16">
        <f>K11*I11</f>
        <v>0</v>
      </c>
      <c r="O11" s="16">
        <f>(I11-L11)*K11</f>
        <v>0</v>
      </c>
    </row>
    <row r="12" spans="1:15">
      <c r="A12" t="e" vm="10">
        <v>#VALUE!</v>
      </c>
      <c r="B12" t="str" cm="1">
        <f t="array" ref="B12">_FV(A12,"Ticker symbol",TRUE)</f>
        <v>ABN</v>
      </c>
      <c r="C12" t="str" cm="1">
        <f t="array" ref="C12">_FV(A12,"Exchange")</f>
        <v>Euronext Amsterdam</v>
      </c>
      <c r="D12" t="str" cm="1">
        <f t="array" ref="D12">_FV(A12,"Instrument type",TRUE)</f>
        <v>Stock</v>
      </c>
      <c r="E12" s="1" cm="1">
        <f t="array" ref="E12">_FV(A12,"52 week low",TRUE)</f>
        <v>8.69</v>
      </c>
      <c r="F12" s="1" cm="1">
        <f t="array" ref="F12">_FV(A12,"52 week high",TRUE)</f>
        <v>15.37</v>
      </c>
      <c r="G12" t="str" cm="1">
        <f t="array" ref="G12">_FV(A12,"Industry")</f>
        <v>Banking Services</v>
      </c>
      <c r="H12" s="2" cm="1">
        <f t="array" ref="H12">_FV(A12,"P/E",TRUE)</f>
        <v>7.9505999999999997</v>
      </c>
      <c r="I12" s="1" cm="1">
        <f t="array" ref="I12">_FV(A12,"Price")</f>
        <v>14.475</v>
      </c>
      <c r="J12" s="3" cm="1">
        <f t="array" ref="J12">_FV(A12,"Change (%)",TRUE)</f>
        <v>-3.8844999999999998E-2</v>
      </c>
      <c r="M12" s="16">
        <f>L12*K12</f>
        <v>0</v>
      </c>
      <c r="N12" s="16">
        <f>K12*I12</f>
        <v>0</v>
      </c>
      <c r="O12" s="16">
        <f>(I12-L12)*K12</f>
        <v>0</v>
      </c>
    </row>
    <row r="13" spans="1:15">
      <c r="A13" t="e" vm="11">
        <v>#VALUE!</v>
      </c>
      <c r="B13" t="str" cm="1">
        <f t="array" ref="B13">_FV(A13,"Ticker symbol",TRUE)</f>
        <v>ADYEN</v>
      </c>
      <c r="C13" t="str" cm="1">
        <f t="array" ref="C13">_FV(A13,"Exchange")</f>
        <v>Euronext Amsterdam</v>
      </c>
      <c r="D13" t="str" cm="1">
        <f t="array" ref="D13">_FV(A13,"Instrument type",TRUE)</f>
        <v>Stock</v>
      </c>
      <c r="E13" s="1" cm="1">
        <f t="array" ref="E13">_FV(A13,"52 week low",TRUE)</f>
        <v>1148</v>
      </c>
      <c r="F13" s="1" cm="1">
        <f t="array" ref="F13">_FV(A13,"52 week high",TRUE)</f>
        <v>2075.5</v>
      </c>
      <c r="G13" t="str" cm="1">
        <f t="array" ref="G13">_FV(A13,"Industry")</f>
        <v>Financial Technology (Fintech) &amp; Infrastructure</v>
      </c>
      <c r="H13" s="2" cm="1">
        <f t="array" ref="H13">_FV(A13,"P/E",TRUE)</f>
        <v>80.863</v>
      </c>
      <c r="I13" s="1" cm="1">
        <f t="array" ref="I13">_FV(A13,"Price")</f>
        <v>1577.6</v>
      </c>
      <c r="J13" s="3" cm="1">
        <f t="array" ref="J13">_FV(A13,"Change (%)",TRUE)</f>
        <v>9.7842999999999999E-2</v>
      </c>
      <c r="M13" s="16">
        <f>L13*K13</f>
        <v>0</v>
      </c>
      <c r="N13" s="16">
        <f>K13*I13</f>
        <v>0</v>
      </c>
      <c r="O13" s="16">
        <f>(I13-L13)*K13</f>
        <v>0</v>
      </c>
    </row>
    <row r="14" spans="1:15">
      <c r="A14" t="e" vm="12">
        <v>#VALUE!</v>
      </c>
      <c r="B14" t="str" cm="1">
        <f t="array" ref="B14">_FV(A14,"Ticker symbol",TRUE)</f>
        <v>AGN</v>
      </c>
      <c r="C14" t="str" cm="1">
        <f t="array" ref="C14">_FV(A14,"Exchange")</f>
        <v>Euronext Amsterdam</v>
      </c>
      <c r="D14" t="str" cm="1">
        <f t="array" ref="D14">_FV(A14,"Instrument type",TRUE)</f>
        <v>Stock</v>
      </c>
      <c r="E14" s="1" cm="1">
        <f t="array" ref="E14">_FV(A14,"52 week low",TRUE)</f>
        <v>3.59</v>
      </c>
      <c r="F14" s="1" cm="1">
        <f t="array" ref="F14">_FV(A14,"52 week high",TRUE)</f>
        <v>5.43</v>
      </c>
      <c r="G14" t="str" cm="1">
        <f t="array" ref="G14">_FV(A14,"Industry")</f>
        <v>Insurance</v>
      </c>
      <c r="H14" s="2" cm="1">
        <f t="array" ref="H14">_FV(A14,"P/E",TRUE)</f>
        <v>35.857100000000003</v>
      </c>
      <c r="I14" s="1" cm="1">
        <f t="array" ref="I14">_FV(A14,"Price")</f>
        <v>5.048</v>
      </c>
      <c r="J14" s="3" cm="1">
        <f t="array" ref="J14">_FV(A14,"Change (%)",TRUE)</f>
        <v>5.5779999999999996E-3</v>
      </c>
      <c r="M14" s="16">
        <f>L14*K14</f>
        <v>0</v>
      </c>
      <c r="N14" s="16">
        <f>K14*I14</f>
        <v>0</v>
      </c>
      <c r="O14" s="16">
        <f>(I14-L14)*K14</f>
        <v>0</v>
      </c>
    </row>
    <row r="15" spans="1:15">
      <c r="A15" t="e" vm="13">
        <v>#VALUE!</v>
      </c>
      <c r="B15" t="str" cm="1">
        <f t="array" ref="B15">_FV(A15,"Ticker symbol",TRUE)</f>
        <v>AF</v>
      </c>
      <c r="C15" t="str" cm="1">
        <f t="array" ref="C15">_FV(A15,"Exchange")</f>
        <v>Euronext Paris</v>
      </c>
      <c r="D15" t="str" cm="1">
        <f t="array" ref="D15">_FV(A15,"Instrument type",TRUE)</f>
        <v>Stock</v>
      </c>
      <c r="E15" s="1" cm="1">
        <f t="array" ref="E15">_FV(A15,"52 week low",TRUE)</f>
        <v>1.07</v>
      </c>
      <c r="F15" s="1" cm="1">
        <f t="array" ref="F15">_FV(A15,"52 week high",TRUE)</f>
        <v>2.2799999999999998</v>
      </c>
      <c r="G15" t="str" cm="1">
        <f t="array" ref="G15">_FV(A15,"Industry")</f>
        <v>Passenger Transportation Services</v>
      </c>
      <c r="H15" s="2" cm="1">
        <f t="array" ref="H15">_FV(A15,"P/E",TRUE)</f>
        <v>76.492500000000007</v>
      </c>
      <c r="I15" s="1" cm="1">
        <f t="array" ref="I15">_FV(A15,"Price")</f>
        <v>1.5674999999999999</v>
      </c>
      <c r="J15" s="3" cm="1">
        <f t="array" ref="J15">_FV(A15,"Change (%)",TRUE)</f>
        <v>1.9512000000000002E-2</v>
      </c>
      <c r="M15" s="16">
        <f>L15*K15</f>
        <v>0</v>
      </c>
      <c r="N15" s="16">
        <f>K15*I15</f>
        <v>0</v>
      </c>
      <c r="O15" s="16">
        <f>(I15-L15)*K15</f>
        <v>0</v>
      </c>
    </row>
    <row r="16" spans="1:15">
      <c r="A16" t="e" vm="14">
        <v>#VALUE!</v>
      </c>
      <c r="B16" t="str" cm="1">
        <f t="array" ref="B16">_FV(A16,"Ticker symbol",TRUE)</f>
        <v>AKZA</v>
      </c>
      <c r="C16" t="str" cm="1">
        <f t="array" ref="C16">_FV(A16,"Exchange")</f>
        <v>Euronext Amsterdam</v>
      </c>
      <c r="D16" t="str" cm="1">
        <f t="array" ref="D16">_FV(A16,"Instrument type",TRUE)</f>
        <v>Stock</v>
      </c>
      <c r="E16" s="1" cm="1">
        <f t="array" ref="E16">_FV(A16,"52 week low",TRUE)</f>
        <v>55</v>
      </c>
      <c r="F16" s="1" cm="1">
        <f t="array" ref="F16">_FV(A16,"52 week high",TRUE)</f>
        <v>96.12</v>
      </c>
      <c r="G16" t="str" cm="1">
        <f t="array" ref="G16">_FV(A16,"Industry")</f>
        <v>Chemicals</v>
      </c>
      <c r="H16" s="2" cm="1">
        <f t="array" ref="H16">_FV(A16,"P/E",TRUE)</f>
        <v>22.560700000000001</v>
      </c>
      <c r="I16" s="1" cm="1">
        <f t="array" ref="I16">_FV(A16,"Price")</f>
        <v>71.239999999999995</v>
      </c>
      <c r="J16" s="3" cm="1">
        <f t="array" ref="J16">_FV(A16,"Change (%)",TRUE)</f>
        <v>3.4262000000000001E-2</v>
      </c>
      <c r="M16" s="16">
        <f>L16*K16</f>
        <v>0</v>
      </c>
      <c r="N16" s="16">
        <f>K16*I16</f>
        <v>0</v>
      </c>
      <c r="O16" s="16">
        <f>(I16-L16)*K16</f>
        <v>0</v>
      </c>
    </row>
    <row r="17" spans="1:15">
      <c r="A17" t="e" vm="15">
        <v>#VALUE!</v>
      </c>
      <c r="B17" t="str" cm="1">
        <f t="array" ref="B17">_FV(A17,"Ticker symbol",TRUE)</f>
        <v>ALFEN</v>
      </c>
      <c r="C17" t="str" cm="1">
        <f t="array" ref="C17">_FV(A17,"Exchange")</f>
        <v>Euronext Amsterdam</v>
      </c>
      <c r="D17" t="str" cm="1">
        <f t="array" ref="D17">_FV(A17,"Instrument type",TRUE)</f>
        <v>Stock</v>
      </c>
      <c r="E17" s="1" cm="1">
        <f t="array" ref="E17">_FV(A17,"52 week low",TRUE)</f>
        <v>59.6</v>
      </c>
      <c r="F17" s="1" cm="1">
        <f t="array" ref="F17">_FV(A17,"52 week high",TRUE)</f>
        <v>120.8</v>
      </c>
      <c r="G17" t="str" cm="1">
        <f t="array" ref="G17">_FV(A17,"Industry")</f>
        <v>Machinery, Equipment &amp; Components</v>
      </c>
      <c r="H17" s="2" cm="1">
        <f t="array" ref="H17">_FV(A17,"P/E",TRUE)</f>
        <v>51.092300000000002</v>
      </c>
      <c r="I17" s="1" cm="1">
        <f t="array" ref="I17">_FV(A17,"Price")</f>
        <v>88.14</v>
      </c>
      <c r="J17" s="3" cm="1">
        <f t="array" ref="J17">_FV(A17,"Change (%)",TRUE)</f>
        <v>1.3103E-2</v>
      </c>
      <c r="K17" s="11">
        <v>5</v>
      </c>
      <c r="L17" s="16">
        <v>84.834999999999994</v>
      </c>
      <c r="M17" s="16">
        <f>L17*K17</f>
        <v>424.17499999999995</v>
      </c>
      <c r="N17" s="16">
        <f>K17*I17</f>
        <v>440.7</v>
      </c>
      <c r="O17" s="16">
        <f>(I17-L17)*K17</f>
        <v>16.525000000000034</v>
      </c>
    </row>
    <row r="18" spans="1:15">
      <c r="A18" t="e" vm="16">
        <v>#VALUE!</v>
      </c>
      <c r="B18" t="str" cm="1">
        <f t="array" ref="B18">_FV(A18,"Ticker symbol",TRUE)</f>
        <v>AMG</v>
      </c>
      <c r="C18" t="str" cm="1">
        <f t="array" ref="C18">_FV(A18,"Exchange")</f>
        <v>Euronext Amsterdam</v>
      </c>
      <c r="D18" t="str" cm="1">
        <f t="array" ref="D18">_FV(A18,"Instrument type",TRUE)</f>
        <v>Stock</v>
      </c>
      <c r="E18" s="1" cm="1">
        <f t="array" ref="E18">_FV(A18,"52 week low",TRUE)</f>
        <v>21.4</v>
      </c>
      <c r="F18" s="1" cm="1">
        <f t="array" ref="F18">_FV(A18,"52 week high",TRUE)</f>
        <v>42.32</v>
      </c>
      <c r="G18" t="str" cm="1">
        <f t="array" ref="G18">_FV(A18,"Industry")</f>
        <v>Metals &amp; Mining</v>
      </c>
      <c r="H18" s="2" cm="1">
        <f t="array" ref="H18">_FV(A18,"P/E",TRUE)</f>
        <v>8.1495999999999995</v>
      </c>
      <c r="I18" s="1" cm="1">
        <f t="array" ref="I18">_FV(A18,"Price")</f>
        <v>34.92</v>
      </c>
      <c r="J18" s="3" cm="1">
        <f t="array" ref="J18">_FV(A18,"Change (%)",TRUE)</f>
        <v>1.0417000000000001E-2</v>
      </c>
      <c r="M18" s="16">
        <f>L18*K18</f>
        <v>0</v>
      </c>
      <c r="N18" s="16">
        <f>K18*I18</f>
        <v>0</v>
      </c>
      <c r="O18" s="16">
        <f>(I18-L18)*K18</f>
        <v>0</v>
      </c>
    </row>
    <row r="19" spans="1:15">
      <c r="A19" t="e" vm="17">
        <v>#VALUE!</v>
      </c>
      <c r="B19" t="str" cm="1">
        <f t="array" ref="B19">_FV(A19,"Ticker symbol",TRUE)</f>
        <v>APAM</v>
      </c>
      <c r="C19" t="str" cm="1">
        <f t="array" ref="C19">_FV(A19,"Exchange")</f>
        <v>Euronext Amsterdam</v>
      </c>
      <c r="D19" t="str" cm="1">
        <f t="array" ref="D19">_FV(A19,"Instrument type",TRUE)</f>
        <v>Stock</v>
      </c>
      <c r="E19" s="1" cm="1">
        <f t="array" ref="E19">_FV(A19,"52 week low",TRUE)</f>
        <v>23.55</v>
      </c>
      <c r="F19" s="1" cm="1">
        <f t="array" ref="F19">_FV(A19,"52 week high",TRUE)</f>
        <v>55</v>
      </c>
      <c r="G19" t="str" cm="1">
        <f t="array" ref="G19">_FV(A19,"Industry")</f>
        <v>Metals &amp; Mining</v>
      </c>
      <c r="H19" s="2" cm="1">
        <f t="array" ref="H19">_FV(A19,"P/E",TRUE)</f>
        <v>2.4436</v>
      </c>
      <c r="I19" s="1" cm="1">
        <f t="array" ref="I19">_FV(A19,"Price")</f>
        <v>36.07</v>
      </c>
      <c r="J19" s="3" cm="1">
        <f t="array" ref="J19">_FV(A19,"Change (%)",TRUE)</f>
        <v>4.176E-3</v>
      </c>
      <c r="M19" s="16">
        <f>L19*K19</f>
        <v>0</v>
      </c>
      <c r="N19" s="16">
        <f>K19*I19</f>
        <v>0</v>
      </c>
      <c r="O19" s="16">
        <f>(I19-L19)*K19</f>
        <v>0</v>
      </c>
    </row>
    <row r="20" spans="1:15">
      <c r="A20" t="e" vm="18">
        <v>#VALUE!</v>
      </c>
      <c r="B20" t="str" cm="1">
        <f t="array" ref="B20">_FV(A20,"Ticker symbol",TRUE)</f>
        <v>ARCAD</v>
      </c>
      <c r="C20" t="str" cm="1">
        <f t="array" ref="C20">_FV(A20,"Exchange")</f>
        <v>Euronext Amsterdam</v>
      </c>
      <c r="D20" t="str" cm="1">
        <f t="array" ref="D20">_FV(A20,"Instrument type",TRUE)</f>
        <v>Stock</v>
      </c>
      <c r="E20" s="1" cm="1">
        <f t="array" ref="E20">_FV(A20,"52 week low",TRUE)</f>
        <v>30.84</v>
      </c>
      <c r="F20" s="1" cm="1">
        <f t="array" ref="F20">_FV(A20,"52 week high",TRUE)</f>
        <v>43.32</v>
      </c>
      <c r="G20" t="str" cm="1">
        <f t="array" ref="G20">_FV(A20,"Industry")</f>
        <v>Construction &amp; Engineering</v>
      </c>
      <c r="H20" s="2" cm="1">
        <f t="array" ref="H20">_FV(A20,"P/E",TRUE)</f>
        <v>20.3217</v>
      </c>
      <c r="I20" s="1" cm="1">
        <f t="array" ref="I20">_FV(A20,"Price")</f>
        <v>41.52</v>
      </c>
      <c r="J20" s="3" cm="1">
        <f t="array" ref="J20">_FV(A20,"Change (%)",TRUE)</f>
        <v>3.3349999999999998E-2</v>
      </c>
      <c r="M20" s="16">
        <f>L20*K20</f>
        <v>0</v>
      </c>
      <c r="N20" s="16">
        <f>K20*I20</f>
        <v>0</v>
      </c>
      <c r="O20" s="16">
        <f>(I20-L20)*K20</f>
        <v>0</v>
      </c>
    </row>
    <row r="21" spans="1:15">
      <c r="A21" t="e" vm="19">
        <v>#VALUE!</v>
      </c>
      <c r="B21" t="str" cm="1">
        <f t="array" ref="B21">_FV(A21,"Ticker symbol",TRUE)</f>
        <v>MT</v>
      </c>
      <c r="C21" t="str" cm="1">
        <f t="array" ref="C21">_FV(A21,"Exchange")</f>
        <v>Euronext Amsterdam</v>
      </c>
      <c r="D21" t="str" cm="1">
        <f t="array" ref="D21">_FV(A21,"Instrument type",TRUE)</f>
        <v>Stock</v>
      </c>
      <c r="E21" s="1" cm="1">
        <f t="array" ref="E21">_FV(A21,"52 week low",TRUE)</f>
        <v>19.399999999999999</v>
      </c>
      <c r="F21" s="1" cm="1">
        <f t="array" ref="F21">_FV(A21,"52 week high",TRUE)</f>
        <v>31.305</v>
      </c>
      <c r="G21" t="str" cm="1">
        <f t="array" ref="G21">_FV(A21,"Industry")</f>
        <v>Metals &amp; Mining</v>
      </c>
      <c r="H21" s="2" cm="1">
        <f t="array" ref="H21">_FV(A21,"P/E",TRUE)</f>
        <v>2.0150000000000001</v>
      </c>
      <c r="I21" s="1" cm="1">
        <f t="array" ref="I21">_FV(A21,"Price")</f>
        <v>28.184999999999999</v>
      </c>
      <c r="J21" s="3" cm="1">
        <f t="array" ref="J21">_FV(A21,"Change (%)",TRUE)</f>
        <v>-4.7670000000000004E-3</v>
      </c>
      <c r="M21" s="16">
        <f>L21*K21</f>
        <v>0</v>
      </c>
      <c r="N21" s="16">
        <f>K21*I21</f>
        <v>0</v>
      </c>
      <c r="O21" s="16">
        <f>(I21-L21)*K21</f>
        <v>0</v>
      </c>
    </row>
    <row r="22" spans="1:15">
      <c r="A22" t="e" vm="20">
        <v>#VALUE!</v>
      </c>
      <c r="B22" t="str" cm="1">
        <f t="array" ref="B22">_FV(A22,"Ticker symbol",TRUE)</f>
        <v>ASM</v>
      </c>
      <c r="C22" t="str" cm="1">
        <f t="array" ref="C22">_FV(A22,"Exchange")</f>
        <v>Euronext Amsterdam</v>
      </c>
      <c r="D22" t="str" cm="1">
        <f t="array" ref="D22">_FV(A22,"Instrument type",TRUE)</f>
        <v>Stock</v>
      </c>
      <c r="E22" s="1" cm="1">
        <f t="array" ref="E22">_FV(A22,"52 week low",TRUE)</f>
        <v>193.72</v>
      </c>
      <c r="F22" s="1" cm="1">
        <f t="array" ref="F22">_FV(A22,"52 week high",TRUE)</f>
        <v>343.6</v>
      </c>
      <c r="G22" t="str" cm="1">
        <f t="array" ref="G22">_FV(A22,"Industry")</f>
        <v>Semiconductors &amp; Semiconductor Equipment</v>
      </c>
      <c r="H22" s="2" cm="1">
        <f t="array" ref="H22">_FV(A22,"P/E",TRUE)</f>
        <v>53.214300000000001</v>
      </c>
      <c r="I22" s="1" cm="1">
        <f t="array" ref="I22">_FV(A22,"Price")</f>
        <v>328.2</v>
      </c>
      <c r="J22" s="3" cm="1">
        <f t="array" ref="J22">_FV(A22,"Change (%)",TRUE)</f>
        <v>4.3395000000000003E-2</v>
      </c>
      <c r="K22" s="11">
        <v>4</v>
      </c>
      <c r="L22" s="16">
        <v>262.59160000000003</v>
      </c>
      <c r="M22" s="16">
        <f>L22*K22</f>
        <v>1050.3664000000001</v>
      </c>
      <c r="N22" s="16">
        <f>K22*I22</f>
        <v>1312.8</v>
      </c>
      <c r="O22" s="16">
        <f>(I22-L22)*K22</f>
        <v>262.43359999999984</v>
      </c>
    </row>
    <row r="23" spans="1:15">
      <c r="A23" t="e" vm="21">
        <v>#VALUE!</v>
      </c>
      <c r="B23" t="str" cm="1">
        <f t="array" ref="B23">_FV(A23,"Ticker symbol",TRUE)</f>
        <v>ASML</v>
      </c>
      <c r="C23" t="str" cm="1">
        <f t="array" ref="C23">_FV(A23,"Exchange")</f>
        <v>Euronext Amsterdam</v>
      </c>
      <c r="D23" t="str" cm="1">
        <f t="array" ref="D23">_FV(A23,"Instrument type",TRUE)</f>
        <v>Stock</v>
      </c>
      <c r="E23" s="1" cm="1">
        <f t="array" ref="E23">_FV(A23,"52 week low",TRUE)</f>
        <v>375.75</v>
      </c>
      <c r="F23" s="1" cm="1">
        <f t="array" ref="F23">_FV(A23,"52 week high",TRUE)</f>
        <v>642</v>
      </c>
      <c r="G23" t="str" cm="1">
        <f t="array" ref="G23">_FV(A23,"Industry")</f>
        <v>Semiconductors &amp; Semiconductor Equipment</v>
      </c>
      <c r="H23" s="2" cm="1">
        <f t="array" ref="H23">_FV(A23,"P/E",TRUE)</f>
        <v>40.325000000000003</v>
      </c>
      <c r="I23" s="1" cm="1">
        <f t="array" ref="I23">_FV(A23,"Price")</f>
        <v>630.9</v>
      </c>
      <c r="J23" s="3" cm="1">
        <f t="array" ref="J23">_FV(A23,"Change (%)",TRUE)</f>
        <v>3.8689000000000001E-2</v>
      </c>
      <c r="K23" s="11">
        <v>4</v>
      </c>
      <c r="L23" s="16">
        <v>420.65</v>
      </c>
      <c r="M23" s="16">
        <f>L23*K23</f>
        <v>1682.6</v>
      </c>
      <c r="N23" s="16">
        <f>K23*I23</f>
        <v>2523.6</v>
      </c>
      <c r="O23" s="16">
        <f>(I23-L23)*K23</f>
        <v>841</v>
      </c>
    </row>
    <row r="24" spans="1:15">
      <c r="A24" t="e" vm="22">
        <v>#VALUE!</v>
      </c>
      <c r="B24" t="str" cm="1">
        <f t="array" ref="B24">_FV(A24,"Ticker symbol",TRUE)</f>
        <v>ASRNL</v>
      </c>
      <c r="C24" t="str" cm="1">
        <f t="array" ref="C24">_FV(A24,"Exchange")</f>
        <v>Euronext Amsterdam</v>
      </c>
      <c r="D24" t="str" cm="1">
        <f t="array" ref="D24">_FV(A24,"Instrument type",TRUE)</f>
        <v>Stock</v>
      </c>
      <c r="E24" s="1" cm="1">
        <f t="array" ref="E24">_FV(A24,"52 week low",TRUE)</f>
        <v>32.880000000000003</v>
      </c>
      <c r="F24" s="1" cm="1">
        <f t="array" ref="F24">_FV(A24,"52 week high",TRUE)</f>
        <v>46.29</v>
      </c>
      <c r="G24" t="str" cm="1">
        <f t="array" ref="G24">_FV(A24,"Industry")</f>
        <v>Insurance</v>
      </c>
      <c r="H24" s="2" cm="1">
        <f t="array" ref="H24">_FV(A24,"P/E",TRUE)</f>
        <v>6.6761999999999997</v>
      </c>
      <c r="I24" s="1" cm="1">
        <f t="array" ref="I24">_FV(A24,"Price")</f>
        <v>43.3</v>
      </c>
      <c r="J24" s="3" cm="1">
        <f t="array" ref="J24">_FV(A24,"Change (%)",TRUE)</f>
        <v>-3.9110000000000004E-3</v>
      </c>
      <c r="M24" s="16">
        <f>L24*K24</f>
        <v>0</v>
      </c>
      <c r="N24" s="16">
        <f>K24*I24</f>
        <v>0</v>
      </c>
      <c r="O24" s="16">
        <f>(I24-L24)*K24</f>
        <v>0</v>
      </c>
    </row>
    <row r="25" spans="1:15">
      <c r="A25" t="e" vm="23">
        <v>#VALUE!</v>
      </c>
      <c r="B25" t="str" cm="1">
        <f t="array" ref="B25">_FV(A25,"Ticker symbol",TRUE)</f>
        <v>BFIT</v>
      </c>
      <c r="C25" t="str" cm="1">
        <f t="array" ref="C25">_FV(A25,"Exchange")</f>
        <v>Euronext Amsterdam</v>
      </c>
      <c r="D25" t="str" cm="1">
        <f t="array" ref="D25">_FV(A25,"Instrument type",TRUE)</f>
        <v>Stock</v>
      </c>
      <c r="E25" s="1" cm="1">
        <f t="array" ref="E25">_FV(A25,"52 week low",TRUE)</f>
        <v>21.66</v>
      </c>
      <c r="F25" s="1" cm="1">
        <f t="array" ref="F25">_FV(A25,"52 week high",TRUE)</f>
        <v>44.78</v>
      </c>
      <c r="G25" t="str" cm="1">
        <f t="array" ref="G25">_FV(A25,"Industry")</f>
        <v>Hotels &amp; Entertainment Services</v>
      </c>
      <c r="H25" s="2" cm="1">
        <f t="array" ref="H25">_FV(A25,"P/E",TRUE)</f>
        <v>0</v>
      </c>
      <c r="I25" s="1" cm="1">
        <f t="array" ref="I25">_FV(A25,"Price")</f>
        <v>33.82</v>
      </c>
      <c r="J25" s="3" cm="1">
        <f t="array" ref="J25">_FV(A25,"Change (%)",TRUE)</f>
        <v>7.5700000000000003E-2</v>
      </c>
      <c r="M25" s="16">
        <f>L25*K25</f>
        <v>0</v>
      </c>
      <c r="N25" s="16">
        <f>K25*I25</f>
        <v>0</v>
      </c>
      <c r="O25" s="16">
        <f>(I25-L25)*K25</f>
        <v>0</v>
      </c>
    </row>
    <row r="26" spans="1:15">
      <c r="A26" t="e" vm="24">
        <v>#VALUE!</v>
      </c>
      <c r="B26" t="str" cm="1">
        <f t="array" ref="B26">_FV(A26,"Ticker symbol",TRUE)</f>
        <v>BESI</v>
      </c>
      <c r="C26" t="str" cm="1">
        <f t="array" ref="C26">_FV(A26,"Exchange")</f>
        <v>Euronext Amsterdam</v>
      </c>
      <c r="D26" t="str" cm="1">
        <f t="array" ref="D26">_FV(A26,"Instrument type",TRUE)</f>
        <v>Stock</v>
      </c>
      <c r="E26" s="1" cm="1">
        <f t="array" ref="E26">_FV(A26,"52 week low",TRUE)</f>
        <v>38.46</v>
      </c>
      <c r="F26" s="1" cm="1">
        <f t="array" ref="F26">_FV(A26,"52 week high",TRUE)</f>
        <v>84.9</v>
      </c>
      <c r="G26" t="str" cm="1">
        <f t="array" ref="G26">_FV(A26,"Industry")</f>
        <v>Semiconductors &amp; Semiconductor Equipment</v>
      </c>
      <c r="H26" s="2" cm="1">
        <f t="array" ref="H26">_FV(A26,"P/E",TRUE)</f>
        <v>19.358699999999999</v>
      </c>
      <c r="I26" s="1" cm="1">
        <f t="array" ref="I26">_FV(A26,"Price")</f>
        <v>69.28</v>
      </c>
      <c r="J26" s="3" cm="1">
        <f t="array" ref="J26">_FV(A26,"Change (%)",TRUE)</f>
        <v>5.8680000000000003E-2</v>
      </c>
      <c r="M26" s="16">
        <f>L26*K26</f>
        <v>0</v>
      </c>
      <c r="N26" s="16">
        <f>K26*I26</f>
        <v>0</v>
      </c>
      <c r="O26" s="16">
        <f>(I26-L26)*K26</f>
        <v>0</v>
      </c>
    </row>
    <row r="27" spans="1:15">
      <c r="A27" t="e" vm="25">
        <v>#VALUE!</v>
      </c>
      <c r="B27" t="str" cm="1">
        <f t="array" ref="B27">_FV(A27,"Ticker symbol",TRUE)</f>
        <v>BRYN</v>
      </c>
      <c r="C27" t="str" cm="1">
        <f t="array" ref="C27">_FV(A27,"Exchange")</f>
        <v>Deutsche Boerse AG</v>
      </c>
      <c r="D27" t="str" cm="1">
        <f t="array" ref="D27">_FV(A27,"Instrument type",TRUE)</f>
        <v>Stock</v>
      </c>
      <c r="E27" s="1" cm="1">
        <f t="array" ref="E27">_FV(A27,"52 week low",TRUE)</f>
        <v>148.30000000000001</v>
      </c>
      <c r="F27" s="1" cm="1">
        <f t="array" ref="F27">_FV(A27,"52 week high",TRUE)</f>
        <v>330.15</v>
      </c>
      <c r="G27" t="str" cm="1">
        <f t="array" ref="G27">_FV(A27,"Industry")</f>
        <v>Consumer Goods Conglomerates</v>
      </c>
      <c r="H27" s="2" cm="1">
        <f t="array" ref="H27">_FV(A27,"P/E",TRUE)</f>
        <v>60.47</v>
      </c>
      <c r="I27" s="1" cm="1">
        <f t="array" ref="I27">_FV(A27,"Price")</f>
        <v>284.25</v>
      </c>
      <c r="J27" s="3" cm="1">
        <f t="array" ref="J27">_FV(A27,"Change (%)",TRUE)</f>
        <v>-7.0310000000000001E-4</v>
      </c>
      <c r="K27" s="11">
        <v>3</v>
      </c>
      <c r="L27" s="16">
        <v>289.45</v>
      </c>
      <c r="M27" s="16">
        <f>L27*K27</f>
        <v>868.34999999999991</v>
      </c>
      <c r="N27" s="16">
        <f>K27*I27</f>
        <v>852.75</v>
      </c>
      <c r="O27" s="16">
        <f>(I27-L27)*K27</f>
        <v>-15.599999999999966</v>
      </c>
    </row>
    <row r="28" spans="1:15">
      <c r="A28" t="e" vm="26">
        <v>#VALUE!</v>
      </c>
      <c r="B28" t="str" cm="1">
        <f t="array" ref="B28">_FV(A28,"Ticker symbol",TRUE)</f>
        <v>CJ6</v>
      </c>
      <c r="C28" t="str" cm="1">
        <f t="array" ref="C28">_FV(A28,"Exchange")</f>
        <v>Deutsche Boerse AG</v>
      </c>
      <c r="D28" t="str" cm="1">
        <f t="array" ref="D28">_FV(A28,"Instrument type",TRUE)</f>
        <v>Stock</v>
      </c>
      <c r="E28" s="1" cm="1">
        <f t="array" ref="E28">_FV(A28,"52 week low",TRUE)</f>
        <v>4.8975</v>
      </c>
      <c r="F28" s="1" cm="1">
        <f t="array" ref="F28">_FV(A28,"52 week high",TRUE)</f>
        <v>31.01</v>
      </c>
      <c r="G28" t="str" cm="1">
        <f t="array" ref="G28">_FV(A28,"Industry")</f>
        <v>Uranium</v>
      </c>
      <c r="H28" s="2" cm="1">
        <f t="array" ref="H28">_FV(A28,"P/E",TRUE)</f>
        <v>121.84</v>
      </c>
      <c r="I28" s="1" cm="1">
        <f t="array" ref="I28">_FV(A28,"Price")</f>
        <v>26.75</v>
      </c>
      <c r="J28" s="3" cm="1">
        <f t="array" ref="J28">_FV(A28,"Change (%)",TRUE)</f>
        <v>2.8845999999999997E-2</v>
      </c>
      <c r="K28" s="11">
        <v>37</v>
      </c>
      <c r="L28" s="16">
        <v>18.797899999999998</v>
      </c>
      <c r="M28" s="16">
        <f>L28*K28</f>
        <v>695.52229999999997</v>
      </c>
      <c r="N28" s="16">
        <f>K28*I28</f>
        <v>989.75</v>
      </c>
      <c r="O28" s="16">
        <f>(I28-L28)*K28</f>
        <v>294.22770000000003</v>
      </c>
    </row>
    <row r="29" spans="1:15">
      <c r="A29" t="e" vm="27">
        <v>#VALUE!</v>
      </c>
      <c r="B29" t="str" cm="1">
        <f t="array" ref="B29">_FV(A29,"Ticker symbol",TRUE)</f>
        <v>CRBN</v>
      </c>
      <c r="C29" t="str" cm="1">
        <f t="array" ref="C29">_FV(A29,"Exchange")</f>
        <v>Euronext Amsterdam</v>
      </c>
      <c r="D29" t="str" cm="1">
        <f t="array" ref="D29">_FV(A29,"Instrument type",TRUE)</f>
        <v>Stock</v>
      </c>
      <c r="E29" s="1" cm="1">
        <f t="array" ref="E29">_FV(A29,"52 week low",TRUE)</f>
        <v>23.8</v>
      </c>
      <c r="F29" s="1" cm="1">
        <f t="array" ref="F29">_FV(A29,"52 week high",TRUE)</f>
        <v>38.299999999999997</v>
      </c>
      <c r="G29" t="str" cm="1">
        <f t="array" ref="G29">_FV(A29,"Industry")</f>
        <v>Chemicals</v>
      </c>
      <c r="H29" s="2" cm="1">
        <f t="array" ref="H29">_FV(A29,"P/E",TRUE)</f>
        <v>33.327100000000002</v>
      </c>
      <c r="I29" s="1" cm="1">
        <f t="array" ref="I29">_FV(A29,"Price")</f>
        <v>36.479999999999997</v>
      </c>
      <c r="J29" s="3" cm="1">
        <f t="array" ref="J29">_FV(A29,"Change (%)",TRUE)</f>
        <v>2.9345E-2</v>
      </c>
      <c r="M29" s="16">
        <f>L29*K29</f>
        <v>0</v>
      </c>
      <c r="N29" s="16">
        <f>K29*I29</f>
        <v>0</v>
      </c>
      <c r="O29" s="16">
        <f>(I29-L29)*K29</f>
        <v>0</v>
      </c>
    </row>
    <row r="30" spans="1:15">
      <c r="A30" t="e" vm="28">
        <v>#VALUE!</v>
      </c>
      <c r="B30" t="str" cm="1">
        <f t="array" ref="B30">_FV(A30,"Ticker symbol",TRUE)</f>
        <v>CTPNV</v>
      </c>
      <c r="C30" t="str" cm="1">
        <f t="array" ref="C30">_FV(A30,"Exchange")</f>
        <v>Euronext Amsterdam</v>
      </c>
      <c r="D30" t="str" cm="1">
        <f t="array" ref="D30">_FV(A30,"Instrument type",TRUE)</f>
        <v>Stock</v>
      </c>
      <c r="E30" s="1" cm="1">
        <f t="array" ref="E30">_FV(A30,"52 week low",TRUE)</f>
        <v>9.25</v>
      </c>
      <c r="F30" s="1" cm="1">
        <f t="array" ref="F30">_FV(A30,"52 week high",TRUE)</f>
        <v>18.55</v>
      </c>
      <c r="G30" t="str" cm="1">
        <f t="array" ref="G30">_FV(A30,"Industry")</f>
        <v>Real Estate Operations</v>
      </c>
      <c r="H30" s="2" cm="1">
        <f t="array" ref="H30">_FV(A30,"P/E",TRUE)</f>
        <v>4.1044</v>
      </c>
      <c r="I30" s="1" cm="1">
        <f t="array" ref="I30">_FV(A30,"Price")</f>
        <v>14</v>
      </c>
      <c r="J30" s="3" cm="1">
        <f t="array" ref="J30">_FV(A30,"Change (%)",TRUE)</f>
        <v>5.9001999999999999E-2</v>
      </c>
      <c r="M30" s="16">
        <f>L30*K30</f>
        <v>0</v>
      </c>
      <c r="N30" s="16">
        <f>K30*I30</f>
        <v>0</v>
      </c>
      <c r="O30" s="16">
        <f>(I30-L30)*K30</f>
        <v>0</v>
      </c>
    </row>
    <row r="31" spans="1:15">
      <c r="A31" t="e" vm="29">
        <v>#VALUE!</v>
      </c>
      <c r="B31" t="str" cm="1">
        <f t="array" ref="B31">_FV(A31,"Ticker symbol",TRUE)</f>
        <v>FAGR</v>
      </c>
      <c r="C31" t="str" cm="1">
        <f t="array" ref="C31">_FV(A31,"Exchange")</f>
        <v>Euronext Brussels</v>
      </c>
      <c r="D31" t="str" cm="1">
        <f t="array" ref="D31">_FV(A31,"Instrument type",TRUE)</f>
        <v>Stock</v>
      </c>
      <c r="E31" s="1" cm="1">
        <f t="array" ref="E31">_FV(A31,"52 week low",TRUE)</f>
        <v>10.8</v>
      </c>
      <c r="F31" s="1" cm="1">
        <f t="array" ref="F31">_FV(A31,"52 week high",TRUE)</f>
        <v>18.73</v>
      </c>
      <c r="G31" t="str" cm="1">
        <f t="array" ref="G31">_FV(A31,"Industry")</f>
        <v>Pharmaceuticals</v>
      </c>
      <c r="H31" s="2" cm="1">
        <f t="array" ref="H31">_FV(A31,"P/E",TRUE)</f>
        <v>13.970599999999999</v>
      </c>
      <c r="I31" s="1" cm="1">
        <f t="array" ref="I31">_FV(A31,"Price")</f>
        <v>13.22</v>
      </c>
      <c r="J31" s="3" cm="1">
        <f t="array" ref="J31">_FV(A31,"Change (%)",TRUE)</f>
        <v>-6.0150000000000004E-3</v>
      </c>
      <c r="M31" s="16">
        <f>L31*K31</f>
        <v>0</v>
      </c>
      <c r="N31" s="16">
        <f>K31*I31</f>
        <v>0</v>
      </c>
      <c r="O31" s="16">
        <f>(I31-L31)*K31</f>
        <v>0</v>
      </c>
    </row>
    <row r="32" spans="1:15">
      <c r="A32" t="e" vm="30">
        <v>#VALUE!</v>
      </c>
      <c r="B32" t="str" cm="1">
        <f t="array" ref="B32">_FV(A32,"Ticker symbol",TRUE)</f>
        <v>FAST</v>
      </c>
      <c r="C32" t="str" cm="1">
        <f t="array" ref="C32">_FV(A32,"Exchange")</f>
        <v>Euronext Amsterdam</v>
      </c>
      <c r="D32" t="str" cm="1">
        <f t="array" ref="D32">_FV(A32,"Instrument type",TRUE)</f>
        <v>Stock</v>
      </c>
      <c r="E32" s="1" cm="1">
        <f t="array" ref="E32">_FV(A32,"52 week low",TRUE)</f>
        <v>22.86</v>
      </c>
      <c r="F32" s="1" cm="1">
        <f t="array" ref="F32">_FV(A32,"52 week high",TRUE)</f>
        <v>47.5</v>
      </c>
      <c r="G32" t="str" cm="1">
        <f t="array" ref="G32">_FV(A32,"Industry")</f>
        <v>Electrical Utilities &amp; IPPs</v>
      </c>
      <c r="H32" s="2" t="e" cm="1" vm="2">
        <f t="array" ref="H32">_FV(A32,"P/E",TRUE)</f>
        <v>#VALUE!</v>
      </c>
      <c r="I32" s="1" cm="1">
        <f t="array" ref="I32">_FV(A32,"Price")</f>
        <v>38.700000000000003</v>
      </c>
      <c r="J32" s="3" cm="1">
        <f t="array" ref="J32">_FV(A32,"Change (%)",TRUE)</f>
        <v>3.3654000000000003E-2</v>
      </c>
      <c r="K32" s="11">
        <v>10</v>
      </c>
      <c r="L32" s="16">
        <v>36.799999999999997</v>
      </c>
      <c r="M32" s="16">
        <f>L32*K32</f>
        <v>368</v>
      </c>
      <c r="N32" s="16">
        <f>K32*I32</f>
        <v>387</v>
      </c>
      <c r="O32" s="16">
        <f>(I32-L32)*K32</f>
        <v>19.000000000000057</v>
      </c>
    </row>
    <row r="33" spans="1:15">
      <c r="A33" t="e" vm="31">
        <v>#VALUE!</v>
      </c>
      <c r="B33" t="str" cm="1">
        <f t="array" ref="B33">_FV(A33,"Ticker symbol",TRUE)</f>
        <v>FLOW</v>
      </c>
      <c r="C33" t="str" cm="1">
        <f t="array" ref="C33">_FV(A33,"Exchange")</f>
        <v>Euronext Amsterdam</v>
      </c>
      <c r="D33" t="str" cm="1">
        <f t="array" ref="D33">_FV(A33,"Instrument type",TRUE)</f>
        <v>Stock</v>
      </c>
      <c r="E33" s="1" cm="1">
        <f t="array" ref="E33">_FV(A33,"52 week low",TRUE)</f>
        <v>17.78</v>
      </c>
      <c r="F33" s="1" cm="1">
        <f t="array" ref="F33">_FV(A33,"52 week high",TRUE)</f>
        <v>36.119999999999997</v>
      </c>
      <c r="G33" t="str" cm="1">
        <f t="array" ref="G33">_FV(A33,"Industry")</f>
        <v>Investment Banking &amp; Investment Services</v>
      </c>
      <c r="H33" s="2" cm="1">
        <f t="array" ref="H33">_FV(A33,"P/E",TRUE)</f>
        <v>9.0305</v>
      </c>
      <c r="I33" s="1" cm="1">
        <f t="array" ref="I33">_FV(A33,"Price")</f>
        <v>23.78</v>
      </c>
      <c r="J33" s="3" cm="1">
        <f t="array" ref="J33">_FV(A33,"Change (%)",TRUE)</f>
        <v>5.0720000000000001E-3</v>
      </c>
      <c r="M33" s="16">
        <f>L33*K33</f>
        <v>0</v>
      </c>
      <c r="N33" s="16">
        <f>K33*I33</f>
        <v>0</v>
      </c>
      <c r="O33" s="16">
        <f>(I33-L33)*K33</f>
        <v>0</v>
      </c>
    </row>
    <row r="34" spans="1:15">
      <c r="A34" t="e" vm="32">
        <v>#VALUE!</v>
      </c>
      <c r="B34" t="str" cm="1">
        <f t="array" ref="B34">_FV(A34,"Ticker symbol",TRUE)</f>
        <v>FUR</v>
      </c>
      <c r="C34" t="str" cm="1">
        <f t="array" ref="C34">_FV(A34,"Exchange")</f>
        <v>Euronext Amsterdam</v>
      </c>
      <c r="D34" t="str" cm="1">
        <f t="array" ref="D34">_FV(A34,"Instrument type",TRUE)</f>
        <v>Stock</v>
      </c>
      <c r="E34" s="1" cm="1">
        <f t="array" ref="E34">_FV(A34,"52 week low",TRUE)</f>
        <v>7.04</v>
      </c>
      <c r="F34" s="1" cm="1">
        <f t="array" ref="F34">_FV(A34,"52 week high",TRUE)</f>
        <v>15.1</v>
      </c>
      <c r="G34" t="str" cm="1">
        <f t="array" ref="G34">_FV(A34,"Industry")</f>
        <v>Oil &amp; Gas Related Equipment and Services</v>
      </c>
      <c r="H34" s="2" cm="1">
        <f t="array" ref="H34">_FV(A34,"P/E",TRUE)</f>
        <v>15.049099999999999</v>
      </c>
      <c r="I34" s="1" cm="1">
        <f t="array" ref="I34">_FV(A34,"Price")</f>
        <v>12.51</v>
      </c>
      <c r="J34" s="3" cm="1">
        <f t="array" ref="J34">_FV(A34,"Change (%)",TRUE)</f>
        <v>7.2459999999999998E-3</v>
      </c>
      <c r="M34" s="16">
        <f>L34*K34</f>
        <v>0</v>
      </c>
      <c r="N34" s="16">
        <f>K34*I34</f>
        <v>0</v>
      </c>
      <c r="O34" s="16">
        <f>(I34-L34)*K34</f>
        <v>0</v>
      </c>
    </row>
    <row r="35" spans="1:15">
      <c r="A35" t="e" vm="33">
        <v>#VALUE!</v>
      </c>
      <c r="B35" t="str" cm="1">
        <f t="array" ref="B35">_FV(A35,"Ticker symbol",TRUE)</f>
        <v>GLPG</v>
      </c>
      <c r="C35" t="str" cm="1">
        <f t="array" ref="C35">_FV(A35,"Exchange")</f>
        <v>Euronext Amsterdam</v>
      </c>
      <c r="D35" t="str" cm="1">
        <f t="array" ref="D35">_FV(A35,"Instrument type",TRUE)</f>
        <v>Stock</v>
      </c>
      <c r="E35" s="1" cm="1">
        <f t="array" ref="E35">_FV(A35,"52 week low",TRUE)</f>
        <v>35.24</v>
      </c>
      <c r="F35" s="1" cm="1">
        <f t="array" ref="F35">_FV(A35,"52 week high",TRUE)</f>
        <v>66.28</v>
      </c>
      <c r="G35" t="str" cm="1">
        <f t="array" ref="G35">_FV(A35,"Industry")</f>
        <v>Biotechnology &amp; Medical Research</v>
      </c>
      <c r="H35" s="2" cm="1">
        <f t="array" ref="H35">_FV(A35,"P/E",TRUE)</f>
        <v>94.881</v>
      </c>
      <c r="I35" s="1" cm="1">
        <f t="array" ref="I35">_FV(A35,"Price")</f>
        <v>39.799999999999997</v>
      </c>
      <c r="J35" s="3" cm="1">
        <f t="array" ref="J35">_FV(A35,"Change (%)",TRUE)</f>
        <v>-1.255E-3</v>
      </c>
      <c r="M35" s="16">
        <f>L35*K35</f>
        <v>0</v>
      </c>
      <c r="N35" s="16">
        <f>K35*I35</f>
        <v>0</v>
      </c>
      <c r="O35" s="16">
        <f>(I35-L35)*K35</f>
        <v>0</v>
      </c>
    </row>
    <row r="36" spans="1:15">
      <c r="A36" t="e" vm="34">
        <v>#VALUE!</v>
      </c>
      <c r="B36" t="str" cm="1">
        <f t="array" ref="B36">_FV(A36,"Ticker symbol",TRUE)</f>
        <v>HEIA</v>
      </c>
      <c r="C36" t="str" cm="1">
        <f t="array" ref="C36">_FV(A36,"Exchange")</f>
        <v>Euronext Amsterdam</v>
      </c>
      <c r="D36" t="str" cm="1">
        <f t="array" ref="D36">_FV(A36,"Instrument type",TRUE)</f>
        <v>Stock</v>
      </c>
      <c r="E36" s="1" cm="1">
        <f t="array" ref="E36">_FV(A36,"52 week low",TRUE)</f>
        <v>77.5</v>
      </c>
      <c r="F36" s="1" cm="1">
        <f t="array" ref="F36">_FV(A36,"52 week high",TRUE)</f>
        <v>99.54</v>
      </c>
      <c r="G36" t="str" cm="1">
        <f t="array" ref="G36">_FV(A36,"Industry")</f>
        <v>Beverages</v>
      </c>
      <c r="H36" s="2" cm="1">
        <f t="array" ref="H36">_FV(A36,"P/E",TRUE)</f>
        <v>14.970499999999999</v>
      </c>
      <c r="I36" s="1" cm="1">
        <f t="array" ref="I36">_FV(A36,"Price")</f>
        <v>92.3</v>
      </c>
      <c r="J36" s="3" cm="1">
        <f t="array" ref="J36">_FV(A36,"Change (%)",TRUE)</f>
        <v>-1.946E-3</v>
      </c>
      <c r="M36" s="16">
        <f>L36*K36</f>
        <v>0</v>
      </c>
      <c r="N36" s="16">
        <f>K36*I36</f>
        <v>0</v>
      </c>
      <c r="O36" s="16">
        <f>(I36-L36)*K36</f>
        <v>0</v>
      </c>
    </row>
    <row r="37" spans="1:15">
      <c r="A37" t="e" vm="35">
        <v>#VALUE!</v>
      </c>
      <c r="B37" t="str" cm="1">
        <f t="array" ref="B37">_FV(A37,"Ticker symbol",TRUE)</f>
        <v>IMCD</v>
      </c>
      <c r="C37" t="str" cm="1">
        <f t="array" ref="C37">_FV(A37,"Exchange")</f>
        <v>Euronext Amsterdam</v>
      </c>
      <c r="D37" t="str" cm="1">
        <f t="array" ref="D37">_FV(A37,"Instrument type",TRUE)</f>
        <v>Stock</v>
      </c>
      <c r="E37" s="1" cm="1">
        <f t="array" ref="E37">_FV(A37,"52 week low",TRUE)</f>
        <v>107.6</v>
      </c>
      <c r="F37" s="1" cm="1">
        <f t="array" ref="F37">_FV(A37,"52 week high",TRUE)</f>
        <v>161.30000000000001</v>
      </c>
      <c r="G37" t="str" cm="1">
        <f t="array" ref="G37">_FV(A37,"Industry")</f>
        <v>Chemicals</v>
      </c>
      <c r="H37" s="2" cm="1">
        <f t="array" ref="H37">_FV(A37,"P/E",TRUE)</f>
        <v>25.987500000000001</v>
      </c>
      <c r="I37" s="1" cm="1">
        <f t="array" ref="I37">_FV(A37,"Price")</f>
        <v>153.4</v>
      </c>
      <c r="J37" s="3" cm="1">
        <f t="array" ref="J37">_FV(A37,"Change (%)",TRUE)</f>
        <v>5.0324999999999995E-2</v>
      </c>
      <c r="M37" s="16">
        <f>L37*K37</f>
        <v>0</v>
      </c>
      <c r="N37" s="16">
        <f>K37*I37</f>
        <v>0</v>
      </c>
      <c r="O37" s="16">
        <f>(I37-L37)*K37</f>
        <v>0</v>
      </c>
    </row>
    <row r="38" spans="1:15">
      <c r="A38" t="e" vm="36">
        <v>#VALUE!</v>
      </c>
      <c r="B38" t="str" cm="1">
        <f t="array" ref="B38">_FV(A38,"Ticker symbol",TRUE)</f>
        <v>INGA</v>
      </c>
      <c r="C38" t="str" cm="1">
        <f t="array" ref="C38">_FV(A38,"Exchange")</f>
        <v>Euronext Amsterdam</v>
      </c>
      <c r="D38" t="str" cm="1">
        <f t="array" ref="D38">_FV(A38,"Instrument type",TRUE)</f>
        <v>Stock</v>
      </c>
      <c r="E38" s="1" cm="1">
        <f t="array" ref="E38">_FV(A38,"52 week low",TRUE)</f>
        <v>7.9039999999999999</v>
      </c>
      <c r="F38" s="1" cm="1">
        <f t="array" ref="F38">_FV(A38,"52 week high",TRUE)</f>
        <v>13.997999999999999</v>
      </c>
      <c r="G38" t="str" cm="1">
        <f t="array" ref="G38">_FV(A38,"Industry")</f>
        <v>Banking Services</v>
      </c>
      <c r="H38" s="2" cm="1">
        <f t="array" ref="H38">_FV(A38,"P/E",TRUE)</f>
        <v>14.248900000000001</v>
      </c>
      <c r="I38" s="1" cm="1">
        <f t="array" ref="I38">_FV(A38,"Price")</f>
        <v>12.724</v>
      </c>
      <c r="J38" s="3" cm="1">
        <f t="array" ref="J38">_FV(A38,"Change (%)",TRUE)</f>
        <v>-5.0022000000000004E-2</v>
      </c>
      <c r="K38" s="11">
        <v>56</v>
      </c>
      <c r="L38" s="16">
        <v>10.8508</v>
      </c>
      <c r="M38" s="16">
        <f>L38*K38</f>
        <v>607.64480000000003</v>
      </c>
      <c r="N38" s="16">
        <f>K38*I38</f>
        <v>712.54399999999998</v>
      </c>
      <c r="O38" s="16">
        <f>(I38-L38)*K38</f>
        <v>104.89920000000004</v>
      </c>
    </row>
    <row r="39" spans="1:15">
      <c r="A39" t="e" vm="37">
        <v>#VALUE!</v>
      </c>
      <c r="B39" t="str" cm="1">
        <f t="array" ref="B39">_FV(A39,"Ticker symbol",TRUE)</f>
        <v>INPST</v>
      </c>
      <c r="C39" t="str" cm="1">
        <f t="array" ref="C39">_FV(A39,"Exchange")</f>
        <v>Euronext Amsterdam</v>
      </c>
      <c r="D39" t="str" cm="1">
        <f t="array" ref="D39">_FV(A39,"Instrument type",TRUE)</f>
        <v>Stock</v>
      </c>
      <c r="E39" s="1" cm="1">
        <f t="array" ref="E39">_FV(A39,"52 week low",TRUE)</f>
        <v>3.96</v>
      </c>
      <c r="F39" s="1" cm="1">
        <f t="array" ref="F39">_FV(A39,"52 week high",TRUE)</f>
        <v>9.1999999999999993</v>
      </c>
      <c r="G39" t="str" cm="1">
        <f t="array" ref="G39">_FV(A39,"Industry")</f>
        <v>Freight &amp; Logistics Services</v>
      </c>
      <c r="H39" s="2" cm="1">
        <f t="array" ref="H39">_FV(A39,"P/E",TRUE)</f>
        <v>41.7119</v>
      </c>
      <c r="I39" s="1" cm="1">
        <f t="array" ref="I39">_FV(A39,"Price")</f>
        <v>9.1479999999999997</v>
      </c>
      <c r="J39" s="3" cm="1">
        <f t="array" ref="J39">_FV(A39,"Change (%)",TRUE)</f>
        <v>2.5790999999999998E-2</v>
      </c>
      <c r="M39" s="16">
        <f>L39*K39</f>
        <v>0</v>
      </c>
      <c r="N39" s="16">
        <f>K39*I39</f>
        <v>0</v>
      </c>
      <c r="O39" s="16">
        <f>(I39-L39)*K39</f>
        <v>0</v>
      </c>
    </row>
    <row r="40" spans="1:15">
      <c r="A40" t="e" vm="38">
        <v>#VALUE!</v>
      </c>
      <c r="B40" t="str" cm="1">
        <f t="array" ref="B40">_FV(A40,"Ticker symbol",TRUE)</f>
        <v>JDEP</v>
      </c>
      <c r="C40" t="str" cm="1">
        <f t="array" ref="C40">_FV(A40,"Exchange")</f>
        <v>Euronext Amsterdam</v>
      </c>
      <c r="D40" t="str" cm="1">
        <f t="array" ref="D40">_FV(A40,"Instrument type",TRUE)</f>
        <v>Stock</v>
      </c>
      <c r="E40" s="1" cm="1">
        <f t="array" ref="E40">_FV(A40,"52 week low",TRUE)</f>
        <v>25.2</v>
      </c>
      <c r="F40" s="1" cm="1">
        <f t="array" ref="F40">_FV(A40,"52 week high",TRUE)</f>
        <v>32.06</v>
      </c>
      <c r="G40" t="str" cm="1">
        <f t="array" ref="G40">_FV(A40,"Industry")</f>
        <v>Food &amp; Tobacco</v>
      </c>
      <c r="H40" s="2" cm="1">
        <f t="array" ref="H40">_FV(A40,"P/E",TRUE)</f>
        <v>15.565799999999999</v>
      </c>
      <c r="I40" s="1" cm="1">
        <f t="array" ref="I40">_FV(A40,"Price")</f>
        <v>28</v>
      </c>
      <c r="J40" s="3" cm="1">
        <f t="array" ref="J40">_FV(A40,"Change (%)",TRUE)</f>
        <v>8.6460000000000009E-3</v>
      </c>
      <c r="M40" s="16">
        <f>L40*K40</f>
        <v>0</v>
      </c>
      <c r="N40" s="16">
        <f>K40*I40</f>
        <v>0</v>
      </c>
      <c r="O40" s="16">
        <f>(I40-L40)*K40</f>
        <v>0</v>
      </c>
    </row>
    <row r="41" spans="1:15">
      <c r="A41" t="e" vm="39">
        <v>#VALUE!</v>
      </c>
      <c r="B41" t="str" cm="1">
        <f t="array" ref="B41">_FV(A41,"Ticker symbol",TRUE)</f>
        <v>TKWY</v>
      </c>
      <c r="C41" t="str" cm="1">
        <f t="array" ref="C41">_FV(A41,"Exchange")</f>
        <v>Euronext Amsterdam</v>
      </c>
      <c r="D41" t="str" cm="1">
        <f t="array" ref="D41">_FV(A41,"Instrument type",TRUE)</f>
        <v>Stock</v>
      </c>
      <c r="E41" s="1" cm="1">
        <f t="array" ref="E41">_FV(A41,"52 week low",TRUE)</f>
        <v>12.18</v>
      </c>
      <c r="F41" s="1" cm="1">
        <f t="array" ref="F41">_FV(A41,"52 week high",TRUE)</f>
        <v>45.47</v>
      </c>
      <c r="G41" t="str" cm="1">
        <f t="array" ref="G41">_FV(A41,"Industry")</f>
        <v>Software &amp; IT Services</v>
      </c>
      <c r="H41" s="2" t="e" cm="1" vm="2">
        <f t="array" ref="H41">_FV(A41,"P/E",TRUE)</f>
        <v>#VALUE!</v>
      </c>
      <c r="I41" s="1" cm="1">
        <f t="array" ref="I41">_FV(A41,"Price")</f>
        <v>24.015000000000001</v>
      </c>
      <c r="J41" s="3" cm="1">
        <f t="array" ref="J41">_FV(A41,"Change (%)",TRUE)</f>
        <v>4.7545999999999998E-2</v>
      </c>
      <c r="M41" s="16">
        <f>L41*K41</f>
        <v>0</v>
      </c>
      <c r="N41" s="16">
        <f>K41*I41</f>
        <v>0</v>
      </c>
      <c r="O41" s="16">
        <f>(I41-L41)*K41</f>
        <v>0</v>
      </c>
    </row>
    <row r="42" spans="1:15">
      <c r="A42" t="e" vm="40">
        <v>#VALUE!</v>
      </c>
      <c r="B42" t="str" cm="1">
        <f t="array" ref="B42">_FV(A42,"Ticker symbol",TRUE)</f>
        <v>AD</v>
      </c>
      <c r="C42" t="str" cm="1">
        <f t="array" ref="C42">_FV(A42,"Exchange")</f>
        <v>Euronext Amsterdam</v>
      </c>
      <c r="D42" t="str" cm="1">
        <f t="array" ref="D42">_FV(A42,"Instrument type",TRUE)</f>
        <v>Stock</v>
      </c>
      <c r="E42" s="1" cm="1">
        <f t="array" ref="E42">_FV(A42,"52 week low",TRUE)</f>
        <v>24.03</v>
      </c>
      <c r="F42" s="1" cm="1">
        <f t="array" ref="F42">_FV(A42,"52 week high",TRUE)</f>
        <v>31.23</v>
      </c>
      <c r="G42" t="str" cm="1">
        <f t="array" ref="G42">_FV(A42,"Industry")</f>
        <v>Food &amp; Drug Retailing</v>
      </c>
      <c r="H42" s="2" cm="1">
        <f t="array" ref="H42">_FV(A42,"P/E",TRUE)</f>
        <v>11.5654</v>
      </c>
      <c r="I42" s="1" cm="1">
        <f t="array" ref="I42">_FV(A42,"Price")</f>
        <v>27.46</v>
      </c>
      <c r="J42" s="3" cm="1">
        <f t="array" ref="J42">_FV(A42,"Change (%)",TRUE)</f>
        <v>8.631999999999999E-3</v>
      </c>
      <c r="K42" s="11">
        <v>19</v>
      </c>
      <c r="L42" s="16">
        <v>26.500699999999998</v>
      </c>
      <c r="M42" s="16">
        <f>L42*K42</f>
        <v>503.51329999999996</v>
      </c>
      <c r="N42" s="16">
        <f>K42*I42</f>
        <v>521.74</v>
      </c>
      <c r="O42" s="16">
        <f>(I42-L42)*K42</f>
        <v>18.226700000000047</v>
      </c>
    </row>
    <row r="43" spans="1:15">
      <c r="A43" t="e" vm="41">
        <v>#VALUE!</v>
      </c>
      <c r="B43" t="str" cm="1">
        <f t="array" ref="B43">_FV(A43,"Ticker symbol",TRUE)</f>
        <v>BAMNB</v>
      </c>
      <c r="C43" t="str" cm="1">
        <f t="array" ref="C43">_FV(A43,"Exchange")</f>
        <v>Euronext Amsterdam</v>
      </c>
      <c r="D43" t="str" cm="1">
        <f t="array" ref="D43">_FV(A43,"Instrument type",TRUE)</f>
        <v>Stock</v>
      </c>
      <c r="E43" s="1" cm="1">
        <f t="array" ref="E43">_FV(A43,"52 week low",TRUE)</f>
        <v>1.91</v>
      </c>
      <c r="F43" s="1" cm="1">
        <f t="array" ref="F43">_FV(A43,"52 week high",TRUE)</f>
        <v>3.45</v>
      </c>
      <c r="G43" t="str" cm="1">
        <f t="array" ref="G43">_FV(A43,"Industry")</f>
        <v>Construction &amp; Engineering</v>
      </c>
      <c r="H43" s="2" cm="1">
        <f t="array" ref="H43">_FV(A43,"P/E",TRUE)</f>
        <v>7.7015000000000002</v>
      </c>
      <c r="I43" s="1" cm="1">
        <f t="array" ref="I43">_FV(A43,"Price")</f>
        <v>2.38</v>
      </c>
      <c r="J43" s="3" cm="1">
        <f t="array" ref="J43">_FV(A43,"Change (%)",TRUE)</f>
        <v>2.0583000000000001E-2</v>
      </c>
      <c r="K43" s="11">
        <v>200</v>
      </c>
      <c r="L43" s="16">
        <v>2.1379999999999999</v>
      </c>
      <c r="M43" s="16">
        <f>L43*K43</f>
        <v>427.59999999999997</v>
      </c>
      <c r="N43" s="16">
        <f>K43*I43</f>
        <v>476</v>
      </c>
      <c r="O43" s="16">
        <f>(I43-L43)*K43</f>
        <v>48.4</v>
      </c>
    </row>
    <row r="44" spans="1:15">
      <c r="A44" t="e" vm="42">
        <v>#VALUE!</v>
      </c>
      <c r="B44" t="str" cm="1">
        <f t="array" ref="B44">_FV(A44,"Ticker symbol",TRUE)</f>
        <v>KPN</v>
      </c>
      <c r="C44" t="str" cm="1">
        <f t="array" ref="C44">_FV(A44,"Exchange")</f>
        <v>Euronext Amsterdam</v>
      </c>
      <c r="D44" t="str" cm="1">
        <f t="array" ref="D44">_FV(A44,"Instrument type",TRUE)</f>
        <v>Stock</v>
      </c>
      <c r="E44" s="1" cm="1">
        <f t="array" ref="E44">_FV(A44,"52 week low",TRUE)</f>
        <v>2.61</v>
      </c>
      <c r="F44" s="1" cm="1">
        <f t="array" ref="F44">_FV(A44,"52 week high",TRUE)</f>
        <v>3.48</v>
      </c>
      <c r="G44" t="str" cm="1">
        <f t="array" ref="G44">_FV(A44,"Industry")</f>
        <v>Telecommunications Services</v>
      </c>
      <c r="H44" s="2" cm="1">
        <f t="array" ref="H44">_FV(A44,"P/E",TRUE)</f>
        <v>13.216699999999999</v>
      </c>
      <c r="I44" s="1" cm="1">
        <f t="array" ref="I44">_FV(A44,"Price")</f>
        <v>3.1280000000000001</v>
      </c>
      <c r="J44" s="3" cm="1">
        <f t="array" ref="J44">_FV(A44,"Change (%)",TRUE)</f>
        <v>-1.3871E-2</v>
      </c>
      <c r="M44" s="16">
        <f>L44*K44</f>
        <v>0</v>
      </c>
      <c r="N44" s="16">
        <f>K44*I44</f>
        <v>0</v>
      </c>
      <c r="O44" s="16">
        <f>(I44-L44)*K44</f>
        <v>0</v>
      </c>
    </row>
    <row r="45" spans="1:15">
      <c r="A45" t="e" vm="43">
        <v>#VALUE!</v>
      </c>
      <c r="B45" t="str" cm="1">
        <f t="array" ref="B45">_FV(A45,"Ticker symbol",TRUE)</f>
        <v>PHIA</v>
      </c>
      <c r="C45" t="str" cm="1">
        <f t="array" ref="C45">_FV(A45,"Exchange")</f>
        <v>Euronext Amsterdam</v>
      </c>
      <c r="D45" t="str" cm="1">
        <f t="array" ref="D45">_FV(A45,"Instrument type",TRUE)</f>
        <v>Stock</v>
      </c>
      <c r="E45" s="1" cm="1">
        <f t="array" ref="E45">_FV(A45,"52 week low",TRUE)</f>
        <v>12.13</v>
      </c>
      <c r="F45" s="1" cm="1">
        <f t="array" ref="F45">_FV(A45,"52 week high",TRUE)</f>
        <v>30.87</v>
      </c>
      <c r="G45" t="str" cm="1">
        <f t="array" ref="G45">_FV(A45,"Industry")</f>
        <v>Healthcare Equipment &amp; Supplies</v>
      </c>
      <c r="H45" s="2" cm="1">
        <f t="array" ref="H45">_FV(A45,"P/E",TRUE)</f>
        <v>0</v>
      </c>
      <c r="I45" s="1" cm="1">
        <f t="array" ref="I45">_FV(A45,"Price")</f>
        <v>16.670000000000002</v>
      </c>
      <c r="J45" s="3" cm="1">
        <f t="array" ref="J45">_FV(A45,"Change (%)",TRUE)</f>
        <v>3.5917999999999999E-2</v>
      </c>
      <c r="K45" s="11">
        <v>60</v>
      </c>
      <c r="L45" s="16">
        <v>15.404299999999999</v>
      </c>
      <c r="M45" s="16">
        <f>L45*K45</f>
        <v>924.25799999999992</v>
      </c>
      <c r="N45" s="16">
        <f>K45*I45</f>
        <v>1000.2</v>
      </c>
      <c r="O45" s="16">
        <f>(I45-L45)*K45</f>
        <v>75.942000000000149</v>
      </c>
    </row>
    <row r="46" spans="1:15">
      <c r="A46" t="e" vm="44">
        <v>#VALUE!</v>
      </c>
      <c r="B46" t="str" cm="1">
        <f t="array" ref="B46">_FV(A46,"Ticker symbol",TRUE)</f>
        <v>NKE</v>
      </c>
      <c r="C46" t="str" cm="1">
        <f t="array" ref="C46">_FV(A46,"Exchange")</f>
        <v>New York Stock Exchange</v>
      </c>
      <c r="D46" t="str" cm="1">
        <f t="array" ref="D46">_FV(A46,"Instrument type",TRUE)</f>
        <v>Stock</v>
      </c>
      <c r="E46" s="1" cm="1">
        <f t="array" ref="E46">_FV(A46,"52 week low",TRUE)</f>
        <v>82.22</v>
      </c>
      <c r="F46" s="1" cm="1">
        <f t="array" ref="F46">_FV(A46,"52 week high",TRUE)</f>
        <v>149.46</v>
      </c>
      <c r="G46" t="str" cm="1">
        <f t="array" ref="G46">_FV(A46,"Industry")</f>
        <v>Textiles &amp; Apparel</v>
      </c>
      <c r="H46" s="2" cm="1">
        <f t="array" ref="H46">_FV(A46,"P/E",TRUE)</f>
        <v>36.531100000000002</v>
      </c>
      <c r="I46" s="1" cm="1">
        <f t="array" ref="I46">_FV(A46,"Price")</f>
        <v>129.99</v>
      </c>
      <c r="J46" s="3" cm="1">
        <f t="array" ref="J46">_FV(A46,"Change (%)",TRUE)</f>
        <v>3.784E-3</v>
      </c>
      <c r="M46" s="16">
        <f>L46*K46</f>
        <v>0</v>
      </c>
      <c r="N46" s="16">
        <f>K46*I46</f>
        <v>0</v>
      </c>
      <c r="O46" s="16">
        <f>(I46-L46)*K46</f>
        <v>0</v>
      </c>
    </row>
    <row r="47" spans="1:15">
      <c r="A47" t="e" vm="45">
        <v>#VALUE!</v>
      </c>
      <c r="B47" t="str" cm="1">
        <f t="array" ref="B47">_FV(A47,"Ticker symbol",TRUE)</f>
        <v>NN</v>
      </c>
      <c r="C47" t="str" cm="1">
        <f t="array" ref="C47">_FV(A47,"Exchange")</f>
        <v>Euronext Amsterdam</v>
      </c>
      <c r="D47" t="str" cm="1">
        <f t="array" ref="D47">_FV(A47,"Instrument type",TRUE)</f>
        <v>Stock</v>
      </c>
      <c r="E47" s="1" cm="1">
        <f t="array" ref="E47">_FV(A47,"52 week low",TRUE)</f>
        <v>35.6</v>
      </c>
      <c r="F47" s="1" cm="1">
        <f t="array" ref="F47">_FV(A47,"52 week high",TRUE)</f>
        <v>53</v>
      </c>
      <c r="G47" t="str" cm="1">
        <f t="array" ref="G47">_FV(A47,"Industry")</f>
        <v>Insurance</v>
      </c>
      <c r="H47" s="2" cm="1">
        <f t="array" ref="H47">_FV(A47,"P/E",TRUE)</f>
        <v>4.7323000000000004</v>
      </c>
      <c r="I47" s="1" cm="1">
        <f t="array" ref="I47">_FV(A47,"Price")</f>
        <v>40.24</v>
      </c>
      <c r="J47" s="3" cm="1">
        <f t="array" ref="J47">_FV(A47,"Change (%)",TRUE)</f>
        <v>6.7549999999999997E-3</v>
      </c>
      <c r="M47" s="16">
        <f>L47*K47</f>
        <v>0</v>
      </c>
      <c r="N47" s="16">
        <f>K47*I47</f>
        <v>0</v>
      </c>
      <c r="O47" s="16">
        <f>(I47-L47)*K47</f>
        <v>0</v>
      </c>
    </row>
    <row r="48" spans="1:15">
      <c r="A48" t="e" vm="46">
        <v>#VALUE!</v>
      </c>
      <c r="B48" t="str" cm="1">
        <f t="array" ref="B48">_FV(A48,"Ticker symbol",TRUE)</f>
        <v>OCI</v>
      </c>
      <c r="C48" t="str" cm="1">
        <f t="array" ref="C48">_FV(A48,"Exchange")</f>
        <v>Euronext Amsterdam</v>
      </c>
      <c r="D48" t="str" cm="1">
        <f t="array" ref="D48">_FV(A48,"Instrument type",TRUE)</f>
        <v>Stock</v>
      </c>
      <c r="E48" s="1" cm="1">
        <f t="array" ref="E48">_FV(A48,"52 week low",TRUE)</f>
        <v>23</v>
      </c>
      <c r="F48" s="1" cm="1">
        <f t="array" ref="F48">_FV(A48,"52 week high",TRUE)</f>
        <v>44.4</v>
      </c>
      <c r="G48" t="str" cm="1">
        <f t="array" ref="G48">_FV(A48,"Industry")</f>
        <v>Chemicals</v>
      </c>
      <c r="H48" s="2" cm="1">
        <f t="array" ref="H48">_FV(A48,"P/E",TRUE)</f>
        <v>4.2986000000000004</v>
      </c>
      <c r="I48" s="1" cm="1">
        <f t="array" ref="I48">_FV(A48,"Price")</f>
        <v>30.96</v>
      </c>
      <c r="J48" s="3" cm="1">
        <f t="array" ref="J48">_FV(A48,"Change (%)",TRUE)</f>
        <v>-9.5969999999999996E-3</v>
      </c>
      <c r="M48" s="16">
        <f>L48*K48</f>
        <v>0</v>
      </c>
      <c r="N48" s="16">
        <f>K48*I48</f>
        <v>0</v>
      </c>
      <c r="O48" s="16">
        <f>(I48-L48)*K48</f>
        <v>0</v>
      </c>
    </row>
    <row r="49" spans="1:15">
      <c r="A49" t="e" vm="47">
        <v>#VALUE!</v>
      </c>
      <c r="B49" t="str" cm="1">
        <f t="array" ref="B49">_FV(A49,"Ticker symbol",TRUE)</f>
        <v>PNL</v>
      </c>
      <c r="C49" t="str" cm="1">
        <f t="array" ref="C49">_FV(A49,"Exchange")</f>
        <v>Euronext Amsterdam</v>
      </c>
      <c r="D49" t="str" cm="1">
        <f t="array" ref="D49">_FV(A49,"Instrument type",TRUE)</f>
        <v>Stock</v>
      </c>
      <c r="E49" s="1" cm="1">
        <f t="array" ref="E49">_FV(A49,"52 week low",TRUE)</f>
        <v>1.48</v>
      </c>
      <c r="F49" s="1" cm="1">
        <f t="array" ref="F49">_FV(A49,"52 week high",TRUE)</f>
        <v>3.9</v>
      </c>
      <c r="G49" t="str" cm="1">
        <f t="array" ref="G49">_FV(A49,"Industry")</f>
        <v>Freight &amp; Logistics Services</v>
      </c>
      <c r="H49" s="2" cm="1">
        <f t="array" ref="H49">_FV(A49,"P/E",TRUE)</f>
        <v>17.070799999999998</v>
      </c>
      <c r="I49" s="1" cm="1">
        <f t="array" ref="I49">_FV(A49,"Price")</f>
        <v>1.9305000000000001</v>
      </c>
      <c r="J49" s="3" cm="1">
        <f t="array" ref="J49">_FV(A49,"Change (%)",TRUE)</f>
        <v>7.7759999999999993E-4</v>
      </c>
      <c r="M49" s="16">
        <f>L49*K49</f>
        <v>0</v>
      </c>
      <c r="N49" s="16">
        <f>K49*I49</f>
        <v>0</v>
      </c>
      <c r="O49" s="16">
        <f>(I49-L49)*K49</f>
        <v>0</v>
      </c>
    </row>
    <row r="50" spans="1:15">
      <c r="A50" t="e" vm="48">
        <v>#VALUE!</v>
      </c>
      <c r="B50" t="str" cm="1">
        <f t="array" ref="B50">_FV(A50,"Ticker symbol",TRUE)</f>
        <v>PRX</v>
      </c>
      <c r="C50" t="str" cm="1">
        <f t="array" ref="C50">_FV(A50,"Exchange")</f>
        <v>Euronext Amsterdam</v>
      </c>
      <c r="D50" t="str" cm="1">
        <f t="array" ref="D50">_FV(A50,"Instrument type",TRUE)</f>
        <v>Stock</v>
      </c>
      <c r="E50" s="1" cm="1">
        <f t="array" ref="E50">_FV(A50,"52 week low",TRUE)</f>
        <v>40.07</v>
      </c>
      <c r="F50" s="1" cm="1">
        <f t="array" ref="F50">_FV(A50,"52 week high",TRUE)</f>
        <v>79.37</v>
      </c>
      <c r="G50" t="str" cm="1">
        <f t="array" ref="G50">_FV(A50,"Industry")</f>
        <v>Software &amp; IT Services</v>
      </c>
      <c r="H50" s="2" cm="1">
        <f t="array" ref="H50">_FV(A50,"P/E",TRUE)</f>
        <v>19.645600000000002</v>
      </c>
      <c r="I50" s="1" cm="1">
        <f t="array" ref="I50">_FV(A50,"Price")</f>
        <v>73.459999999999994</v>
      </c>
      <c r="J50" s="3" cm="1">
        <f t="array" ref="J50">_FV(A50,"Change (%)",TRUE)</f>
        <v>3.9629999999999995E-3</v>
      </c>
      <c r="K50" s="11">
        <v>19</v>
      </c>
      <c r="L50" s="16">
        <v>48.8536</v>
      </c>
      <c r="M50" s="16">
        <f>L50*K50</f>
        <v>928.21839999999997</v>
      </c>
      <c r="N50" s="16">
        <f>K50*I50</f>
        <v>1395.7399999999998</v>
      </c>
      <c r="O50" s="16">
        <f>(I50-L50)*K50</f>
        <v>467.52159999999986</v>
      </c>
    </row>
    <row r="51" spans="1:15">
      <c r="A51" t="e" vm="49">
        <v>#VALUE!</v>
      </c>
      <c r="B51" t="str" cm="1">
        <f t="array" ref="B51">_FV(A51,"Ticker symbol",TRUE)</f>
        <v>REN</v>
      </c>
      <c r="C51" t="str" cm="1">
        <f t="array" ref="C51">_FV(A51,"Exchange")</f>
        <v>Euronext Amsterdam</v>
      </c>
      <c r="D51" t="str" cm="1">
        <f t="array" ref="D51">_FV(A51,"Instrument type",TRUE)</f>
        <v>Stock</v>
      </c>
      <c r="E51" s="1" cm="1">
        <f t="array" ref="E51">_FV(A51,"52 week low",TRUE)</f>
        <v>23.93</v>
      </c>
      <c r="F51" s="1" cm="1">
        <f t="array" ref="F51">_FV(A51,"52 week high",TRUE)</f>
        <v>29.71</v>
      </c>
      <c r="G51" t="str" cm="1">
        <f t="array" ref="G51">_FV(A51,"Industry")</f>
        <v>Professional &amp; Commercial Services</v>
      </c>
      <c r="H51" s="2" cm="1">
        <f t="array" ref="H51">_FV(A51,"P/E",TRUE)</f>
        <v>28.686399999999999</v>
      </c>
      <c r="I51" s="1" cm="1">
        <f t="array" ref="I51">_FV(A51,"Price")</f>
        <v>27.56</v>
      </c>
      <c r="J51" s="3" cm="1">
        <f t="array" ref="J51">_FV(A51,"Change (%)",TRUE)</f>
        <v>1.6974E-2</v>
      </c>
      <c r="M51" s="16">
        <f>L51*K51</f>
        <v>0</v>
      </c>
      <c r="N51" s="16">
        <f>K51*I51</f>
        <v>0</v>
      </c>
      <c r="O51" s="16">
        <f>(I51-L51)*K51</f>
        <v>0</v>
      </c>
    </row>
    <row r="52" spans="1:15">
      <c r="A52" t="e" vm="50">
        <v>#VALUE!</v>
      </c>
      <c r="B52" t="str" cm="1">
        <f t="array" ref="B52">_FV(A52,"Ticker symbol",TRUE)</f>
        <v>DSM</v>
      </c>
      <c r="C52" t="str" cm="1">
        <f t="array" ref="C52">_FV(A52,"Exchange")</f>
        <v>Euronext Amsterdam</v>
      </c>
      <c r="D52" t="str" cm="1">
        <f t="array" ref="D52">_FV(A52,"Instrument type",TRUE)</f>
        <v>Stock</v>
      </c>
      <c r="E52" s="1" cm="1">
        <f t="array" ref="E52">_FV(A52,"52 week low",TRUE)</f>
        <v>108.8</v>
      </c>
      <c r="F52" s="1" cm="1">
        <f t="array" ref="F52">_FV(A52,"52 week high",TRUE)</f>
        <v>171.15</v>
      </c>
      <c r="G52" t="str" cm="1">
        <f t="array" ref="G52">_FV(A52,"Industry")</f>
        <v>Food &amp; Tobacco</v>
      </c>
      <c r="H52" s="2" cm="1">
        <f t="array" ref="H52">_FV(A52,"P/E",TRUE)</f>
        <v>21.649899999999999</v>
      </c>
      <c r="I52" s="1" cm="1">
        <f t="array" ref="I52">_FV(A52,"Price")</f>
        <v>122.7</v>
      </c>
      <c r="J52" s="3" cm="1">
        <f t="array" ref="J52">_FV(A52,"Change (%)",TRUE)</f>
        <v>3.3697999999999999E-2</v>
      </c>
      <c r="K52" s="11">
        <v>8</v>
      </c>
      <c r="L52" s="16">
        <v>121.95</v>
      </c>
      <c r="M52" s="16">
        <f>L52*K52</f>
        <v>975.6</v>
      </c>
      <c r="N52" s="16">
        <f>K52*I52</f>
        <v>981.6</v>
      </c>
      <c r="O52" s="16">
        <f>(I52-L52)*K52</f>
        <v>6</v>
      </c>
    </row>
    <row r="53" spans="1:15">
      <c r="A53" t="e" vm="51">
        <v>#VALUE!</v>
      </c>
      <c r="B53" t="str" cm="1">
        <f t="array" ref="B53">_FV(A53,"Ticker symbol",TRUE)</f>
        <v>VPK</v>
      </c>
      <c r="C53" t="str" cm="1">
        <f t="array" ref="C53">_FV(A53,"Exchange")</f>
        <v>Euronext Amsterdam</v>
      </c>
      <c r="D53" t="str" cm="1">
        <f t="array" ref="D53">_FV(A53,"Instrument type",TRUE)</f>
        <v>Stock</v>
      </c>
      <c r="E53" s="1" cm="1">
        <f t="array" ref="E53">_FV(A53,"52 week low",TRUE)</f>
        <v>18.14</v>
      </c>
      <c r="F53" s="1" cm="1">
        <f t="array" ref="F53">_FV(A53,"52 week high",TRUE)</f>
        <v>33.61</v>
      </c>
      <c r="G53" t="str" cm="1">
        <f t="array" ref="G53">_FV(A53,"Industry")</f>
        <v>Oil &amp; Gas Related Equipment and Services</v>
      </c>
      <c r="H53" s="2" cm="1">
        <f t="array" ref="H53">_FV(A53,"P/E",TRUE)</f>
        <v>0</v>
      </c>
      <c r="I53" s="1" cm="1">
        <f t="array" ref="I53">_FV(A53,"Price")</f>
        <v>28.81</v>
      </c>
      <c r="J53" s="3" cm="1">
        <f t="array" ref="J53">_FV(A53,"Change (%)",TRUE)</f>
        <v>3.6331000000000002E-2</v>
      </c>
      <c r="M53" s="16">
        <f>L53*K53</f>
        <v>0</v>
      </c>
      <c r="N53" s="16">
        <f>K53*I53</f>
        <v>0</v>
      </c>
      <c r="O53" s="16">
        <f>(I53-L53)*K53</f>
        <v>0</v>
      </c>
    </row>
    <row r="54" spans="1:15">
      <c r="A54" t="e" vm="52">
        <v>#VALUE!</v>
      </c>
      <c r="B54" t="str" cm="1">
        <f t="array" ref="B54">_FV(A54,"Ticker symbol",TRUE)</f>
        <v>SBMO</v>
      </c>
      <c r="C54" t="str" cm="1">
        <f t="array" ref="C54">_FV(A54,"Exchange")</f>
        <v>Euronext Amsterdam</v>
      </c>
      <c r="D54" t="str" cm="1">
        <f t="array" ref="D54">_FV(A54,"Instrument type",TRUE)</f>
        <v>Stock</v>
      </c>
      <c r="E54" s="1" cm="1">
        <f t="array" ref="E54">_FV(A54,"52 week low",TRUE)</f>
        <v>12.07</v>
      </c>
      <c r="F54" s="1" cm="1">
        <f t="array" ref="F54">_FV(A54,"52 week high",TRUE)</f>
        <v>15.77</v>
      </c>
      <c r="G54" t="str" cm="1">
        <f t="array" ref="G54">_FV(A54,"Industry")</f>
        <v>Oil &amp; Gas Related Equipment and Services</v>
      </c>
      <c r="H54" s="2" cm="1">
        <f t="array" ref="H54">_FV(A54,"P/E",TRUE)</f>
        <v>4.8826000000000001</v>
      </c>
      <c r="I54" s="1" cm="1">
        <f t="array" ref="I54">_FV(A54,"Price")</f>
        <v>14.18</v>
      </c>
      <c r="J54" s="3" cm="1">
        <f t="array" ref="J54">_FV(A54,"Change (%)",TRUE)</f>
        <v>-5.9589999999999999E-3</v>
      </c>
      <c r="M54" s="16">
        <f>L54*K54</f>
        <v>0</v>
      </c>
      <c r="N54" s="16">
        <f>K54*I54</f>
        <v>0</v>
      </c>
      <c r="O54" s="16">
        <f>(I54-L54)*K54</f>
        <v>0</v>
      </c>
    </row>
    <row r="55" spans="1:15">
      <c r="A55" t="e" vm="53">
        <v>#VALUE!</v>
      </c>
      <c r="B55" t="str" cm="1">
        <f t="array" ref="B55">_FV(A55,"Ticker symbol",TRUE)</f>
        <v>SHELL</v>
      </c>
      <c r="C55" t="str" cm="1">
        <f t="array" ref="C55">_FV(A55,"Exchange")</f>
        <v>Euronext Amsterdam</v>
      </c>
      <c r="D55" t="str" cm="1">
        <f t="array" ref="D55">_FV(A55,"Instrument type",TRUE)</f>
        <v>Stock</v>
      </c>
      <c r="E55" s="1" cm="1">
        <f t="array" ref="E55">_FV(A55,"52 week low",TRUE)</f>
        <v>22.22</v>
      </c>
      <c r="F55" s="1" cm="1">
        <f t="array" ref="F55">_FV(A55,"52 week high",TRUE)</f>
        <v>29.2</v>
      </c>
      <c r="G55" t="str" cm="1">
        <f t="array" ref="G55">_FV(A55,"Industry")</f>
        <v>Oil &amp; Gas</v>
      </c>
      <c r="H55" s="2" cm="1">
        <f t="array" ref="H55">_FV(A55,"P/E",TRUE)</f>
        <v>4.5381</v>
      </c>
      <c r="I55" s="1" cm="1">
        <f t="array" ref="I55">_FV(A55,"Price")</f>
        <v>26.65</v>
      </c>
      <c r="J55" s="3" cm="1">
        <f t="array" ref="J55">_FV(A55,"Change (%)",TRUE)</f>
        <v>-4.1110000000000001E-3</v>
      </c>
      <c r="M55" s="16">
        <f>L55*K55</f>
        <v>0</v>
      </c>
      <c r="N55" s="16">
        <f>K55*I55</f>
        <v>0</v>
      </c>
      <c r="O55" s="16">
        <f>(I55-L55)*K55</f>
        <v>0</v>
      </c>
    </row>
    <row r="56" spans="1:15">
      <c r="A56" t="e" vm="54">
        <v>#VALUE!</v>
      </c>
      <c r="B56" t="str" cm="1">
        <f t="array" ref="B56">_FV(A56,"Ticker symbol",TRUE)</f>
        <v>LIGHT</v>
      </c>
      <c r="C56" t="str" cm="1">
        <f t="array" ref="C56">_FV(A56,"Exchange")</f>
        <v>Euronext Amsterdam</v>
      </c>
      <c r="D56" t="str" cm="1">
        <f t="array" ref="D56">_FV(A56,"Instrument type",TRUE)</f>
        <v>Stock</v>
      </c>
      <c r="E56" s="1" cm="1">
        <f t="array" ref="E56">_FV(A56,"52 week low",TRUE)</f>
        <v>24.53</v>
      </c>
      <c r="F56" s="1" cm="1">
        <f t="array" ref="F56">_FV(A56,"52 week high",TRUE)</f>
        <v>48.8</v>
      </c>
      <c r="G56" t="str" cm="1">
        <f t="array" ref="G56">_FV(A56,"Industry")</f>
        <v>Homebuilding &amp; Construction Supplies</v>
      </c>
      <c r="H56" s="2" cm="1">
        <f t="array" ref="H56">_FV(A56,"P/E",TRUE)</f>
        <v>8.2266999999999992</v>
      </c>
      <c r="I56" s="1" cm="1">
        <f t="array" ref="I56">_FV(A56,"Price")</f>
        <v>34.81</v>
      </c>
      <c r="J56" s="3" cm="1">
        <f t="array" ref="J56">_FV(A56,"Change (%)",TRUE)</f>
        <v>9.8640000000000012E-3</v>
      </c>
      <c r="M56" s="16">
        <f>L56*K56</f>
        <v>0</v>
      </c>
      <c r="N56" s="16">
        <f>K56*I56</f>
        <v>0</v>
      </c>
      <c r="O56" s="16">
        <f>(I56-L56)*K56</f>
        <v>0</v>
      </c>
    </row>
    <row r="57" spans="1:15">
      <c r="A57" t="e" vm="55">
        <v>#VALUE!</v>
      </c>
      <c r="B57" t="str" cm="1">
        <f t="array" ref="B57">_FV(A57,"Ticker symbol",TRUE)</f>
        <v>TSM</v>
      </c>
      <c r="C57" t="str" cm="1">
        <f t="array" ref="C57">_FV(A57,"Exchange")</f>
        <v>New York Stock Exchange</v>
      </c>
      <c r="D57" t="str" cm="1">
        <f t="array" ref="D57">_FV(A57,"Instrument type",TRUE)</f>
        <v>Stock</v>
      </c>
      <c r="E57" s="1" cm="1">
        <f t="array" ref="E57">_FV(A57,"52 week low",TRUE)</f>
        <v>59.43</v>
      </c>
      <c r="F57" s="1" cm="1">
        <f t="array" ref="F57">_FV(A57,"52 week high",TRUE)</f>
        <v>128.66</v>
      </c>
      <c r="G57" t="str" cm="1">
        <f t="array" ref="G57">_FV(A57,"Industry")</f>
        <v>Semiconductors &amp; Semiconductor Equipment</v>
      </c>
      <c r="H57" s="2" cm="1">
        <f t="array" ref="H57">_FV(A57,"P/E",TRUE)</f>
        <v>14.7784</v>
      </c>
      <c r="I57" s="1" cm="1">
        <f t="array" ref="I57">_FV(A57,"Price")</f>
        <v>97.18</v>
      </c>
      <c r="J57" s="3" cm="1">
        <f t="array" ref="J57">_FV(A57,"Change (%)",TRUE)</f>
        <v>2.5755E-2</v>
      </c>
      <c r="K57" s="11">
        <v>12</v>
      </c>
      <c r="L57" s="16">
        <v>88.2</v>
      </c>
      <c r="M57" s="16">
        <f>L57*K57</f>
        <v>1058.4000000000001</v>
      </c>
      <c r="N57" s="16">
        <f>K57*I57</f>
        <v>1166.1600000000001</v>
      </c>
      <c r="O57" s="16">
        <f>(I57-L57)*K57</f>
        <v>107.76000000000005</v>
      </c>
    </row>
    <row r="58" spans="1:15">
      <c r="A58" t="e" vm="56">
        <v>#VALUE!</v>
      </c>
      <c r="B58" t="str" cm="1">
        <f t="array" ref="B58">_FV(A58,"Ticker symbol",TRUE)</f>
        <v>TSLA</v>
      </c>
      <c r="C58" t="str" cm="1">
        <f t="array" ref="C58">_FV(A58,"Exchange")</f>
        <v>Nasdaq Stock Market</v>
      </c>
      <c r="D58" t="str" cm="1">
        <f t="array" ref="D58">_FV(A58,"Instrument type",TRUE)</f>
        <v>Stock</v>
      </c>
      <c r="E58" s="1" cm="1">
        <f t="array" ref="E58">_FV(A58,"52 week low",TRUE)</f>
        <v>101.81</v>
      </c>
      <c r="F58" s="1" cm="1">
        <f t="array" ref="F58">_FV(A58,"52 week high",TRUE)</f>
        <v>384.28960000000001</v>
      </c>
      <c r="G58" t="str" cm="1">
        <f t="array" ref="G58">_FV(A58,"Industry")</f>
        <v>Automobiles &amp; Auto Parts</v>
      </c>
      <c r="H58" s="2" cm="1">
        <f t="array" ref="H58">_FV(A58,"P/E",TRUE)</f>
        <v>50.044499999999999</v>
      </c>
      <c r="I58" s="1" cm="1">
        <f t="array" ref="I58">_FV(A58,"Price")</f>
        <v>191.25</v>
      </c>
      <c r="J58" s="3" cm="1">
        <f t="array" ref="J58">_FV(A58,"Change (%)",TRUE)</f>
        <v>5.4241999999999999E-2</v>
      </c>
      <c r="M58" s="16">
        <f>L58*K58</f>
        <v>0</v>
      </c>
      <c r="N58" s="16">
        <f>K58*I58</f>
        <v>0</v>
      </c>
      <c r="O58" s="16">
        <f>(I58-L58)*K58</f>
        <v>0</v>
      </c>
    </row>
    <row r="59" spans="1:15">
      <c r="A59" t="e" vm="57">
        <v>#VALUE!</v>
      </c>
      <c r="B59" t="str" cm="1">
        <f t="array" ref="B59">_FV(A59,"Ticker symbol",TRUE)</f>
        <v>WDP</v>
      </c>
      <c r="C59" t="str" cm="1">
        <f t="array" ref="C59">_FV(A59,"Exchange")</f>
        <v>Deutsche Boerse AG</v>
      </c>
      <c r="D59" t="str" cm="1">
        <f t="array" ref="D59">_FV(A59,"Instrument type",TRUE)</f>
        <v>Stock</v>
      </c>
      <c r="E59" s="1" cm="1">
        <f t="array" ref="E59">_FV(A59,"52 week low",TRUE)</f>
        <v>73.83</v>
      </c>
      <c r="F59" s="1" cm="1">
        <f t="array" ref="F59">_FV(A59,"52 week high",TRUE)</f>
        <v>171.9</v>
      </c>
      <c r="G59" t="str" cm="1">
        <f t="array" ref="G59">_FV(A59,"Industry")</f>
        <v>Media &amp; Publishing</v>
      </c>
      <c r="H59" s="2" cm="1">
        <f t="array" ref="H59">_FV(A59,"P/E",TRUE)</f>
        <v>55.7</v>
      </c>
      <c r="I59" s="1" cm="1">
        <f t="array" ref="I59">_FV(A59,"Price")</f>
        <v>100.68</v>
      </c>
      <c r="J59" s="3" cm="1">
        <f t="array" ref="J59">_FV(A59,"Change (%)",TRUE)</f>
        <v>1.3285E-2</v>
      </c>
      <c r="M59" s="16">
        <f>L59*K59</f>
        <v>0</v>
      </c>
      <c r="N59" s="16">
        <f>K59*I59</f>
        <v>0</v>
      </c>
      <c r="O59" s="16">
        <f>(I59-L59)*K59</f>
        <v>0</v>
      </c>
    </row>
    <row r="60" spans="1:15">
      <c r="A60" t="e" vm="58">
        <v>#VALUE!</v>
      </c>
      <c r="B60" t="str" cm="1">
        <f t="array" ref="B60">_FV(A60,"Ticker symbol",TRUE)</f>
        <v>TWEKA</v>
      </c>
      <c r="C60" t="str" cm="1">
        <f t="array" ref="C60">_FV(A60,"Exchange")</f>
        <v>Euronext Amsterdam</v>
      </c>
      <c r="D60" t="str" cm="1">
        <f t="array" ref="D60">_FV(A60,"Instrument type",TRUE)</f>
        <v>Stock</v>
      </c>
      <c r="E60" s="1" cm="1">
        <f t="array" ref="E60">_FV(A60,"52 week low",TRUE)</f>
        <v>30.64</v>
      </c>
      <c r="F60" s="1" cm="1">
        <f t="array" ref="F60">_FV(A60,"52 week high",TRUE)</f>
        <v>53.45</v>
      </c>
      <c r="G60" t="str" cm="1">
        <f t="array" ref="G60">_FV(A60,"Industry")</f>
        <v>Machinery, Equipment &amp; Components</v>
      </c>
      <c r="H60" s="2" cm="1">
        <f t="array" ref="H60">_FV(A60,"P/E",TRUE)</f>
        <v>13.9619</v>
      </c>
      <c r="I60" s="1" cm="1">
        <f t="array" ref="I60">_FV(A60,"Price")</f>
        <v>42.84</v>
      </c>
      <c r="J60" s="3" cm="1">
        <f t="array" ref="J60">_FV(A60,"Change (%)",TRUE)</f>
        <v>8.0000000000000002E-3</v>
      </c>
      <c r="M60" s="16">
        <f>L60*K60</f>
        <v>0</v>
      </c>
      <c r="N60" s="16">
        <f>K60*I60</f>
        <v>0</v>
      </c>
      <c r="O60" s="16">
        <f>(I60-L60)*K60</f>
        <v>0</v>
      </c>
    </row>
    <row r="61" spans="1:15">
      <c r="A61" t="e" vm="59">
        <v>#VALUE!</v>
      </c>
      <c r="B61" t="str" cm="1">
        <f t="array" ref="B61">_FV(A61,"Ticker symbol",TRUE)</f>
        <v>UNA</v>
      </c>
      <c r="C61" t="str" cm="1">
        <f t="array" ref="C61">_FV(A61,"Exchange")</f>
        <v>Euronext Amsterdam</v>
      </c>
      <c r="D61" t="str" cm="1">
        <f t="array" ref="D61">_FV(A61,"Instrument type",TRUE)</f>
        <v>Stock</v>
      </c>
      <c r="E61" s="1" cm="1">
        <f t="array" ref="E61">_FV(A61,"52 week low",TRUE)</f>
        <v>39.36</v>
      </c>
      <c r="F61" s="1" cm="1">
        <f t="array" ref="F61">_FV(A61,"52 week high",TRUE)</f>
        <v>49.09</v>
      </c>
      <c r="G61" t="str" cm="1">
        <f t="array" ref="G61">_FV(A61,"Industry")</f>
        <v>Personal &amp; Household Products &amp; Services</v>
      </c>
      <c r="H61" s="2" cm="1">
        <f t="array" ref="H61">_FV(A61,"P/E",TRUE)</f>
        <v>20.482299999999999</v>
      </c>
      <c r="I61" s="1" cm="1">
        <f t="array" ref="I61">_FV(A61,"Price")</f>
        <v>46.085000000000001</v>
      </c>
      <c r="J61" s="3" cm="1">
        <f t="array" ref="J61">_FV(A61,"Change (%)",TRUE)</f>
        <v>-1.0732999999999999E-2</v>
      </c>
      <c r="M61" s="16">
        <f>L61*K61</f>
        <v>0</v>
      </c>
      <c r="N61" s="16">
        <f>K61*I61</f>
        <v>0</v>
      </c>
      <c r="O61" s="16">
        <f>(I61-L61)*K61</f>
        <v>0</v>
      </c>
    </row>
    <row r="62" spans="1:15">
      <c r="A62" t="e" vm="60">
        <v>#VALUE!</v>
      </c>
      <c r="B62" t="str" cm="1">
        <f t="array" ref="B62">_FV(A62,"Ticker symbol",TRUE)</f>
        <v>UMG</v>
      </c>
      <c r="C62" t="str" cm="1">
        <f t="array" ref="C62">_FV(A62,"Exchange")</f>
        <v>Euronext Amsterdam</v>
      </c>
      <c r="D62" t="str" cm="1">
        <f t="array" ref="D62">_FV(A62,"Instrument type",TRUE)</f>
        <v>Stock</v>
      </c>
      <c r="E62" s="1" cm="1">
        <f t="array" ref="E62">_FV(A62,"52 week low",TRUE)</f>
        <v>16.649999999999999</v>
      </c>
      <c r="F62" s="1" cm="1">
        <f t="array" ref="F62">_FV(A62,"52 week high",TRUE)</f>
        <v>25.14</v>
      </c>
      <c r="G62" t="str" cm="1">
        <f t="array" ref="G62">_FV(A62,"Industry")</f>
        <v>Media &amp; Publishing</v>
      </c>
      <c r="H62" s="2" cm="1">
        <f t="array" ref="H62">_FV(A62,"P/E",TRUE)</f>
        <v>62.342199999999998</v>
      </c>
      <c r="I62" s="1" cm="1">
        <f t="array" ref="I62">_FV(A62,"Price")</f>
        <v>23.574999999999999</v>
      </c>
      <c r="J62" s="3" cm="1">
        <f t="array" ref="J62">_FV(A62,"Change (%)",TRUE)</f>
        <v>1.5726E-2</v>
      </c>
      <c r="M62" s="16">
        <f>L62*K62</f>
        <v>0</v>
      </c>
      <c r="N62" s="16">
        <f>K62*I62</f>
        <v>0</v>
      </c>
      <c r="O62" s="16">
        <f>(I62-L62)*K62</f>
        <v>0</v>
      </c>
    </row>
    <row r="63" spans="1:15">
      <c r="A63" t="e" vm="61">
        <v>#VALUE!</v>
      </c>
      <c r="B63" t="str" cm="1">
        <f t="array" ref="B63">_FV(A63,"Ticker symbol",TRUE)</f>
        <v>WDP</v>
      </c>
      <c r="C63" t="str" cm="1">
        <f t="array" ref="C63">_FV(A63,"Exchange")</f>
        <v>Euronext Brussels</v>
      </c>
      <c r="D63" t="str" cm="1">
        <f t="array" ref="D63">_FV(A63,"Instrument type",TRUE)</f>
        <v>Stock</v>
      </c>
      <c r="E63" s="1" cm="1">
        <f t="array" ref="E63">_FV(A63,"52 week low",TRUE)</f>
        <v>22.68</v>
      </c>
      <c r="F63" s="1" cm="1">
        <f t="array" ref="F63">_FV(A63,"52 week high",TRUE)</f>
        <v>41.54</v>
      </c>
      <c r="G63" t="str" cm="1">
        <f t="array" ref="G63">_FV(A63,"Industry")</f>
        <v>Residential &amp; Commercial REIT</v>
      </c>
      <c r="H63" s="2" cm="1">
        <f t="array" ref="H63">_FV(A63,"P/E",TRUE)</f>
        <v>15.5161</v>
      </c>
      <c r="I63" s="1" cm="1">
        <f t="array" ref="I63">_FV(A63,"Price")</f>
        <v>30.24</v>
      </c>
      <c r="J63" s="3" cm="1">
        <f t="array" ref="J63">_FV(A63,"Change (%)",TRUE)</f>
        <v>4.7816999999999998E-2</v>
      </c>
      <c r="M63" s="16">
        <f>L63*K63</f>
        <v>0</v>
      </c>
      <c r="N63" s="16">
        <f>K63*I63</f>
        <v>0</v>
      </c>
      <c r="O63" s="16">
        <f>(I63-L63)*K63</f>
        <v>0</v>
      </c>
    </row>
    <row r="64" spans="1:15">
      <c r="A64" t="e" vm="62">
        <v>#VALUE!</v>
      </c>
      <c r="B64" t="str" cm="1">
        <f t="array" ref="B64">_FV(A64,"Ticker symbol",TRUE)</f>
        <v>WKL</v>
      </c>
      <c r="C64" t="str" cm="1">
        <f t="array" ref="C64">_FV(A64,"Exchange")</f>
        <v>Euronext Amsterdam</v>
      </c>
      <c r="D64" t="str" cm="1">
        <f t="array" ref="D64">_FV(A64,"Instrument type",TRUE)</f>
        <v>Stock</v>
      </c>
      <c r="E64" s="1" cm="1">
        <f t="array" ref="E64">_FV(A64,"52 week low",TRUE)</f>
        <v>84.18</v>
      </c>
      <c r="F64" s="1" cm="1">
        <f t="array" ref="F64">_FV(A64,"52 week high",TRUE)</f>
        <v>111.4</v>
      </c>
      <c r="G64" t="str" cm="1">
        <f t="array" ref="G64">_FV(A64,"Industry")</f>
        <v>Professional &amp; Commercial Services</v>
      </c>
      <c r="H64" s="2" cm="1">
        <f t="array" ref="H64">_FV(A64,"P/E",TRUE)</f>
        <v>31.643000000000001</v>
      </c>
      <c r="I64" s="1" cm="1">
        <f t="array" ref="I64">_FV(A64,"Price")</f>
        <v>102.1</v>
      </c>
      <c r="J64" s="3" cm="1">
        <f t="array" ref="J64">_FV(A64,"Change (%)",TRUE)</f>
        <v>1.1893000000000001E-2</v>
      </c>
      <c r="M64" s="16">
        <f>L64*K64</f>
        <v>0</v>
      </c>
      <c r="N64" s="16">
        <f>K64*I64</f>
        <v>0</v>
      </c>
      <c r="O64" s="16">
        <f>(I64-L64)*K64</f>
        <v>0</v>
      </c>
    </row>
  </sheetData>
  <autoFilter ref="A3:O3" xr:uid="{41EE2866-95FC-421E-91B0-DFE128862450}">
    <sortState xmlns:xlrd2="http://schemas.microsoft.com/office/spreadsheetml/2017/richdata2" ref="A4:O64">
      <sortCondition ref="D3"/>
    </sortState>
  </autoFilter>
  <conditionalFormatting sqref="J4:J64">
    <cfRule type="dataBar" priority="3">
      <dataBar>
        <cfvo type="min"/>
        <cfvo type="max"/>
        <color rgb="FF63C384"/>
      </dataBar>
      <extLst>
        <ext xmlns:x14="http://schemas.microsoft.com/office/spreadsheetml/2009/9/main" uri="{B025F937-C7B1-47D3-B67F-A62EFF666E3E}">
          <x14:id>{DB9C76B4-819D-486F-B951-043FF8EA3C8C}</x14:id>
        </ext>
      </extLst>
    </cfRule>
  </conditionalFormatting>
  <conditionalFormatting sqref="O4:O1048576">
    <cfRule type="dataBar" priority="2">
      <dataBar>
        <cfvo type="min"/>
        <cfvo type="max"/>
        <color rgb="FF63C384"/>
      </dataBar>
      <extLst>
        <ext xmlns:x14="http://schemas.microsoft.com/office/spreadsheetml/2009/9/main" uri="{B025F937-C7B1-47D3-B67F-A62EFF666E3E}">
          <x14:id>{473FCA4C-801F-4648-8355-96C8DDD33F09}</x14:id>
        </ext>
      </extLst>
    </cfRule>
  </conditionalFormatting>
  <conditionalFormatting sqref="O1:O1048576">
    <cfRule type="dataBar" priority="1">
      <dataBar>
        <cfvo type="min"/>
        <cfvo type="max"/>
        <color rgb="FF63C384"/>
      </dataBar>
      <extLst>
        <ext xmlns:x14="http://schemas.microsoft.com/office/spreadsheetml/2009/9/main" uri="{B025F937-C7B1-47D3-B67F-A62EFF666E3E}">
          <x14:id>{26586CA1-C7B3-4434-A73E-0791393A6020}</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9C76B4-819D-486F-B951-043FF8EA3C8C}">
            <x14:dataBar minLength="0" maxLength="100" gradient="0">
              <x14:cfvo type="autoMin"/>
              <x14:cfvo type="autoMax"/>
              <x14:negativeFillColor rgb="FFFF0000"/>
              <x14:axisColor rgb="FF000000"/>
            </x14:dataBar>
          </x14:cfRule>
          <xm:sqref>J4:J64</xm:sqref>
        </x14:conditionalFormatting>
        <x14:conditionalFormatting xmlns:xm="http://schemas.microsoft.com/office/excel/2006/main">
          <x14:cfRule type="dataBar" id="{473FCA4C-801F-4648-8355-96C8DDD33F09}">
            <x14:dataBar minLength="0" maxLength="100" border="1" negativeBarBorderColorSameAsPositive="0">
              <x14:cfvo type="autoMin"/>
              <x14:cfvo type="autoMax"/>
              <x14:borderColor rgb="FF63C384"/>
              <x14:negativeFillColor rgb="FFFF0000"/>
              <x14:negativeBorderColor rgb="FFFF0000"/>
              <x14:axisColor rgb="FF000000"/>
            </x14:dataBar>
          </x14:cfRule>
          <xm:sqref>O4:O1048576</xm:sqref>
        </x14:conditionalFormatting>
        <x14:conditionalFormatting xmlns:xm="http://schemas.microsoft.com/office/excel/2006/main">
          <x14:cfRule type="dataBar" id="{26586CA1-C7B3-4434-A73E-0791393A6020}">
            <x14:dataBar minLength="0" maxLength="100" gradient="0">
              <x14:cfvo type="autoMin"/>
              <x14:cfvo type="autoMax"/>
              <x14:negativeFillColor rgb="FFFF0000"/>
              <x14:axisColor rgb="FF000000"/>
            </x14:dataBar>
          </x14:cfRule>
          <xm:sqref>O1:O1048576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019C2-7B84-41C9-A717-1F663EAED80C}">
  <sheetPr codeName="Sheet3"/>
  <dimension ref="A1:I5"/>
  <sheetViews>
    <sheetView zoomScale="140" zoomScaleNormal="140" workbookViewId="0">
      <selection activeCell="E5" sqref="E5"/>
    </sheetView>
  </sheetViews>
  <sheetFormatPr defaultRowHeight="15"/>
  <cols>
    <col min="1" max="1" width="5.42578125" bestFit="1" customWidth="1"/>
    <col min="2" max="2" width="14.140625" bestFit="1" customWidth="1"/>
    <col min="3" max="3" width="24.85546875" bestFit="1" customWidth="1"/>
    <col min="4" max="4" width="15.28515625" bestFit="1" customWidth="1"/>
    <col min="5" max="5" width="20" style="3" bestFit="1" customWidth="1"/>
    <col min="6" max="8" width="8.140625" style="3" bestFit="1" customWidth="1"/>
    <col min="9" max="9" width="11.5703125" style="3" bestFit="1" customWidth="1"/>
  </cols>
  <sheetData>
    <row r="1" spans="1:9" s="4" customFormat="1">
      <c r="A1" s="4" t="s">
        <v>24</v>
      </c>
      <c r="B1" s="4" t="s">
        <v>25</v>
      </c>
      <c r="C1" s="4" t="s">
        <v>26</v>
      </c>
      <c r="D1" s="4" t="s">
        <v>27</v>
      </c>
      <c r="E1" s="19" t="s">
        <v>28</v>
      </c>
      <c r="F1" s="19" t="s">
        <v>29</v>
      </c>
      <c r="G1" s="19" t="s">
        <v>30</v>
      </c>
      <c r="H1" s="19" t="s">
        <v>31</v>
      </c>
      <c r="I1" s="19" t="s">
        <v>32</v>
      </c>
    </row>
    <row r="2" spans="1:9">
      <c r="A2">
        <v>2020</v>
      </c>
      <c r="F2" s="3">
        <v>6.2E-2</v>
      </c>
      <c r="G2" s="3">
        <v>0.17899999999999999</v>
      </c>
      <c r="H2" s="3">
        <v>0.436</v>
      </c>
      <c r="I2" s="3">
        <v>0.159</v>
      </c>
    </row>
    <row r="3" spans="1:9">
      <c r="A3">
        <v>2021</v>
      </c>
      <c r="F3" s="3">
        <v>0.309</v>
      </c>
      <c r="G3" s="3">
        <v>0.28799999999999998</v>
      </c>
      <c r="H3" s="3">
        <v>0.214</v>
      </c>
      <c r="I3" s="3">
        <v>0.221</v>
      </c>
    </row>
    <row r="4" spans="1:9">
      <c r="A4">
        <v>2022</v>
      </c>
      <c r="F4" s="3">
        <v>-0.114</v>
      </c>
      <c r="G4" s="3">
        <v>-0.20399999999999999</v>
      </c>
      <c r="H4" s="3">
        <v>-0.34699999999999998</v>
      </c>
      <c r="I4" s="3">
        <v>-0.188</v>
      </c>
    </row>
    <row r="5" spans="1:9">
      <c r="A5">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129E-A640-4D27-AFEA-963AEF0951A4}">
  <sheetPr codeName="Sheet4"/>
  <dimension ref="A3:B48"/>
  <sheetViews>
    <sheetView workbookViewId="0">
      <selection activeCell="B10" sqref="B10"/>
    </sheetView>
  </sheetViews>
  <sheetFormatPr defaultRowHeight="15"/>
  <cols>
    <col min="1" max="1" width="11.7109375" bestFit="1" customWidth="1"/>
    <col min="2" max="2" width="13.7109375" bestFit="1" customWidth="1"/>
  </cols>
  <sheetData>
    <row r="3" spans="1:2">
      <c r="A3" s="17" t="s">
        <v>33</v>
      </c>
      <c r="B3" t="s">
        <v>34</v>
      </c>
    </row>
    <row r="4" spans="1:2">
      <c r="A4" s="18" t="s">
        <v>35</v>
      </c>
      <c r="B4" s="20">
        <v>7</v>
      </c>
    </row>
    <row r="5" spans="1:2">
      <c r="A5" s="18" t="s">
        <v>36</v>
      </c>
      <c r="B5" s="20">
        <v>54</v>
      </c>
    </row>
    <row r="6" spans="1:2">
      <c r="A6" s="18" t="s">
        <v>37</v>
      </c>
      <c r="B6" s="20">
        <v>61</v>
      </c>
    </row>
    <row r="9" spans="1:2">
      <c r="A9" s="17" t="s">
        <v>33</v>
      </c>
      <c r="B9" t="s">
        <v>38</v>
      </c>
    </row>
    <row r="10" spans="1:2">
      <c r="A10" s="18" t="s">
        <v>21</v>
      </c>
      <c r="B10" s="7">
        <v>4780.5882000000001</v>
      </c>
    </row>
    <row r="11" spans="1:2">
      <c r="A11" s="18" t="s">
        <v>17</v>
      </c>
      <c r="B11" s="7">
        <v>1376.3610000000001</v>
      </c>
    </row>
    <row r="12" spans="1:2">
      <c r="A12" s="18" t="s">
        <v>18</v>
      </c>
      <c r="B12" s="7">
        <v>1027.3999999999999</v>
      </c>
    </row>
    <row r="13" spans="1:2">
      <c r="A13" s="18" t="s">
        <v>23</v>
      </c>
      <c r="B13" s="7">
        <v>1009.6420000000001</v>
      </c>
    </row>
    <row r="14" spans="1:2">
      <c r="A14" s="18" t="s">
        <v>39</v>
      </c>
      <c r="B14" s="7">
        <v>975.6</v>
      </c>
    </row>
    <row r="15" spans="1:2">
      <c r="A15" s="18" t="s">
        <v>40</v>
      </c>
      <c r="B15" s="7">
        <v>928.21839999999997</v>
      </c>
    </row>
    <row r="16" spans="1:2">
      <c r="A16" s="18" t="s">
        <v>41</v>
      </c>
      <c r="B16" s="7">
        <v>924.25799999999992</v>
      </c>
    </row>
    <row r="17" spans="1:2">
      <c r="A17" s="18" t="s">
        <v>42</v>
      </c>
      <c r="B17" s="7">
        <v>868.34999999999991</v>
      </c>
    </row>
    <row r="18" spans="1:2">
      <c r="A18" s="18" t="s">
        <v>43</v>
      </c>
      <c r="B18" s="7">
        <v>695.52229999999997</v>
      </c>
    </row>
    <row r="19" spans="1:2">
      <c r="A19" s="18" t="s">
        <v>44</v>
      </c>
      <c r="B19" s="7">
        <v>607.64480000000003</v>
      </c>
    </row>
    <row r="20" spans="1:2">
      <c r="A20" s="18" t="s">
        <v>45</v>
      </c>
      <c r="B20" s="7">
        <v>503.51329999999996</v>
      </c>
    </row>
    <row r="21" spans="1:2">
      <c r="A21" s="18" t="s">
        <v>19</v>
      </c>
      <c r="B21" s="7">
        <v>497.98799999999994</v>
      </c>
    </row>
    <row r="22" spans="1:2">
      <c r="A22" s="18" t="s">
        <v>46</v>
      </c>
      <c r="B22" s="7">
        <v>427.59999999999997</v>
      </c>
    </row>
    <row r="23" spans="1:2">
      <c r="A23" s="18" t="s">
        <v>47</v>
      </c>
      <c r="B23" s="7">
        <v>424.17499999999995</v>
      </c>
    </row>
    <row r="24" spans="1:2">
      <c r="A24" s="18" t="s">
        <v>48</v>
      </c>
      <c r="B24" s="7">
        <v>368</v>
      </c>
    </row>
    <row r="25" spans="1:2">
      <c r="A25" s="18" t="s">
        <v>22</v>
      </c>
      <c r="B25" s="7">
        <v>305.28000000000003</v>
      </c>
    </row>
    <row r="26" spans="1:2">
      <c r="A26" s="18" t="s">
        <v>49</v>
      </c>
      <c r="B26" s="7">
        <v>0</v>
      </c>
    </row>
    <row r="27" spans="1:2">
      <c r="A27" s="18" t="s">
        <v>50</v>
      </c>
      <c r="B27" s="7">
        <v>0</v>
      </c>
    </row>
    <row r="28" spans="1:2">
      <c r="A28" s="18" t="s">
        <v>51</v>
      </c>
      <c r="B28" s="7">
        <v>0</v>
      </c>
    </row>
    <row r="29" spans="1:2">
      <c r="A29" s="18" t="s">
        <v>52</v>
      </c>
      <c r="B29" s="7">
        <v>0</v>
      </c>
    </row>
    <row r="30" spans="1:2">
      <c r="A30" s="18" t="s">
        <v>53</v>
      </c>
      <c r="B30" s="7">
        <v>0</v>
      </c>
    </row>
    <row r="31" spans="1:2">
      <c r="A31" s="18" t="s">
        <v>54</v>
      </c>
      <c r="B31" s="7">
        <v>0</v>
      </c>
    </row>
    <row r="32" spans="1:2">
      <c r="A32" s="18" t="s">
        <v>55</v>
      </c>
      <c r="B32" s="7">
        <v>0</v>
      </c>
    </row>
    <row r="33" spans="1:2">
      <c r="A33" s="18" t="s">
        <v>56</v>
      </c>
      <c r="B33" s="7">
        <v>0</v>
      </c>
    </row>
    <row r="34" spans="1:2">
      <c r="A34" s="18" t="s">
        <v>57</v>
      </c>
      <c r="B34" s="7">
        <v>0</v>
      </c>
    </row>
    <row r="35" spans="1:2">
      <c r="A35" s="18" t="s">
        <v>58</v>
      </c>
      <c r="B35" s="7">
        <v>0</v>
      </c>
    </row>
    <row r="36" spans="1:2">
      <c r="A36" s="18" t="s">
        <v>59</v>
      </c>
      <c r="B36" s="7">
        <v>0</v>
      </c>
    </row>
    <row r="37" spans="1:2">
      <c r="A37" s="18" t="s">
        <v>60</v>
      </c>
      <c r="B37" s="7">
        <v>0</v>
      </c>
    </row>
    <row r="38" spans="1:2">
      <c r="A38" s="18" t="s">
        <v>20</v>
      </c>
      <c r="B38" s="7">
        <v>0</v>
      </c>
    </row>
    <row r="39" spans="1:2">
      <c r="A39" s="18" t="s">
        <v>61</v>
      </c>
      <c r="B39" s="7">
        <v>0</v>
      </c>
    </row>
    <row r="40" spans="1:2">
      <c r="A40" s="18" t="s">
        <v>62</v>
      </c>
      <c r="B40" s="7">
        <v>0</v>
      </c>
    </row>
    <row r="41" spans="1:2">
      <c r="A41" s="18" t="s">
        <v>63</v>
      </c>
      <c r="B41" s="7">
        <v>0</v>
      </c>
    </row>
    <row r="42" spans="1:2">
      <c r="A42" s="18" t="s">
        <v>64</v>
      </c>
      <c r="B42" s="7">
        <v>0</v>
      </c>
    </row>
    <row r="43" spans="1:2">
      <c r="A43" s="18" t="s">
        <v>65</v>
      </c>
      <c r="B43" s="7">
        <v>0</v>
      </c>
    </row>
    <row r="44" spans="1:2">
      <c r="A44" s="18" t="s">
        <v>66</v>
      </c>
      <c r="B44" s="7">
        <v>0</v>
      </c>
    </row>
    <row r="45" spans="1:2">
      <c r="A45" s="18" t="s">
        <v>67</v>
      </c>
      <c r="B45" s="7">
        <v>0</v>
      </c>
    </row>
    <row r="46" spans="1:2">
      <c r="A46" s="18" t="s">
        <v>68</v>
      </c>
      <c r="B46" s="7">
        <v>0</v>
      </c>
    </row>
    <row r="47" spans="1:2">
      <c r="A47" s="18" t="s">
        <v>69</v>
      </c>
      <c r="B47" s="7">
        <v>0</v>
      </c>
    </row>
    <row r="48" spans="1:2">
      <c r="A48" s="18" t="s">
        <v>37</v>
      </c>
      <c r="B48" s="7">
        <v>15720.141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Bas Schnater</dc:creator>
  <cp:keywords/>
  <dc:description/>
  <cp:lastModifiedBy>Bas Schnater</cp:lastModifiedBy>
  <cp:revision/>
  <dcterms:created xsi:type="dcterms:W3CDTF">2023-02-02T14:33:25Z</dcterms:created>
  <dcterms:modified xsi:type="dcterms:W3CDTF">2023-02-27T15:41:17Z</dcterms:modified>
  <cp:category/>
  <cp:contentStatus/>
</cp:coreProperties>
</file>