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sten\OneDrive\Documents\GitHub\RC-Mechanical\"/>
    </mc:Choice>
  </mc:AlternateContent>
  <xr:revisionPtr revIDLastSave="0" documentId="13_ncr:1_{6C9E6011-5553-4960-9F42-281BC484300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</calcChain>
</file>

<file path=xl/sharedStrings.xml><?xml version="1.0" encoding="utf-8"?>
<sst xmlns="http://schemas.openxmlformats.org/spreadsheetml/2006/main" count="88" uniqueCount="56">
  <si>
    <t>Item</t>
  </si>
  <si>
    <t>Link</t>
  </si>
  <si>
    <t>Units</t>
  </si>
  <si>
    <t>Pack Size</t>
  </si>
  <si>
    <t>Packs</t>
  </si>
  <si>
    <t>Pack Cost</t>
  </si>
  <si>
    <t>Cost</t>
  </si>
  <si>
    <t xml:space="preserve"> </t>
  </si>
  <si>
    <t>Radxa-Zero</t>
  </si>
  <si>
    <t>Linkage Housing</t>
  </si>
  <si>
    <t>CAD</t>
  </si>
  <si>
    <t>Tower Pro MG90S</t>
  </si>
  <si>
    <t>Servo Horn</t>
  </si>
  <si>
    <t>Tie Bar Linkage</t>
  </si>
  <si>
    <t>Square Nut</t>
  </si>
  <si>
    <t>Caster Spacer</t>
  </si>
  <si>
    <t>Camera Mount</t>
  </si>
  <si>
    <t>Bearing Trap A</t>
  </si>
  <si>
    <t>Bearing Trap B</t>
  </si>
  <si>
    <t>Carriage</t>
  </si>
  <si>
    <t>Wheel Nut</t>
  </si>
  <si>
    <t>Wheel Front</t>
  </si>
  <si>
    <t>Suspension Front Top</t>
  </si>
  <si>
    <t>Suspension Front Bottom</t>
  </si>
  <si>
    <t>Tread</t>
  </si>
  <si>
    <t>Rubber Band</t>
  </si>
  <si>
    <t>Pi Cam V2</t>
  </si>
  <si>
    <t>Bellypan</t>
  </si>
  <si>
    <t>Crown Wheel</t>
  </si>
  <si>
    <t>Mini Miter</t>
  </si>
  <si>
    <t>Thrust Bearing</t>
  </si>
  <si>
    <t>Drive Pinion</t>
  </si>
  <si>
    <t>Flat Head</t>
  </si>
  <si>
    <t>LP Screw</t>
  </si>
  <si>
    <t>Suspension Rear Top</t>
  </si>
  <si>
    <t>Suspernsion Rear Bottom</t>
  </si>
  <si>
    <t>Centerpiece</t>
  </si>
  <si>
    <t>U</t>
  </si>
  <si>
    <t>U-End</t>
  </si>
  <si>
    <t>Standoff 8mm Rex 12mm</t>
  </si>
  <si>
    <t>Wheel Bearing</t>
  </si>
  <si>
    <t>Linkage Cap</t>
  </si>
  <si>
    <t>Standoff 8mm Rex 8mm</t>
  </si>
  <si>
    <t>Wheel Rear</t>
  </si>
  <si>
    <t>Diff Housing</t>
  </si>
  <si>
    <t>Motor Mount</t>
  </si>
  <si>
    <t>M3 5mm, 2mm tall</t>
  </si>
  <si>
    <t>Amazon</t>
  </si>
  <si>
    <t>McMaster-Carr</t>
  </si>
  <si>
    <t>GoBilda</t>
  </si>
  <si>
    <t>Motor - A2212</t>
  </si>
  <si>
    <t>AliExpress</t>
  </si>
  <si>
    <t>M4 Misc</t>
  </si>
  <si>
    <t>M3 Misc</t>
  </si>
  <si>
    <t>Front Wheel Bearing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</si>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</sst>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1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641B9-BAC0-457D-87B8-10962BA9FBC1}" name="Table1" displayName="Table1" ref="A1:H43" totalsRowShown="0" headerRowDxfId="3">
  <autoFilter ref="A1:H43" xr:uid="{A04641B9-BAC0-457D-87B8-10962BA9FBC1}"/>
  <tableColumns count="8">
    <tableColumn id="1" xr3:uid="{1BF9EFEC-93B2-4CF7-9505-E69D883D49F3}" name="Item"/>
    <tableColumn id="2" xr3:uid="{13FBB70F-080A-4AEA-90A9-A251EFB9FE60}" name="Units"/>
    <tableColumn id="3" xr3:uid="{B3402673-8317-49ED-BAC6-4F2FF8BAE02C}" name="Pack Size"/>
    <tableColumn id="4" xr3:uid="{2BFF2E97-2148-4676-B0FD-3FF27719FFA1}" name="Pack Cost"/>
    <tableColumn id="5" xr3:uid="{D86107FE-3805-4872-8323-306EFE3C6625}" name="Link"/>
    <tableColumn id="6" xr3:uid="{EFCCC2BA-4B5C-45AC-988A-3455C2D39063}" name=" " dataDxfId="2"/>
    <tableColumn id="7" xr3:uid="{0AEBE0B2-D0EE-4000-9441-5EF68E117D95}" name="Packs" dataDxfId="1">
      <calculatedColumnFormula>ROUNDUP(Table1[[#This Row],[Units]]/Table1[[#This Row],[Pack Size]], 0)</calculatedColumnFormula>
    </tableColumn>
    <tableColumn id="8" xr3:uid="{7F347E95-63D2-49FB-9A99-6857D45368A4}" name="Cost" dataDxfId="0">
      <calculatedColumnFormula>Table1[[#This Row],[Packs]]*Table1[[#This Row],[Pack Cost]]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2810N1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1420A130/" TargetMode="External"/><Relationship Id="rId7" Type="http://schemas.openxmlformats.org/officeDocument/2006/relationships/hyperlink" Target="https://www.amazon.com/Hobbypower-1000kv-Brushless-Multicopter-Quadcopter/dp/B00E7LG85O" TargetMode="External"/><Relationship Id="rId12" Type="http://schemas.openxmlformats.org/officeDocument/2006/relationships/hyperlink" Target="https://www.gobilda.com/6mm-id-non-flanged-ball-bearing-16mm-od-4mm-thickness-2-pack/" TargetMode="External"/><Relationship Id="rId2" Type="http://schemas.openxmlformats.org/officeDocument/2006/relationships/hyperlink" Target="https://www.amazon.com/MR128-2RS-8x12x3-5mm-Compatible-Vehicles-Bearings/dp/B087M71KCY" TargetMode="External"/><Relationship Id="rId1" Type="http://schemas.openxmlformats.org/officeDocument/2006/relationships/hyperlink" Target="https://www.mcmaster.com/97259A101/" TargetMode="External"/><Relationship Id="rId6" Type="http://schemas.openxmlformats.org/officeDocument/2006/relationships/hyperlink" Target="https://www.gobilda.com/1516-series-8mm-rex-standoff-m4-x-0-7mm-threads-8mm-length-4-pack/" TargetMode="External"/><Relationship Id="rId11" Type="http://schemas.openxmlformats.org/officeDocument/2006/relationships/hyperlink" Target="https://www.amazon.com/420pcs-Premium-Button-Assortment-Washers/dp/B0CSX3YJDN/ref=sr_1_2?crid=1RHR87BSOHJCC&amp;dib=eyJ2IjoiMSJ9.3odyPhiWHelV0PYlZW4Bd5_4N6Xe5h9hN8FQhhTF-3YWC-TAJCxO741b6koQpygy4W54TP9GUIKuLThnhwADBOUke3OuulvG-sDOPJpL51-1YWjLzOZXmsXuRXyshASZU58VvHUbBsPM0BWZoBr86lT1dXP6FEu45X4sKmfK4ubqcEWDOd9CQ4u6HP4TKA8DtpEeaaTCOqD5hGBy-w4x8k7P_H_hEHNmtk_QZW4JV1LacKIXtDeX30dAPqRMN3-r7Fz9VgQBEOC3SV8XB2xoplFA6H2kkbSpMzD93VlxgS4.5PjzW2CFWy_wuxhEYkj2sM3SSMfgbUecLK6jG63Z_fA&amp;dib_tag=se&amp;keywords=M3%2BMisc&amp;qid=1720661701&amp;s=industrial&amp;sprefix=m3%2Bmisc%2Cindustrial%2C117&amp;sr=1-2&amp;th=1" TargetMode="External"/><Relationship Id="rId5" Type="http://schemas.openxmlformats.org/officeDocument/2006/relationships/hyperlink" Target="https://www.gobilda.com/1516-series-8mm-rex-standoff-m4-x-0-7mm-threads-12mm-length-4-pack/" TargetMode="External"/><Relationship Id="rId10" Type="http://schemas.openxmlformats.org/officeDocument/2006/relationships/hyperlink" Target="https://www.amazon.com/Pieces-Washers-Sutemribor-Assortment-Threaded/dp/B0CNT1RX15?source=ps-sl-shoppingads-lpcontext&amp;ref_=fplfs&amp;smid=A2QUN4XC27WWL&amp;th=1" TargetMode="External"/><Relationship Id="rId4" Type="http://schemas.openxmlformats.org/officeDocument/2006/relationships/hyperlink" Target="https://www.mcmaster.com/90358A004/" TargetMode="External"/><Relationship Id="rId9" Type="http://schemas.openxmlformats.org/officeDocument/2006/relationships/hyperlink" Target="https://www.aliexpress.us/item/3256802635719823.html?src=google&amp;aff_fcid=df75b4c2e795465c9dc8f9696a456e27-1720661492931-02289-UneMJZVf&amp;aff_fsk=UneMJZVf&amp;aff_platform=aaf&amp;sk=UneMJZVf&amp;aff_trace_key=df75b4c2e795465c9dc8f9696a456e27-1720661492931-02289-UneMJZVf&amp;terminal_id=2cc4693424f0409ea428a8bc4c112218&amp;afSmartRedirect=n&amp;gatewayAdapt=glo2usa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AU42" sqref="AU42"/>
    </sheetView>
  </sheetViews>
  <sheetFormatPr defaultRowHeight="15" x14ac:dyDescent="0.25"/>
  <cols>
    <col min="1" max="1" width="26" bestFit="1" customWidth="1"/>
    <col min="2" max="5" width="11" customWidth="1"/>
    <col min="6" max="6" width="2.42578125" customWidth="1"/>
    <col min="7" max="8" width="11" customWidth="1"/>
    <col min="9" max="43" width="0" hidden="1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2" t="s">
        <v>7</v>
      </c>
      <c r="G1" s="1" t="s">
        <v>4</v>
      </c>
      <c r="H1" s="1" t="s">
        <v>6</v>
      </c>
    </row>
    <row r="2" spans="1:8" x14ac:dyDescent="0.25">
      <c r="A2" t="s">
        <v>8</v>
      </c>
      <c r="B2">
        <v>1</v>
      </c>
      <c r="C2">
        <v>1</v>
      </c>
      <c r="F2" s="3"/>
      <c r="G2">
        <f>ROUNDUP(Table1[[#This Row],[Units]]/Table1[[#This Row],[Pack Size]], 0)</f>
        <v>1</v>
      </c>
      <c r="H2">
        <f>Table1[[#This Row],[Packs]]*Table1[[#This Row],[Pack Cost]]</f>
        <v>0</v>
      </c>
    </row>
    <row r="3" spans="1:8" x14ac:dyDescent="0.25">
      <c r="A3" t="s">
        <v>9</v>
      </c>
      <c r="B3">
        <v>1</v>
      </c>
      <c r="E3" t="s">
        <v>10</v>
      </c>
      <c r="F3" s="3"/>
      <c r="G3" t="e">
        <f>ROUNDUP(Table1[[#This Row],[Units]]/Table1[[#This Row],[Pack Size]], 0)</f>
        <v>#DIV/0!</v>
      </c>
      <c r="H3" t="e">
        <f>Table1[[#This Row],[Packs]]*Table1[[#This Row],[Pack Cost]]</f>
        <v>#DIV/0!</v>
      </c>
    </row>
    <row r="4" spans="1:8" x14ac:dyDescent="0.25">
      <c r="A4" t="s">
        <v>11</v>
      </c>
      <c r="B4">
        <v>1</v>
      </c>
      <c r="C4">
        <v>1</v>
      </c>
      <c r="F4" s="3"/>
      <c r="G4">
        <f>ROUNDUP(Table1[[#This Row],[Units]]/Table1[[#This Row],[Pack Size]], 0)</f>
        <v>1</v>
      </c>
      <c r="H4">
        <f>Table1[[#This Row],[Packs]]*Table1[[#This Row],[Pack Cost]]</f>
        <v>0</v>
      </c>
    </row>
    <row r="5" spans="1:8" x14ac:dyDescent="0.25">
      <c r="A5" t="s">
        <v>12</v>
      </c>
      <c r="B5">
        <v>1</v>
      </c>
      <c r="E5" t="s">
        <v>10</v>
      </c>
      <c r="F5" s="3"/>
      <c r="G5" t="e">
        <f>ROUNDUP(Table1[[#This Row],[Units]]/Table1[[#This Row],[Pack Size]], 0)</f>
        <v>#DIV/0!</v>
      </c>
      <c r="H5" t="e">
        <f>Table1[[#This Row],[Packs]]*Table1[[#This Row],[Pack Cost]]</f>
        <v>#DIV/0!</v>
      </c>
    </row>
    <row r="6" spans="1:8" x14ac:dyDescent="0.25">
      <c r="A6" t="s">
        <v>13</v>
      </c>
      <c r="B6">
        <v>1</v>
      </c>
      <c r="E6" t="s">
        <v>10</v>
      </c>
      <c r="F6" s="3"/>
      <c r="G6" t="e">
        <f>ROUNDUP(Table1[[#This Row],[Units]]/Table1[[#This Row],[Pack Size]], 0)</f>
        <v>#DIV/0!</v>
      </c>
      <c r="H6" t="e">
        <f>Table1[[#This Row],[Packs]]*Table1[[#This Row],[Pack Cost]]</f>
        <v>#DIV/0!</v>
      </c>
    </row>
    <row r="7" spans="1:8" x14ac:dyDescent="0.25">
      <c r="A7" t="s">
        <v>14</v>
      </c>
      <c r="B7">
        <v>35</v>
      </c>
      <c r="C7">
        <v>100</v>
      </c>
      <c r="D7" s="5">
        <v>8</v>
      </c>
      <c r="E7" s="4" t="s">
        <v>48</v>
      </c>
      <c r="F7" s="3"/>
      <c r="G7">
        <f>ROUNDUP(Table1[[#This Row],[Units]]/Table1[[#This Row],[Pack Size]], 0)</f>
        <v>1</v>
      </c>
      <c r="H7">
        <f>Table1[[#This Row],[Packs]]*Table1[[#This Row],[Pack Cost]]</f>
        <v>8</v>
      </c>
    </row>
    <row r="8" spans="1:8" x14ac:dyDescent="0.25">
      <c r="A8" t="s">
        <v>15</v>
      </c>
      <c r="B8">
        <v>1</v>
      </c>
      <c r="E8" t="s">
        <v>10</v>
      </c>
      <c r="F8" s="3"/>
      <c r="G8" t="e">
        <f>ROUNDUP(Table1[[#This Row],[Units]]/Table1[[#This Row],[Pack Size]], 0)</f>
        <v>#DIV/0!</v>
      </c>
      <c r="H8" t="e">
        <f>Table1[[#This Row],[Packs]]*Table1[[#This Row],[Pack Cost]]</f>
        <v>#DIV/0!</v>
      </c>
    </row>
    <row r="9" spans="1:8" x14ac:dyDescent="0.25">
      <c r="A9" t="s">
        <v>16</v>
      </c>
      <c r="B9">
        <v>4</v>
      </c>
      <c r="E9" t="s">
        <v>10</v>
      </c>
      <c r="F9" s="3"/>
      <c r="G9" t="e">
        <f>ROUNDUP(Table1[[#This Row],[Units]]/Table1[[#This Row],[Pack Size]], 0)</f>
        <v>#DIV/0!</v>
      </c>
      <c r="H9" t="e">
        <f>Table1[[#This Row],[Packs]]*Table1[[#This Row],[Pack Cost]]</f>
        <v>#DIV/0!</v>
      </c>
    </row>
    <row r="10" spans="1:8" x14ac:dyDescent="0.25">
      <c r="A10" t="s">
        <v>17</v>
      </c>
      <c r="B10">
        <v>2</v>
      </c>
      <c r="E10" t="s">
        <v>10</v>
      </c>
      <c r="F10" s="3"/>
      <c r="G10" t="e">
        <f>ROUNDUP(Table1[[#This Row],[Units]]/Table1[[#This Row],[Pack Size]], 0)</f>
        <v>#DIV/0!</v>
      </c>
      <c r="H10" t="e">
        <f>Table1[[#This Row],[Packs]]*Table1[[#This Row],[Pack Cost]]</f>
        <v>#DIV/0!</v>
      </c>
    </row>
    <row r="11" spans="1:8" x14ac:dyDescent="0.25">
      <c r="A11" t="s">
        <v>18</v>
      </c>
      <c r="B11">
        <v>2</v>
      </c>
      <c r="E11" t="s">
        <v>10</v>
      </c>
      <c r="F11" s="3"/>
      <c r="G11" t="e">
        <f>ROUNDUP(Table1[[#This Row],[Units]]/Table1[[#This Row],[Pack Size]], 0)</f>
        <v>#DIV/0!</v>
      </c>
      <c r="H11" t="e">
        <f>Table1[[#This Row],[Packs]]*Table1[[#This Row],[Pack Cost]]</f>
        <v>#DIV/0!</v>
      </c>
    </row>
    <row r="12" spans="1:8" x14ac:dyDescent="0.25">
      <c r="A12" t="s">
        <v>54</v>
      </c>
      <c r="B12">
        <v>2</v>
      </c>
      <c r="C12">
        <v>2</v>
      </c>
      <c r="D12">
        <v>3.49</v>
      </c>
      <c r="E12" s="4" t="s">
        <v>49</v>
      </c>
      <c r="F12" s="3"/>
      <c r="G12">
        <f>ROUNDUP(Table1[[#This Row],[Units]]/Table1[[#This Row],[Pack Size]], 0)</f>
        <v>1</v>
      </c>
      <c r="H12">
        <f>Table1[[#This Row],[Packs]]*Table1[[#This Row],[Pack Cost]]</f>
        <v>3.49</v>
      </c>
    </row>
    <row r="13" spans="1:8" x14ac:dyDescent="0.25">
      <c r="A13" t="s">
        <v>19</v>
      </c>
      <c r="B13">
        <v>2</v>
      </c>
      <c r="E13" t="s">
        <v>10</v>
      </c>
      <c r="F13" s="3"/>
      <c r="G13" t="e">
        <f>ROUNDUP(Table1[[#This Row],[Units]]/Table1[[#This Row],[Pack Size]], 0)</f>
        <v>#DIV/0!</v>
      </c>
      <c r="H13" t="e">
        <f>Table1[[#This Row],[Packs]]*Table1[[#This Row],[Pack Cost]]</f>
        <v>#DIV/0!</v>
      </c>
    </row>
    <row r="14" spans="1:8" x14ac:dyDescent="0.25">
      <c r="A14" t="s">
        <v>20</v>
      </c>
      <c r="B14">
        <v>2</v>
      </c>
      <c r="E14" t="s">
        <v>10</v>
      </c>
      <c r="F14" s="3"/>
      <c r="G14" t="e">
        <f>ROUNDUP(Table1[[#This Row],[Units]]/Table1[[#This Row],[Pack Size]], 0)</f>
        <v>#DIV/0!</v>
      </c>
      <c r="H14" t="e">
        <f>Table1[[#This Row],[Packs]]*Table1[[#This Row],[Pack Cost]]</f>
        <v>#DIV/0!</v>
      </c>
    </row>
    <row r="15" spans="1:8" x14ac:dyDescent="0.25">
      <c r="A15" t="s">
        <v>21</v>
      </c>
      <c r="B15">
        <v>2</v>
      </c>
      <c r="E15" t="s">
        <v>10</v>
      </c>
      <c r="F15" s="3"/>
      <c r="G15" t="e">
        <f>ROUNDUP(Table1[[#This Row],[Units]]/Table1[[#This Row],[Pack Size]], 0)</f>
        <v>#DIV/0!</v>
      </c>
      <c r="H15" t="e">
        <f>Table1[[#This Row],[Packs]]*Table1[[#This Row],[Pack Cost]]</f>
        <v>#DIV/0!</v>
      </c>
    </row>
    <row r="16" spans="1:8" x14ac:dyDescent="0.25">
      <c r="A16" t="s">
        <v>22</v>
      </c>
      <c r="B16">
        <v>2</v>
      </c>
      <c r="E16" t="s">
        <v>10</v>
      </c>
      <c r="F16" s="3"/>
      <c r="G16" t="e">
        <f>ROUNDUP(Table1[[#This Row],[Units]]/Table1[[#This Row],[Pack Size]], 0)</f>
        <v>#DIV/0!</v>
      </c>
      <c r="H16" t="e">
        <f>Table1[[#This Row],[Packs]]*Table1[[#This Row],[Pack Cost]]</f>
        <v>#DIV/0!</v>
      </c>
    </row>
    <row r="17" spans="1:8" x14ac:dyDescent="0.25">
      <c r="A17" t="s">
        <v>23</v>
      </c>
      <c r="B17">
        <v>2</v>
      </c>
      <c r="E17" t="s">
        <v>10</v>
      </c>
      <c r="F17" s="3"/>
      <c r="G17" t="e">
        <f>ROUNDUP(Table1[[#This Row],[Units]]/Table1[[#This Row],[Pack Size]], 0)</f>
        <v>#DIV/0!</v>
      </c>
      <c r="H17" t="e">
        <f>Table1[[#This Row],[Packs]]*Table1[[#This Row],[Pack Cost]]</f>
        <v>#DIV/0!</v>
      </c>
    </row>
    <row r="18" spans="1:8" x14ac:dyDescent="0.25">
      <c r="A18" t="s">
        <v>24</v>
      </c>
      <c r="B18">
        <v>4</v>
      </c>
      <c r="F18" s="3"/>
      <c r="G18" t="e">
        <f>ROUNDUP(Table1[[#This Row],[Units]]/Table1[[#This Row],[Pack Size]], 0)</f>
        <v>#DIV/0!</v>
      </c>
      <c r="H18" t="e">
        <f>Table1[[#This Row],[Packs]]*Table1[[#This Row],[Pack Cost]]</f>
        <v>#DIV/0!</v>
      </c>
    </row>
    <row r="19" spans="1:8" x14ac:dyDescent="0.25">
      <c r="A19" t="s">
        <v>25</v>
      </c>
      <c r="B19">
        <v>4</v>
      </c>
      <c r="F19" s="3"/>
      <c r="G19" t="e">
        <f>ROUNDUP(Table1[[#This Row],[Units]]/Table1[[#This Row],[Pack Size]], 0)</f>
        <v>#DIV/0!</v>
      </c>
      <c r="H19" t="e">
        <f>Table1[[#This Row],[Packs]]*Table1[[#This Row],[Pack Cost]]</f>
        <v>#DIV/0!</v>
      </c>
    </row>
    <row r="20" spans="1:8" x14ac:dyDescent="0.25">
      <c r="A20" t="s">
        <v>26</v>
      </c>
      <c r="B20">
        <v>1</v>
      </c>
      <c r="F20" s="3"/>
      <c r="G20" t="e">
        <f>ROUNDUP(Table1[[#This Row],[Units]]/Table1[[#This Row],[Pack Size]], 0)</f>
        <v>#DIV/0!</v>
      </c>
      <c r="H20" t="e">
        <f>Table1[[#This Row],[Packs]]*Table1[[#This Row],[Pack Cost]]</f>
        <v>#DIV/0!</v>
      </c>
    </row>
    <row r="21" spans="1:8" x14ac:dyDescent="0.25">
      <c r="A21" t="s">
        <v>27</v>
      </c>
      <c r="B21">
        <v>1</v>
      </c>
      <c r="E21" t="s">
        <v>10</v>
      </c>
      <c r="F21" s="3"/>
      <c r="G21" t="e">
        <f>ROUNDUP(Table1[[#This Row],[Units]]/Table1[[#This Row],[Pack Size]], 0)</f>
        <v>#DIV/0!</v>
      </c>
      <c r="H21" t="e">
        <f>Table1[[#This Row],[Packs]]*Table1[[#This Row],[Pack Cost]]</f>
        <v>#DIV/0!</v>
      </c>
    </row>
    <row r="22" spans="1:8" x14ac:dyDescent="0.25">
      <c r="A22" t="s">
        <v>28</v>
      </c>
      <c r="B22">
        <v>1</v>
      </c>
      <c r="E22" t="s">
        <v>10</v>
      </c>
      <c r="F22" s="3"/>
      <c r="G22" t="e">
        <f>ROUNDUP(Table1[[#This Row],[Units]]/Table1[[#This Row],[Pack Size]], 0)</f>
        <v>#DIV/0!</v>
      </c>
      <c r="H22" t="e">
        <f>Table1[[#This Row],[Packs]]*Table1[[#This Row],[Pack Cost]]</f>
        <v>#DIV/0!</v>
      </c>
    </row>
    <row r="23" spans="1:8" x14ac:dyDescent="0.25">
      <c r="A23" t="s">
        <v>29</v>
      </c>
      <c r="B23">
        <v>4</v>
      </c>
      <c r="C23">
        <v>1</v>
      </c>
      <c r="D23">
        <v>3.57</v>
      </c>
      <c r="E23" s="4" t="s">
        <v>48</v>
      </c>
      <c r="F23" s="3"/>
      <c r="G23">
        <f>ROUNDUP(Table1[[#This Row],[Units]]/Table1[[#This Row],[Pack Size]], 0)</f>
        <v>4</v>
      </c>
      <c r="H23">
        <f>Table1[[#This Row],[Packs]]*Table1[[#This Row],[Pack Cost]]</f>
        <v>14.28</v>
      </c>
    </row>
    <row r="24" spans="1:8" x14ac:dyDescent="0.25">
      <c r="A24" t="s">
        <v>30</v>
      </c>
      <c r="B24">
        <v>2</v>
      </c>
      <c r="C24">
        <v>10</v>
      </c>
      <c r="D24">
        <v>10.99</v>
      </c>
      <c r="E24" s="4" t="s">
        <v>48</v>
      </c>
      <c r="F24" s="3"/>
      <c r="G24">
        <f>ROUNDUP(Table1[[#This Row],[Units]]/Table1[[#This Row],[Pack Size]], 0)</f>
        <v>1</v>
      </c>
      <c r="H24">
        <f>Table1[[#This Row],[Packs]]*Table1[[#This Row],[Pack Cost]]</f>
        <v>10.99</v>
      </c>
    </row>
    <row r="25" spans="1:8" x14ac:dyDescent="0.25">
      <c r="A25" t="s">
        <v>31</v>
      </c>
      <c r="B25">
        <v>1</v>
      </c>
      <c r="E25" t="s">
        <v>10</v>
      </c>
      <c r="F25" s="3"/>
      <c r="G25" t="e">
        <f>ROUNDUP(Table1[[#This Row],[Units]]/Table1[[#This Row],[Pack Size]], 0)</f>
        <v>#DIV/0!</v>
      </c>
      <c r="H25" t="e">
        <f>Table1[[#This Row],[Packs]]*Table1[[#This Row],[Pack Cost]]</f>
        <v>#DIV/0!</v>
      </c>
    </row>
    <row r="26" spans="1:8" x14ac:dyDescent="0.25">
      <c r="A26" t="s">
        <v>32</v>
      </c>
      <c r="B26">
        <v>1</v>
      </c>
      <c r="C26">
        <v>100</v>
      </c>
      <c r="D26">
        <v>4.8</v>
      </c>
      <c r="E26" s="4" t="s">
        <v>48</v>
      </c>
      <c r="F26" s="3"/>
      <c r="G26">
        <f>ROUNDUP(Table1[[#This Row],[Units]]/Table1[[#This Row],[Pack Size]], 0)</f>
        <v>1</v>
      </c>
      <c r="H26">
        <f>Table1[[#This Row],[Packs]]*Table1[[#This Row],[Pack Cost]]</f>
        <v>4.8</v>
      </c>
    </row>
    <row r="27" spans="1:8" x14ac:dyDescent="0.25">
      <c r="A27" t="s">
        <v>33</v>
      </c>
      <c r="B27">
        <v>2</v>
      </c>
      <c r="C27">
        <v>1</v>
      </c>
      <c r="D27">
        <v>4.54</v>
      </c>
      <c r="E27" s="4" t="s">
        <v>48</v>
      </c>
      <c r="F27" s="3"/>
      <c r="G27">
        <f>ROUNDUP(Table1[[#This Row],[Units]]/Table1[[#This Row],[Pack Size]], 0)</f>
        <v>2</v>
      </c>
      <c r="H27">
        <f>Table1[[#This Row],[Packs]]*Table1[[#This Row],[Pack Cost]]</f>
        <v>9.08</v>
      </c>
    </row>
    <row r="28" spans="1:8" x14ac:dyDescent="0.25">
      <c r="A28" t="s">
        <v>34</v>
      </c>
      <c r="B28">
        <v>2</v>
      </c>
      <c r="E28" t="s">
        <v>10</v>
      </c>
      <c r="F28" s="3"/>
      <c r="G28" t="e">
        <f>ROUNDUP(Table1[[#This Row],[Units]]/Table1[[#This Row],[Pack Size]], 0)</f>
        <v>#DIV/0!</v>
      </c>
      <c r="H28" t="e">
        <f>Table1[[#This Row],[Packs]]*Table1[[#This Row],[Pack Cost]]</f>
        <v>#DIV/0!</v>
      </c>
    </row>
    <row r="29" spans="1:8" x14ac:dyDescent="0.25">
      <c r="A29" t="s">
        <v>35</v>
      </c>
      <c r="B29">
        <v>2</v>
      </c>
      <c r="E29" t="s">
        <v>10</v>
      </c>
      <c r="F29" s="3"/>
      <c r="G29" t="e">
        <f>ROUNDUP(Table1[[#This Row],[Units]]/Table1[[#This Row],[Pack Size]], 0)</f>
        <v>#DIV/0!</v>
      </c>
      <c r="H29" t="e">
        <f>Table1[[#This Row],[Packs]]*Table1[[#This Row],[Pack Cost]]</f>
        <v>#DIV/0!</v>
      </c>
    </row>
    <row r="30" spans="1:8" x14ac:dyDescent="0.25">
      <c r="A30" t="s">
        <v>36</v>
      </c>
      <c r="B30">
        <v>4</v>
      </c>
      <c r="E30" t="s">
        <v>10</v>
      </c>
      <c r="F30" s="3"/>
      <c r="G30" t="e">
        <f>ROUNDUP(Table1[[#This Row],[Units]]/Table1[[#This Row],[Pack Size]], 0)</f>
        <v>#DIV/0!</v>
      </c>
      <c r="H30" t="e">
        <f>Table1[[#This Row],[Packs]]*Table1[[#This Row],[Pack Cost]]</f>
        <v>#DIV/0!</v>
      </c>
    </row>
    <row r="31" spans="1:8" x14ac:dyDescent="0.25">
      <c r="A31" t="s">
        <v>37</v>
      </c>
      <c r="B31">
        <v>4</v>
      </c>
      <c r="E31" t="s">
        <v>10</v>
      </c>
      <c r="F31" s="3"/>
      <c r="G31" t="e">
        <f>ROUNDUP(Table1[[#This Row],[Units]]/Table1[[#This Row],[Pack Size]], 0)</f>
        <v>#DIV/0!</v>
      </c>
      <c r="H31" t="e">
        <f>Table1[[#This Row],[Packs]]*Table1[[#This Row],[Pack Cost]]</f>
        <v>#DIV/0!</v>
      </c>
    </row>
    <row r="32" spans="1:8" x14ac:dyDescent="0.25">
      <c r="A32" t="s">
        <v>46</v>
      </c>
      <c r="B32">
        <v>16</v>
      </c>
      <c r="E32" t="s">
        <v>10</v>
      </c>
      <c r="F32" s="3"/>
      <c r="G32" t="e">
        <f>ROUNDUP(Table1[[#This Row],[Units]]/Table1[[#This Row],[Pack Size]], 0)</f>
        <v>#DIV/0!</v>
      </c>
      <c r="H32" t="e">
        <f>Table1[[#This Row],[Packs]]*Table1[[#This Row],[Pack Cost]]</f>
        <v>#DIV/0!</v>
      </c>
    </row>
    <row r="33" spans="1:8" x14ac:dyDescent="0.25">
      <c r="A33" t="s">
        <v>38</v>
      </c>
      <c r="B33">
        <v>4</v>
      </c>
      <c r="E33" t="s">
        <v>10</v>
      </c>
      <c r="F33" s="3"/>
      <c r="G33" t="e">
        <f>ROUNDUP(Table1[[#This Row],[Units]]/Table1[[#This Row],[Pack Size]], 0)</f>
        <v>#DIV/0!</v>
      </c>
      <c r="H33" t="e">
        <f>Table1[[#This Row],[Packs]]*Table1[[#This Row],[Pack Cost]]</f>
        <v>#DIV/0!</v>
      </c>
    </row>
    <row r="34" spans="1:8" x14ac:dyDescent="0.25">
      <c r="A34" t="s">
        <v>39</v>
      </c>
      <c r="B34">
        <v>2</v>
      </c>
      <c r="C34">
        <v>4</v>
      </c>
      <c r="D34">
        <v>2.69</v>
      </c>
      <c r="E34" s="4" t="s">
        <v>49</v>
      </c>
      <c r="F34" s="3"/>
      <c r="G34">
        <f>ROUNDUP(Table1[[#This Row],[Units]]/Table1[[#This Row],[Pack Size]], 0)</f>
        <v>1</v>
      </c>
      <c r="H34">
        <f>Table1[[#This Row],[Packs]]*Table1[[#This Row],[Pack Cost]]</f>
        <v>2.69</v>
      </c>
    </row>
    <row r="35" spans="1:8" x14ac:dyDescent="0.25">
      <c r="A35" t="s">
        <v>40</v>
      </c>
      <c r="B35">
        <v>4</v>
      </c>
      <c r="E35" s="4" t="s">
        <v>51</v>
      </c>
      <c r="F35" s="3"/>
      <c r="G35" t="e">
        <f>ROUNDUP(Table1[[#This Row],[Units]]/Table1[[#This Row],[Pack Size]], 0)</f>
        <v>#DIV/0!</v>
      </c>
      <c r="H35" t="e">
        <f>Table1[[#This Row],[Packs]]*Table1[[#This Row],[Pack Cost]]</f>
        <v>#DIV/0!</v>
      </c>
    </row>
    <row r="36" spans="1:8" x14ac:dyDescent="0.25">
      <c r="A36" t="s">
        <v>41</v>
      </c>
      <c r="B36">
        <v>2</v>
      </c>
      <c r="E36" t="s">
        <v>10</v>
      </c>
      <c r="F36" s="3"/>
      <c r="G36" t="e">
        <f>ROUNDUP(Table1[[#This Row],[Units]]/Table1[[#This Row],[Pack Size]], 0)</f>
        <v>#DIV/0!</v>
      </c>
      <c r="H36" t="e">
        <f>Table1[[#This Row],[Packs]]*Table1[[#This Row],[Pack Cost]]</f>
        <v>#DIV/0!</v>
      </c>
    </row>
    <row r="37" spans="1:8" x14ac:dyDescent="0.25">
      <c r="A37" t="s">
        <v>42</v>
      </c>
      <c r="B37">
        <v>4</v>
      </c>
      <c r="C37">
        <v>4</v>
      </c>
      <c r="D37">
        <v>2.44</v>
      </c>
      <c r="E37" s="4" t="s">
        <v>49</v>
      </c>
      <c r="F37" s="3"/>
      <c r="G37">
        <f>ROUNDUP(Table1[[#This Row],[Units]]/Table1[[#This Row],[Pack Size]], 0)</f>
        <v>1</v>
      </c>
      <c r="H37">
        <f>Table1[[#This Row],[Packs]]*Table1[[#This Row],[Pack Cost]]</f>
        <v>2.44</v>
      </c>
    </row>
    <row r="38" spans="1:8" x14ac:dyDescent="0.25">
      <c r="A38" t="s">
        <v>43</v>
      </c>
      <c r="B38">
        <v>2</v>
      </c>
      <c r="E38" t="s">
        <v>10</v>
      </c>
      <c r="F38" s="3"/>
      <c r="G38" t="e">
        <f>ROUNDUP(Table1[[#This Row],[Units]]/Table1[[#This Row],[Pack Size]], 0)</f>
        <v>#DIV/0!</v>
      </c>
      <c r="H38" t="e">
        <f>Table1[[#This Row],[Packs]]*Table1[[#This Row],[Pack Cost]]</f>
        <v>#DIV/0!</v>
      </c>
    </row>
    <row r="39" spans="1:8" x14ac:dyDescent="0.25">
      <c r="A39" t="s">
        <v>44</v>
      </c>
      <c r="B39">
        <v>1</v>
      </c>
      <c r="E39" t="s">
        <v>10</v>
      </c>
      <c r="F39" s="3"/>
      <c r="G39" t="e">
        <f>ROUNDUP(Table1[[#This Row],[Units]]/Table1[[#This Row],[Pack Size]], 0)</f>
        <v>#DIV/0!</v>
      </c>
      <c r="H39" t="e">
        <f>Table1[[#This Row],[Packs]]*Table1[[#This Row],[Pack Cost]]</f>
        <v>#DIV/0!</v>
      </c>
    </row>
    <row r="40" spans="1:8" x14ac:dyDescent="0.25">
      <c r="A40" t="s">
        <v>50</v>
      </c>
      <c r="B40">
        <v>1</v>
      </c>
      <c r="C40">
        <v>1</v>
      </c>
      <c r="D40">
        <v>17.989999999999998</v>
      </c>
      <c r="E40" s="4" t="s">
        <v>47</v>
      </c>
      <c r="F40" s="3"/>
      <c r="G40">
        <f>ROUNDUP(Table1[[#This Row],[Units]]/Table1[[#This Row],[Pack Size]], 0)</f>
        <v>1</v>
      </c>
      <c r="H40">
        <f>Table1[[#This Row],[Packs]]*Table1[[#This Row],[Pack Cost]]</f>
        <v>17.989999999999998</v>
      </c>
    </row>
    <row r="41" spans="1:8" x14ac:dyDescent="0.25">
      <c r="A41" t="s">
        <v>45</v>
      </c>
      <c r="B41">
        <v>1</v>
      </c>
      <c r="E41" t="s">
        <v>10</v>
      </c>
      <c r="F41" s="3"/>
      <c r="G41" t="e">
        <f>ROUNDUP(Table1[[#This Row],[Units]]/Table1[[#This Row],[Pack Size]], 0)</f>
        <v>#DIV/0!</v>
      </c>
      <c r="H41" t="e">
        <f>Table1[[#This Row],[Packs]]*Table1[[#This Row],[Pack Cost]]</f>
        <v>#DIV/0!</v>
      </c>
    </row>
    <row r="42" spans="1:8" x14ac:dyDescent="0.25">
      <c r="A42" t="s">
        <v>52</v>
      </c>
      <c r="B42">
        <v>1</v>
      </c>
      <c r="C42">
        <v>1</v>
      </c>
      <c r="D42">
        <v>9.99</v>
      </c>
      <c r="E42" s="4" t="s">
        <v>47</v>
      </c>
      <c r="F42" s="3"/>
      <c r="G42">
        <f>ROUNDUP(Table1[[#This Row],[Units]]/Table1[[#This Row],[Pack Size]], 0)</f>
        <v>1</v>
      </c>
      <c r="H42">
        <f>Table1[[#This Row],[Packs]]*Table1[[#This Row],[Pack Cost]]</f>
        <v>9.99</v>
      </c>
    </row>
    <row r="43" spans="1:8" x14ac:dyDescent="0.25">
      <c r="A43" t="s">
        <v>53</v>
      </c>
      <c r="B43">
        <v>1</v>
      </c>
      <c r="C43">
        <v>1</v>
      </c>
      <c r="D43">
        <v>9.99</v>
      </c>
      <c r="E43" s="4" t="s">
        <v>47</v>
      </c>
      <c r="F43" s="3"/>
      <c r="G43">
        <f>ROUNDUP(Table1[[#This Row],[Units]]/Table1[[#This Row],[Pack Size]], 0)</f>
        <v>1</v>
      </c>
      <c r="H43">
        <f>Table1[[#This Row],[Packs]]*Table1[[#This Row],[Pack Cost]]</f>
        <v>9.99</v>
      </c>
    </row>
    <row r="45" spans="1:8" x14ac:dyDescent="0.25">
      <c r="G45" t="s">
        <v>55</v>
      </c>
      <c r="H45" t="e">
        <f>SUM(Table1[Cost])</f>
        <v>#DIV/0!</v>
      </c>
    </row>
  </sheetData>
  <hyperlinks>
    <hyperlink ref="E7" r:id="rId1" display="https://www.mcmaster.com/97259A101/" xr:uid="{E61E3A9D-98C6-4B81-9FF0-85236B8BB8A1}"/>
    <hyperlink ref="E24" r:id="rId2" display="https://www.amazon.com/MR128-2RS-8x12x3-5mm-Compatible-Vehicles-Bearings/dp/B087M71KCY" xr:uid="{30AD6B1D-8569-422D-A79E-0BF7011F4FFE}"/>
    <hyperlink ref="E26" r:id="rId3" display="https://www.mcmaster.com/91420A130/" xr:uid="{AFC0A3A0-E98C-42CC-80DF-E3CE353C84BD}"/>
    <hyperlink ref="E27" r:id="rId4" display="https://www.mcmaster.com/90358A004/" xr:uid="{CB117B39-CAAF-4DAA-9996-C904AADE4F38}"/>
    <hyperlink ref="E34" r:id="rId5" display="https://www.gobilda.com/1516-series-8mm-rex-standoff-m4-x-0-7mm-threads-12mm-length-4-pack/" xr:uid="{29843ED7-E825-47B5-BA9B-2B6888DB59AA}"/>
    <hyperlink ref="E37" r:id="rId6" display="https://www.gobilda.com/1516-series-8mm-rex-standoff-m4-x-0-7mm-threads-8mm-length-4-pack/" xr:uid="{57F4FBE4-84E1-4046-B8C6-061914A260DC}"/>
    <hyperlink ref="E40" r:id="rId7" display="https://www.amazon.com/Hobbypower-1000kv-Brushless-Multicopter-Quadcopter/dp/B00E7LG85O" xr:uid="{EB1DA206-2ED8-4C02-8F0E-4706AE157BA7}"/>
    <hyperlink ref="E23" r:id="rId8" display="https://www.mcmaster.com/2810N1/" xr:uid="{972328DB-E342-405D-9AFE-D4490941235D}"/>
    <hyperlink ref="E35" r:id="rId9" display="https://www.aliexpress.us/item/3256802635719823.html?src=google&amp;aff_fcid=df75b4c2e795465c9dc8f9696a456e27-1720661492931-02289-UneMJZVf&amp;aff_fsk=UneMJZVf&amp;aff_platform=aaf&amp;sk=UneMJZVf&amp;aff_trace_key=df75b4c2e795465c9dc8f9696a456e27-1720661492931-02289-UneMJZVf&amp;terminal_id=2cc4693424f0409ea428a8bc4c112218&amp;afSmartRedirect=n&amp;gatewayAdapt=glo2usa" xr:uid="{A45127E2-823B-41CA-80E4-416A6019D9A7}"/>
    <hyperlink ref="E42" r:id="rId10" display="https://www.amazon.com/Pieces-Washers-Sutemribor-Assortment-Threaded/dp/B0CNT1RX15?source=ps-sl-shoppingads-lpcontext&amp;ref_=fplfs&amp;smid=A2QUN4XC27WWL&amp;th=1" xr:uid="{9E962655-532B-4C84-8582-C3234F3F2E7F}"/>
    <hyperlink ref="E43" r:id="rId11" display="https://www.amazon.com/420pcs-Premium-Button-Assortment-Washers/dp/B0CSX3YJDN/ref=sr_1_2?crid=1RHR87BSOHJCC&amp;dib=eyJ2IjoiMSJ9.3odyPhiWHelV0PYlZW4Bd5_4N6Xe5h9hN8FQhhTF-3YWC-TAJCxO741b6koQpygy4W54TP9GUIKuLThnhwADBOUke3OuulvG-sDOPJpL51-1YWjLzOZXmsXuRXyshASZU58VvHUbBsPM0BWZoBr86lT1dXP6FEu45X4sKmfK4ubqcEWDOd9CQ4u6HP4TKA8DtpEeaaTCOqD5hGBy-w4x8k7P_H_hEHNmtk_QZW4JV1LacKIXtDeX30dAPqRMN3-r7Fz9VgQBEOC3SV8XB2xoplFA6H2kkbSpMzD93VlxgS4.5PjzW2CFWy_wuxhEYkj2sM3SSMfgbUecLK6jG63Z_fA&amp;dib_tag=se&amp;keywords=M3%2BMisc&amp;qid=1720661701&amp;s=industrial&amp;sprefix=m3%2Bmisc%2Cindustrial%2C117&amp;sr=1-2&amp;th=1" xr:uid="{E13D6ED7-B1CC-45EE-B215-D092E9C508E2}"/>
    <hyperlink ref="E12" r:id="rId12" display="https://www.gobilda.com/6mm-id-non-flanged-ball-bearing-16mm-od-4mm-thickness-2-pack/" xr:uid="{4E75986C-AC9B-4BF6-8846-8858CE859B44}"/>
  </hyperlinks>
  <pageMargins left="0.7" right="0.7" top="0.75" bottom="0.75" header="0.3" footer="0.3"/>
  <pageSetup orientation="portrait" horizontalDpi="300" verticalDpi="30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 C</dc:creator>
  <cp:lastModifiedBy>Jia, Austin D</cp:lastModifiedBy>
  <dcterms:created xsi:type="dcterms:W3CDTF">2015-06-05T18:17:20Z</dcterms:created>
  <dcterms:modified xsi:type="dcterms:W3CDTF">2024-07-16T01:59:35Z</dcterms:modified>
</cp:coreProperties>
</file>