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SCS Fin Accounting F 23\"/>
    </mc:Choice>
  </mc:AlternateContent>
  <xr:revisionPtr revIDLastSave="0" documentId="13_ncr:1_{72C31068-E1E6-4864-9868-27DB1F4B8D22}" xr6:coauthVersionLast="47" xr6:coauthVersionMax="47" xr10:uidLastSave="{00000000-0000-0000-0000-000000000000}"/>
  <bookViews>
    <workbookView xWindow="-108" yWindow="-108" windowWidth="23256" windowHeight="12576" activeTab="1" xr2:uid="{3B45E4C6-82A3-47C6-A8C0-9A6A4D161707}"/>
  </bookViews>
  <sheets>
    <sheet name="Sheet1" sheetId="1" r:id="rId1"/>
    <sheet name="Sheet4" sheetId="5" r:id="rId2"/>
    <sheet name="Sheet5" sheetId="6" r:id="rId3"/>
    <sheet name="Sheet1 (2)" sheetId="4" r:id="rId4"/>
    <sheet name="Sheet3" sheetId="3" r:id="rId5"/>
    <sheet name="Sheet2" sheetId="2" r:id="rId6"/>
    <sheet name="Sheet6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3" l="1"/>
  <c r="E25" i="7"/>
  <c r="E24" i="7"/>
  <c r="E23" i="7"/>
  <c r="E22" i="7"/>
  <c r="F22" i="7" s="1"/>
  <c r="E16" i="7"/>
  <c r="G3" i="7"/>
  <c r="F4" i="7"/>
  <c r="G4" i="7" s="1"/>
  <c r="G25" i="1"/>
  <c r="K5" i="3"/>
  <c r="J23" i="4"/>
  <c r="J22" i="4"/>
  <c r="I21" i="4"/>
  <c r="I20" i="4"/>
  <c r="I19" i="4"/>
  <c r="I18" i="4"/>
  <c r="I15" i="4"/>
  <c r="I16" i="4"/>
  <c r="I14" i="4"/>
  <c r="J10" i="4"/>
  <c r="J11" i="4"/>
  <c r="J12" i="4"/>
  <c r="J13" i="4"/>
  <c r="J9" i="4"/>
  <c r="I5" i="4"/>
  <c r="I6" i="4"/>
  <c r="I7" i="4"/>
  <c r="I8" i="4"/>
  <c r="I4" i="4"/>
  <c r="G24" i="4"/>
  <c r="F24" i="4"/>
  <c r="D24" i="4"/>
  <c r="C24" i="4"/>
  <c r="G7" i="3"/>
  <c r="G7" i="2"/>
  <c r="H7" i="2"/>
  <c r="G22" i="7" l="1"/>
  <c r="F23" i="7"/>
  <c r="F5" i="7"/>
  <c r="J24" i="4"/>
  <c r="I24" i="4"/>
  <c r="G23" i="7" l="1"/>
  <c r="F24" i="7"/>
  <c r="G5" i="7"/>
  <c r="F6" i="7"/>
  <c r="G24" i="7" l="1"/>
  <c r="F25" i="7"/>
  <c r="G25" i="7" s="1"/>
  <c r="F7" i="7"/>
  <c r="G6" i="7"/>
  <c r="F8" i="7" l="1"/>
  <c r="G7" i="7"/>
  <c r="G8" i="7" l="1"/>
  <c r="F9" i="7"/>
  <c r="F10" i="7" l="1"/>
  <c r="G9" i="7"/>
  <c r="G10" i="7" l="1"/>
  <c r="F11" i="7"/>
  <c r="G11" i="7" l="1"/>
  <c r="F12" i="7"/>
  <c r="G12" i="7" s="1"/>
</calcChain>
</file>

<file path=xl/sharedStrings.xml><?xml version="1.0" encoding="utf-8"?>
<sst xmlns="http://schemas.openxmlformats.org/spreadsheetml/2006/main" count="148" uniqueCount="83">
  <si>
    <t>December 31, Year 1</t>
  </si>
  <si>
    <t>Debits</t>
  </si>
  <si>
    <t>Credits</t>
  </si>
  <si>
    <t>Cash</t>
  </si>
  <si>
    <t>Accounts Receivable</t>
  </si>
  <si>
    <t>Supplies</t>
  </si>
  <si>
    <t>Prepaid advertising</t>
  </si>
  <si>
    <t>Equipment</t>
  </si>
  <si>
    <t>Accounts Payable</t>
  </si>
  <si>
    <t>Unearned Service Revenue</t>
  </si>
  <si>
    <t>Common stock</t>
  </si>
  <si>
    <t>Retained Earnings</t>
  </si>
  <si>
    <t>Service Revenue</t>
  </si>
  <si>
    <t>Salaries Expense</t>
  </si>
  <si>
    <t>Rent expense</t>
  </si>
  <si>
    <t>Utilities</t>
  </si>
  <si>
    <t>Unadjusted Trial Balance</t>
  </si>
  <si>
    <t>Additional Information:</t>
  </si>
  <si>
    <t>1. Of the balance in the unearned service revenue accounts, $400 had not been earned by year end.</t>
  </si>
  <si>
    <t>2. On 12/1/Y1, the company rented office space for $1,200 per month for three months and paid the entire $3,600 in cash.</t>
  </si>
  <si>
    <t>3. On December 1, Year 1, the company paid $900 for six months of advertising.</t>
  </si>
  <si>
    <t>4. A count of supplies on December 31, Year 1 showed $200 of supplies still on hand.</t>
  </si>
  <si>
    <t>5. The equipment was purchased on Jan. 1, Year 1. The useful life is estimated to be 10 years. Straight-line depreciation is used and no salvage value is expected.</t>
  </si>
  <si>
    <t>6. As of 12/31/Y1, salaries of $800 had been earned by employees but still not be paid until 1/1/Y2.</t>
  </si>
  <si>
    <t xml:space="preserve">Cash </t>
  </si>
  <si>
    <t>Unearned S/Revenue</t>
  </si>
  <si>
    <t>B/S</t>
  </si>
  <si>
    <t>XYZ Company</t>
  </si>
  <si>
    <t>General Journal</t>
  </si>
  <si>
    <t>Adjusting Entries</t>
  </si>
  <si>
    <t>A/Entry</t>
  </si>
  <si>
    <t>Prepaid Rent</t>
  </si>
  <si>
    <t>Rent Expense</t>
  </si>
  <si>
    <t>Advertising Expense</t>
  </si>
  <si>
    <t xml:space="preserve">Prepaid Advertising </t>
  </si>
  <si>
    <t>Supplies Expense</t>
  </si>
  <si>
    <t xml:space="preserve">Supplies  </t>
  </si>
  <si>
    <t>Allowance for Depreciation</t>
  </si>
  <si>
    <t>Salaries expense</t>
  </si>
  <si>
    <t>Salaries Payable</t>
  </si>
  <si>
    <t>Prepaid Advertising</t>
  </si>
  <si>
    <t>Depreciation Expense</t>
  </si>
  <si>
    <t>Allowance for Dep-Equipmtn</t>
  </si>
  <si>
    <r>
      <t>Depreciation Expense (Rs. 15000</t>
    </r>
    <r>
      <rPr>
        <sz val="18"/>
        <color theme="1"/>
        <rFont val="Calibri"/>
        <family val="2"/>
      </rPr>
      <t>÷10 years)</t>
    </r>
  </si>
  <si>
    <t>Adjusments</t>
  </si>
  <si>
    <t>Adjustments</t>
  </si>
  <si>
    <t>Depreciation Expenses</t>
  </si>
  <si>
    <t>Allowance for Dep-Equipment</t>
  </si>
  <si>
    <t>Adjusted</t>
  </si>
  <si>
    <t>cash</t>
  </si>
  <si>
    <t>Adjustment</t>
  </si>
  <si>
    <t>Prepaid</t>
  </si>
  <si>
    <t>EXERCISE 6 – ADJUSTMENT ENTRIES Please journalize the following adjustments of Air &amp; Sea Travel, Inc., at April 30 and post them to the ledger: (a) Prepaid rent expired, $1.000. (b) Supplies used, $300. (c) Depreciation on furniture, $275. (d) Accrued salary expense, $950. (e) Accrued service revenue, $250. (f) Amount of unearned service revenue that has been earned, $150. (g) Accrued income tax expense, $540.</t>
  </si>
  <si>
    <t xml:space="preserve">Furniture </t>
  </si>
  <si>
    <t>31.12.22</t>
  </si>
  <si>
    <t>Accumulated /Allowance for dep:</t>
  </si>
  <si>
    <t>31.12.23</t>
  </si>
  <si>
    <t>31.12.24</t>
  </si>
  <si>
    <t>31.12.25</t>
  </si>
  <si>
    <t>31.12.26</t>
  </si>
  <si>
    <t>Book value</t>
  </si>
  <si>
    <t>31.12.27</t>
  </si>
  <si>
    <t>31.12.28</t>
  </si>
  <si>
    <t>31.12.29</t>
  </si>
  <si>
    <t>31.12.30</t>
  </si>
  <si>
    <t>31.12.31</t>
  </si>
  <si>
    <t>Acc Dep</t>
  </si>
  <si>
    <t>Dep Expens</t>
  </si>
  <si>
    <t>Cost</t>
  </si>
  <si>
    <t>Useful Life in years</t>
  </si>
  <si>
    <r>
      <t xml:space="preserve">Depreciation expense( Cost </t>
    </r>
    <r>
      <rPr>
        <sz val="72"/>
        <color theme="1"/>
        <rFont val="Calibri"/>
        <family val="2"/>
      </rPr>
      <t>÷Years)</t>
    </r>
  </si>
  <si>
    <t>Depreciation Rate</t>
  </si>
  <si>
    <t>No of units produced</t>
  </si>
  <si>
    <t>No of working hours</t>
  </si>
  <si>
    <t>Opening balance</t>
  </si>
  <si>
    <t>Dep expense</t>
  </si>
  <si>
    <t>Expense</t>
  </si>
  <si>
    <t>Revenues</t>
  </si>
  <si>
    <t>Income Statement</t>
  </si>
  <si>
    <t>Performance of the business (profit or loss)</t>
  </si>
  <si>
    <t>Balance Sheet</t>
  </si>
  <si>
    <t>Financial position (Assets, Liabilities, O/E)</t>
  </si>
  <si>
    <t xml:space="preserve">Closing Entries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</si>
</sst>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</font>
    <font>
      <sz val="72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thin">
        <color indexed="64"/>
      </top>
      <bottom style="double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2" xfId="0" applyFont="1" applyBorder="1" applyAlignment="1">
      <alignment vertical="top" wrapText="1"/>
    </xf>
    <xf numFmtId="3" fontId="3" fillId="0" borderId="2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3" fontId="4" fillId="0" borderId="6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3" fontId="8" fillId="0" borderId="0" xfId="0" applyNumberFormat="1" applyFont="1"/>
    <xf numFmtId="0" fontId="3" fillId="3" borderId="2" xfId="0" applyFont="1" applyFill="1" applyBorder="1" applyAlignment="1">
      <alignment vertical="top" wrapText="1"/>
    </xf>
    <xf numFmtId="3" fontId="3" fillId="3" borderId="2" xfId="0" applyNumberFormat="1" applyFont="1" applyFill="1" applyBorder="1" applyAlignment="1">
      <alignment vertical="top" wrapText="1"/>
    </xf>
    <xf numFmtId="0" fontId="8" fillId="0" borderId="8" xfId="0" applyFont="1" applyBorder="1"/>
    <xf numFmtId="0" fontId="7" fillId="0" borderId="0" xfId="0" applyFont="1"/>
    <xf numFmtId="0" fontId="5" fillId="0" borderId="8" xfId="0" applyFont="1" applyBorder="1"/>
    <xf numFmtId="0" fontId="3" fillId="0" borderId="10" xfId="0" applyFont="1" applyBorder="1" applyAlignment="1">
      <alignment vertical="top" wrapText="1"/>
    </xf>
    <xf numFmtId="0" fontId="0" fillId="4" borderId="0" xfId="0" applyFill="1"/>
    <xf numFmtId="0" fontId="4" fillId="4" borderId="2" xfId="0" applyFont="1" applyFill="1" applyBorder="1" applyAlignment="1">
      <alignment vertical="top" wrapText="1"/>
    </xf>
    <xf numFmtId="3" fontId="3" fillId="4" borderId="2" xfId="0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3" fontId="4" fillId="4" borderId="6" xfId="0" applyNumberFormat="1" applyFont="1" applyFill="1" applyBorder="1" applyAlignment="1">
      <alignment vertical="top" wrapText="1"/>
    </xf>
    <xf numFmtId="0" fontId="0" fillId="5" borderId="0" xfId="0" applyFill="1"/>
    <xf numFmtId="0" fontId="4" fillId="5" borderId="2" xfId="0" applyFont="1" applyFill="1" applyBorder="1" applyAlignment="1">
      <alignment vertical="top" wrapText="1"/>
    </xf>
    <xf numFmtId="3" fontId="3" fillId="5" borderId="2" xfId="0" applyNumberFormat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10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0" fontId="5" fillId="5" borderId="0" xfId="0" applyFont="1" applyFill="1"/>
    <xf numFmtId="0" fontId="5" fillId="5" borderId="8" xfId="0" applyFont="1" applyFill="1" applyBorder="1"/>
    <xf numFmtId="0" fontId="10" fillId="5" borderId="8" xfId="0" applyFont="1" applyFill="1" applyBorder="1"/>
    <xf numFmtId="0" fontId="12" fillId="0" borderId="0" xfId="0" applyFont="1"/>
    <xf numFmtId="3" fontId="12" fillId="0" borderId="0" xfId="0" applyNumberFormat="1" applyFont="1"/>
    <xf numFmtId="9" fontId="12" fillId="0" borderId="0" xfId="0" applyNumberFormat="1" applyFont="1"/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A8F4-20AB-4D5F-A156-5210C805E178}">
  <dimension ref="B1:G25"/>
  <sheetViews>
    <sheetView topLeftCell="A2" zoomScale="120" zoomScaleNormal="120" workbookViewId="0">
      <selection activeCell="F16" sqref="F16"/>
    </sheetView>
  </sheetViews>
  <sheetFormatPr defaultRowHeight="22.8" customHeight="1" x14ac:dyDescent="0.3"/>
  <cols>
    <col min="1" max="1" width="2" customWidth="1"/>
    <col min="2" max="2" width="21" bestFit="1" customWidth="1"/>
    <col min="5" max="5" width="2.59765625" customWidth="1"/>
    <col min="6" max="6" width="90" style="6" customWidth="1"/>
  </cols>
  <sheetData>
    <row r="1" spans="2:6" ht="22.8" customHeight="1" thickBot="1" x14ac:dyDescent="0.35">
      <c r="B1" s="43" t="s">
        <v>16</v>
      </c>
      <c r="C1" s="43"/>
      <c r="D1" s="43"/>
    </row>
    <row r="2" spans="2:6" ht="22.8" customHeight="1" thickBot="1" x14ac:dyDescent="0.35">
      <c r="B2" s="40" t="s">
        <v>0</v>
      </c>
      <c r="C2" s="41"/>
      <c r="D2" s="42"/>
    </row>
    <row r="3" spans="2:6" ht="22.8" customHeight="1" thickBot="1" x14ac:dyDescent="0.35">
      <c r="B3" s="1"/>
      <c r="C3" s="5" t="s">
        <v>1</v>
      </c>
      <c r="D3" s="5" t="s">
        <v>2</v>
      </c>
      <c r="F3" s="7" t="s">
        <v>17</v>
      </c>
    </row>
    <row r="4" spans="2:6" ht="22.8" customHeight="1" thickBot="1" x14ac:dyDescent="0.35">
      <c r="B4" s="1" t="s">
        <v>3</v>
      </c>
      <c r="C4" s="2">
        <v>33900</v>
      </c>
      <c r="D4" s="1"/>
      <c r="F4" s="38" t="s">
        <v>18</v>
      </c>
    </row>
    <row r="5" spans="2:6" ht="22.8" customHeight="1" thickBot="1" x14ac:dyDescent="0.35">
      <c r="B5" s="1" t="s">
        <v>4</v>
      </c>
      <c r="C5" s="2">
        <v>18700</v>
      </c>
      <c r="D5" s="1"/>
      <c r="F5" s="38"/>
    </row>
    <row r="6" spans="2:6" ht="22.8" customHeight="1" thickBot="1" x14ac:dyDescent="0.35">
      <c r="B6" s="1" t="s">
        <v>5</v>
      </c>
      <c r="C6" s="2">
        <v>1800</v>
      </c>
      <c r="D6" s="1"/>
      <c r="F6" s="39" t="s">
        <v>19</v>
      </c>
    </row>
    <row r="7" spans="2:6" ht="22.8" customHeight="1" thickBot="1" x14ac:dyDescent="0.35">
      <c r="B7" s="12" t="s">
        <v>6</v>
      </c>
      <c r="C7" s="12">
        <v>900</v>
      </c>
      <c r="D7" s="1"/>
      <c r="F7" s="39"/>
    </row>
    <row r="8" spans="2:6" ht="22.8" customHeight="1" thickBot="1" x14ac:dyDescent="0.35">
      <c r="B8" s="1" t="s">
        <v>7</v>
      </c>
      <c r="C8" s="2">
        <v>15000</v>
      </c>
      <c r="D8" s="1"/>
      <c r="F8" s="38" t="s">
        <v>20</v>
      </c>
    </row>
    <row r="9" spans="2:6" ht="22.8" customHeight="1" thickBot="1" x14ac:dyDescent="0.35">
      <c r="B9" s="1" t="s">
        <v>8</v>
      </c>
      <c r="C9" s="1"/>
      <c r="D9" s="2">
        <v>1200</v>
      </c>
      <c r="F9" s="38"/>
    </row>
    <row r="10" spans="2:6" ht="22.8" customHeight="1" thickBot="1" x14ac:dyDescent="0.35">
      <c r="B10" s="12" t="s">
        <v>9</v>
      </c>
      <c r="C10" s="12"/>
      <c r="D10" s="13">
        <v>3000</v>
      </c>
      <c r="F10" s="39" t="s">
        <v>21</v>
      </c>
    </row>
    <row r="11" spans="2:6" ht="22.8" customHeight="1" thickBot="1" x14ac:dyDescent="0.35">
      <c r="B11" s="1" t="s">
        <v>10</v>
      </c>
      <c r="C11" s="1"/>
      <c r="D11" s="2">
        <v>24000</v>
      </c>
      <c r="F11" s="39"/>
    </row>
    <row r="12" spans="2:6" ht="22.8" customHeight="1" thickBot="1" x14ac:dyDescent="0.35">
      <c r="B12" s="1" t="s">
        <v>11</v>
      </c>
      <c r="C12" s="1"/>
      <c r="D12" s="2">
        <v>11200</v>
      </c>
      <c r="F12" s="38" t="s">
        <v>22</v>
      </c>
    </row>
    <row r="13" spans="2:6" ht="22.8" customHeight="1" thickBot="1" x14ac:dyDescent="0.35">
      <c r="B13" s="1" t="s">
        <v>12</v>
      </c>
      <c r="C13" s="1"/>
      <c r="D13" s="2">
        <v>76000</v>
      </c>
      <c r="F13" s="38"/>
    </row>
    <row r="14" spans="2:6" ht="22.8" customHeight="1" thickBot="1" x14ac:dyDescent="0.35">
      <c r="B14" s="1" t="s">
        <v>13</v>
      </c>
      <c r="C14" s="2">
        <v>41000</v>
      </c>
      <c r="D14" s="1"/>
      <c r="F14" s="39" t="s">
        <v>23</v>
      </c>
    </row>
    <row r="15" spans="2:6" ht="22.8" customHeight="1" thickBot="1" x14ac:dyDescent="0.35">
      <c r="B15" s="12" t="s">
        <v>14</v>
      </c>
      <c r="C15" s="13">
        <v>3600</v>
      </c>
      <c r="D15" s="1"/>
      <c r="F15" s="39"/>
    </row>
    <row r="16" spans="2:6" ht="22.8" customHeight="1" thickBot="1" x14ac:dyDescent="0.35">
      <c r="B16" s="1" t="s">
        <v>15</v>
      </c>
      <c r="C16" s="3">
        <v>500</v>
      </c>
      <c r="D16" s="3"/>
    </row>
    <row r="17" spans="2:7" ht="22.8" customHeight="1" thickBot="1" x14ac:dyDescent="0.35">
      <c r="B17" s="1"/>
      <c r="C17" s="4">
        <v>115400</v>
      </c>
      <c r="D17" s="4">
        <v>115400</v>
      </c>
    </row>
    <row r="20" spans="2:7" ht="22.8" customHeight="1" x14ac:dyDescent="0.3">
      <c r="B20" t="s">
        <v>31</v>
      </c>
      <c r="C20">
        <v>3600</v>
      </c>
    </row>
    <row r="21" spans="2:7" ht="22.8" customHeight="1" x14ac:dyDescent="0.3">
      <c r="B21" t="s">
        <v>49</v>
      </c>
      <c r="D21">
        <v>3600</v>
      </c>
    </row>
    <row r="23" spans="2:7" ht="22.8" customHeight="1" x14ac:dyDescent="0.3">
      <c r="B23" t="s">
        <v>50</v>
      </c>
      <c r="F23" s="6" t="s">
        <v>31</v>
      </c>
      <c r="G23">
        <v>3600</v>
      </c>
    </row>
    <row r="24" spans="2:7" ht="22.8" customHeight="1" x14ac:dyDescent="0.3">
      <c r="B24" t="s">
        <v>14</v>
      </c>
      <c r="C24">
        <v>1200</v>
      </c>
      <c r="G24">
        <v>-2400</v>
      </c>
    </row>
    <row r="25" spans="2:7" ht="22.8" customHeight="1" x14ac:dyDescent="0.3">
      <c r="B25" t="s">
        <v>51</v>
      </c>
      <c r="D25">
        <v>1200</v>
      </c>
      <c r="G25">
        <f>G23+G24</f>
        <v>1200</v>
      </c>
    </row>
  </sheetData>
  <mergeCells count="8">
    <mergeCell ref="F12:F13"/>
    <mergeCell ref="F14:F15"/>
    <mergeCell ref="B2:D2"/>
    <mergeCell ref="B1:D1"/>
    <mergeCell ref="F4:F5"/>
    <mergeCell ref="F6:F7"/>
    <mergeCell ref="F8:F9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2E74-11A5-4DFE-88B1-5D2A45D54350}">
  <dimension ref="A1"/>
  <sheetViews>
    <sheetView tabSelected="1" workbookViewId="0">
      <selection activeCell="B2" sqref="B2"/>
    </sheetView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F4B-4C26-4BB8-8E59-010F6777158F}">
  <dimension ref="B1"/>
  <sheetViews>
    <sheetView workbookViewId="0">
      <selection activeCell="B1" sqref="B1"/>
    </sheetView>
  </sheetViews>
  <sheetFormatPr defaultRowHeight="15.6" x14ac:dyDescent="0.3"/>
  <sheetData>
    <row r="1" spans="2:2" x14ac:dyDescent="0.3">
      <c r="B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AAB9-F9A6-4508-B71F-AF2F8735F1A8}">
  <dimension ref="B1:Q24"/>
  <sheetViews>
    <sheetView topLeftCell="L1" zoomScale="120" zoomScaleNormal="120" workbookViewId="0">
      <selection activeCell="O12" sqref="O12"/>
    </sheetView>
  </sheetViews>
  <sheetFormatPr defaultRowHeight="15" customHeight="1" x14ac:dyDescent="0.3"/>
  <cols>
    <col min="1" max="1" width="2" customWidth="1"/>
    <col min="2" max="2" width="28.09765625" customWidth="1"/>
    <col min="5" max="5" width="2.59765625" customWidth="1"/>
    <col min="6" max="7" width="8.796875" style="18"/>
    <col min="8" max="8" width="3.8984375" customWidth="1"/>
    <col min="9" max="10" width="8.796875" style="25"/>
    <col min="15" max="15" width="16.296875" bestFit="1" customWidth="1"/>
    <col min="17" max="17" width="40.3984375" customWidth="1"/>
  </cols>
  <sheetData>
    <row r="1" spans="2:17" ht="15" customHeight="1" thickBot="1" x14ac:dyDescent="0.35">
      <c r="B1" s="43" t="s">
        <v>16</v>
      </c>
      <c r="C1" s="43"/>
      <c r="D1" s="43"/>
      <c r="O1" t="s">
        <v>77</v>
      </c>
    </row>
    <row r="2" spans="2:17" ht="15" customHeight="1" thickBot="1" x14ac:dyDescent="0.35">
      <c r="B2" s="40" t="s">
        <v>0</v>
      </c>
      <c r="C2" s="41"/>
      <c r="D2" s="42"/>
      <c r="F2" s="44" t="s">
        <v>44</v>
      </c>
      <c r="G2" s="44"/>
      <c r="I2" s="45" t="s">
        <v>48</v>
      </c>
      <c r="J2" s="45"/>
      <c r="O2" t="s">
        <v>76</v>
      </c>
    </row>
    <row r="3" spans="2:17" ht="15" customHeight="1" thickBot="1" x14ac:dyDescent="0.35">
      <c r="B3" s="1"/>
      <c r="C3" s="5" t="s">
        <v>1</v>
      </c>
      <c r="D3" s="5" t="s">
        <v>2</v>
      </c>
      <c r="F3" s="19" t="s">
        <v>1</v>
      </c>
      <c r="G3" s="19" t="s">
        <v>2</v>
      </c>
      <c r="I3" s="26" t="s">
        <v>1</v>
      </c>
      <c r="J3" s="26" t="s">
        <v>2</v>
      </c>
    </row>
    <row r="4" spans="2:17" ht="15" customHeight="1" thickBot="1" x14ac:dyDescent="0.35">
      <c r="B4" s="1" t="s">
        <v>3</v>
      </c>
      <c r="C4" s="2">
        <v>33900</v>
      </c>
      <c r="D4" s="1"/>
      <c r="F4" s="20"/>
      <c r="G4" s="21"/>
      <c r="I4" s="27">
        <f>C4+F4-G4</f>
        <v>33900</v>
      </c>
      <c r="J4" s="28"/>
      <c r="O4" t="s">
        <v>78</v>
      </c>
      <c r="Q4" t="s">
        <v>79</v>
      </c>
    </row>
    <row r="5" spans="2:17" ht="15" customHeight="1" thickBot="1" x14ac:dyDescent="0.35">
      <c r="B5" s="1" t="s">
        <v>4</v>
      </c>
      <c r="C5" s="2">
        <v>18700</v>
      </c>
      <c r="D5" s="1"/>
      <c r="F5" s="20"/>
      <c r="G5" s="21"/>
      <c r="I5" s="27">
        <f t="shared" ref="I5:I8" si="0">C5+F5-G5</f>
        <v>18700</v>
      </c>
      <c r="J5" s="28"/>
    </row>
    <row r="6" spans="2:17" ht="15" customHeight="1" thickBot="1" x14ac:dyDescent="0.35">
      <c r="B6" s="1" t="s">
        <v>5</v>
      </c>
      <c r="C6" s="2">
        <v>1800</v>
      </c>
      <c r="D6" s="1"/>
      <c r="F6" s="20"/>
      <c r="G6" s="21">
        <v>1600</v>
      </c>
      <c r="I6" s="27">
        <f t="shared" si="0"/>
        <v>200</v>
      </c>
      <c r="J6" s="28"/>
      <c r="O6" t="s">
        <v>80</v>
      </c>
      <c r="Q6" t="s">
        <v>81</v>
      </c>
    </row>
    <row r="7" spans="2:17" ht="15" customHeight="1" thickBot="1" x14ac:dyDescent="0.35">
      <c r="B7" s="1" t="s">
        <v>6</v>
      </c>
      <c r="C7" s="1">
        <v>900</v>
      </c>
      <c r="D7" s="1"/>
      <c r="F7" s="21"/>
      <c r="G7" s="21">
        <v>150</v>
      </c>
      <c r="I7" s="27">
        <f t="shared" si="0"/>
        <v>750</v>
      </c>
      <c r="J7" s="28"/>
    </row>
    <row r="8" spans="2:17" ht="15" customHeight="1" thickBot="1" x14ac:dyDescent="0.35">
      <c r="B8" s="1" t="s">
        <v>7</v>
      </c>
      <c r="C8" s="2">
        <v>15000</v>
      </c>
      <c r="D8" s="1"/>
      <c r="F8" s="20"/>
      <c r="G8" s="21"/>
      <c r="I8" s="27">
        <f t="shared" si="0"/>
        <v>15000</v>
      </c>
      <c r="J8" s="28"/>
    </row>
    <row r="9" spans="2:17" ht="15" customHeight="1" thickBot="1" x14ac:dyDescent="0.35">
      <c r="B9" s="1" t="s">
        <v>8</v>
      </c>
      <c r="C9" s="1"/>
      <c r="D9" s="2">
        <v>1200</v>
      </c>
      <c r="F9" s="21"/>
      <c r="G9" s="20"/>
      <c r="I9" s="28"/>
      <c r="J9" s="27">
        <f>D9+G9-F9</f>
        <v>1200</v>
      </c>
      <c r="O9" t="s">
        <v>82</v>
      </c>
    </row>
    <row r="10" spans="2:17" ht="15" customHeight="1" thickBot="1" x14ac:dyDescent="0.35">
      <c r="B10" s="1" t="s">
        <v>9</v>
      </c>
      <c r="C10" s="1"/>
      <c r="D10" s="2">
        <v>3000</v>
      </c>
      <c r="F10" s="21">
        <v>2600</v>
      </c>
      <c r="G10" s="20"/>
      <c r="I10" s="28"/>
      <c r="J10" s="27">
        <f t="shared" ref="J10:J13" si="1">D10+G10-F10</f>
        <v>400</v>
      </c>
    </row>
    <row r="11" spans="2:17" ht="15" customHeight="1" thickBot="1" x14ac:dyDescent="0.35">
      <c r="B11" s="1" t="s">
        <v>10</v>
      </c>
      <c r="C11" s="1"/>
      <c r="D11" s="2">
        <v>24000</v>
      </c>
      <c r="F11" s="21"/>
      <c r="G11" s="20"/>
      <c r="I11" s="28"/>
      <c r="J11" s="27">
        <f t="shared" si="1"/>
        <v>24000</v>
      </c>
    </row>
    <row r="12" spans="2:17" ht="15" customHeight="1" thickBot="1" x14ac:dyDescent="0.35">
      <c r="B12" s="1" t="s">
        <v>11</v>
      </c>
      <c r="C12" s="1"/>
      <c r="D12" s="2">
        <v>11200</v>
      </c>
      <c r="F12" s="21"/>
      <c r="G12" s="20"/>
      <c r="I12" s="28"/>
      <c r="J12" s="27">
        <f t="shared" si="1"/>
        <v>11200</v>
      </c>
    </row>
    <row r="13" spans="2:17" ht="15" customHeight="1" thickBot="1" x14ac:dyDescent="0.35">
      <c r="B13" s="1" t="s">
        <v>12</v>
      </c>
      <c r="C13" s="1"/>
      <c r="D13" s="2">
        <v>76000</v>
      </c>
      <c r="F13" s="21"/>
      <c r="G13" s="20">
        <v>2600</v>
      </c>
      <c r="I13" s="28"/>
      <c r="J13" s="27">
        <f t="shared" si="1"/>
        <v>78600</v>
      </c>
    </row>
    <row r="14" spans="2:17" ht="15" customHeight="1" thickBot="1" x14ac:dyDescent="0.35">
      <c r="B14" s="1" t="s">
        <v>13</v>
      </c>
      <c r="C14" s="2">
        <v>41000</v>
      </c>
      <c r="D14" s="1"/>
      <c r="F14" s="20">
        <v>800</v>
      </c>
      <c r="G14" s="21"/>
      <c r="I14" s="27">
        <f t="shared" ref="I14:I21" si="2">C14+F14-G14</f>
        <v>41800</v>
      </c>
      <c r="J14" s="28"/>
    </row>
    <row r="15" spans="2:17" ht="15" customHeight="1" thickBot="1" x14ac:dyDescent="0.35">
      <c r="B15" s="1" t="s">
        <v>14</v>
      </c>
      <c r="C15" s="2">
        <v>3600</v>
      </c>
      <c r="D15" s="1"/>
      <c r="F15" s="20"/>
      <c r="G15" s="21">
        <v>2400</v>
      </c>
      <c r="I15" s="27">
        <f t="shared" si="2"/>
        <v>1200</v>
      </c>
      <c r="J15" s="28"/>
    </row>
    <row r="16" spans="2:17" ht="15" customHeight="1" thickBot="1" x14ac:dyDescent="0.35">
      <c r="B16" s="1" t="s">
        <v>15</v>
      </c>
      <c r="C16" s="3">
        <v>500</v>
      </c>
      <c r="D16" s="3"/>
      <c r="F16" s="22"/>
      <c r="G16" s="22"/>
      <c r="I16" s="27">
        <f t="shared" si="2"/>
        <v>500</v>
      </c>
      <c r="J16" s="29"/>
    </row>
    <row r="17" spans="2:10" ht="15" customHeight="1" thickBot="1" x14ac:dyDescent="0.35">
      <c r="B17" s="5" t="s">
        <v>45</v>
      </c>
      <c r="C17" s="17"/>
      <c r="D17" s="17"/>
      <c r="F17" s="23"/>
      <c r="G17" s="23"/>
      <c r="I17" s="30"/>
      <c r="J17" s="30"/>
    </row>
    <row r="18" spans="2:10" ht="15" customHeight="1" thickBot="1" x14ac:dyDescent="0.35">
      <c r="B18" s="1" t="s">
        <v>31</v>
      </c>
      <c r="C18" s="17"/>
      <c r="D18" s="17"/>
      <c r="F18" s="23">
        <v>2400</v>
      </c>
      <c r="G18" s="23"/>
      <c r="I18" s="27">
        <f t="shared" si="2"/>
        <v>2400</v>
      </c>
      <c r="J18" s="30"/>
    </row>
    <row r="19" spans="2:10" ht="15" customHeight="1" thickBot="1" x14ac:dyDescent="0.35">
      <c r="B19" s="1" t="s">
        <v>33</v>
      </c>
      <c r="C19" s="17"/>
      <c r="D19" s="17"/>
      <c r="F19" s="23">
        <v>150</v>
      </c>
      <c r="G19" s="23"/>
      <c r="I19" s="27">
        <f t="shared" si="2"/>
        <v>150</v>
      </c>
      <c r="J19" s="30"/>
    </row>
    <row r="20" spans="2:10" ht="15" customHeight="1" thickBot="1" x14ac:dyDescent="0.35">
      <c r="B20" s="1" t="s">
        <v>35</v>
      </c>
      <c r="C20" s="17"/>
      <c r="D20" s="17"/>
      <c r="F20" s="23">
        <v>1600</v>
      </c>
      <c r="G20" s="23"/>
      <c r="I20" s="27">
        <f t="shared" si="2"/>
        <v>1600</v>
      </c>
      <c r="J20" s="30"/>
    </row>
    <row r="21" spans="2:10" ht="15" customHeight="1" thickBot="1" x14ac:dyDescent="0.35">
      <c r="B21" s="1" t="s">
        <v>46</v>
      </c>
      <c r="C21" s="17"/>
      <c r="D21" s="17"/>
      <c r="F21" s="23">
        <v>1500</v>
      </c>
      <c r="G21" s="23"/>
      <c r="I21" s="27">
        <f t="shared" si="2"/>
        <v>1500</v>
      </c>
      <c r="J21" s="30"/>
    </row>
    <row r="22" spans="2:10" ht="15" customHeight="1" thickBot="1" x14ac:dyDescent="0.35">
      <c r="B22" s="1" t="s">
        <v>47</v>
      </c>
      <c r="C22" s="17"/>
      <c r="D22" s="17"/>
      <c r="F22" s="23"/>
      <c r="G22" s="23">
        <v>1500</v>
      </c>
      <c r="I22" s="30"/>
      <c r="J22" s="27">
        <f t="shared" ref="J22:J23" si="3">D22+G22-F22</f>
        <v>1500</v>
      </c>
    </row>
    <row r="23" spans="2:10" ht="15" customHeight="1" thickBot="1" x14ac:dyDescent="0.35">
      <c r="B23" s="1" t="s">
        <v>39</v>
      </c>
      <c r="C23" s="17"/>
      <c r="D23" s="17"/>
      <c r="F23" s="23"/>
      <c r="G23" s="23">
        <v>800</v>
      </c>
      <c r="I23" s="30"/>
      <c r="J23" s="27">
        <f t="shared" si="3"/>
        <v>800</v>
      </c>
    </row>
    <row r="24" spans="2:10" ht="15" customHeight="1" thickBot="1" x14ac:dyDescent="0.35">
      <c r="B24" s="1"/>
      <c r="C24" s="4">
        <f>SUM(C4:C23)</f>
        <v>115400</v>
      </c>
      <c r="D24" s="4">
        <f>SUM(D4:D23)</f>
        <v>115400</v>
      </c>
      <c r="F24" s="24">
        <f>SUM(F4:F23)</f>
        <v>9050</v>
      </c>
      <c r="G24" s="24">
        <f>SUM(G4:G23)</f>
        <v>9050</v>
      </c>
      <c r="I24" s="31">
        <f>SUM(I4:I23)</f>
        <v>117700</v>
      </c>
      <c r="J24" s="31">
        <f>SUM(J4:J23)</f>
        <v>117700</v>
      </c>
    </row>
  </sheetData>
  <mergeCells count="4">
    <mergeCell ref="F2:G2"/>
    <mergeCell ref="I2:J2"/>
    <mergeCell ref="B1:D1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2CC4-2B51-4B1D-BE2E-3B5912671647}">
  <dimension ref="B2:L29"/>
  <sheetViews>
    <sheetView topLeftCell="A7" zoomScale="90" zoomScaleNormal="90" workbookViewId="0">
      <selection activeCell="J27" sqref="J27"/>
    </sheetView>
  </sheetViews>
  <sheetFormatPr defaultRowHeight="23.4" x14ac:dyDescent="0.45"/>
  <cols>
    <col min="2" max="2" width="53.69921875" style="9" customWidth="1"/>
    <col min="3" max="5" width="8.796875" style="9"/>
    <col min="7" max="7" width="15.09765625" customWidth="1"/>
    <col min="8" max="8" width="12.69921875" customWidth="1"/>
    <col min="10" max="10" width="15.296875" customWidth="1"/>
    <col min="11" max="11" width="18.296875" customWidth="1"/>
  </cols>
  <sheetData>
    <row r="2" spans="2:11" x14ac:dyDescent="0.45">
      <c r="B2" s="9" t="s">
        <v>27</v>
      </c>
      <c r="G2" s="46" t="s">
        <v>9</v>
      </c>
      <c r="H2" s="46"/>
      <c r="J2" s="47" t="s">
        <v>12</v>
      </c>
      <c r="K2" s="47"/>
    </row>
    <row r="3" spans="2:11" x14ac:dyDescent="0.45">
      <c r="B3" s="9" t="s">
        <v>28</v>
      </c>
      <c r="G3" s="8">
        <v>2600</v>
      </c>
      <c r="H3" s="16">
        <v>3000</v>
      </c>
      <c r="J3" s="32"/>
      <c r="K3" s="33">
        <v>76000</v>
      </c>
    </row>
    <row r="4" spans="2:11" x14ac:dyDescent="0.45">
      <c r="G4" s="8">
        <v>400</v>
      </c>
      <c r="H4" s="16"/>
      <c r="K4" s="33">
        <v>2600</v>
      </c>
    </row>
    <row r="5" spans="2:11" x14ac:dyDescent="0.45">
      <c r="B5" s="15" t="s">
        <v>29</v>
      </c>
      <c r="G5" s="8"/>
      <c r="H5" s="16"/>
      <c r="J5" s="32">
        <v>78600</v>
      </c>
      <c r="K5" s="34">
        <f>SUM(K3:K4)</f>
        <v>78600</v>
      </c>
    </row>
    <row r="6" spans="2:11" x14ac:dyDescent="0.45">
      <c r="G6" s="46" t="s">
        <v>31</v>
      </c>
      <c r="H6" s="46"/>
      <c r="J6" s="46" t="s">
        <v>32</v>
      </c>
      <c r="K6" s="46"/>
    </row>
    <row r="7" spans="2:11" x14ac:dyDescent="0.45">
      <c r="B7" s="9" t="s">
        <v>9</v>
      </c>
      <c r="C7" s="9">
        <v>2600</v>
      </c>
      <c r="G7" s="8">
        <f>C10</f>
        <v>2400</v>
      </c>
      <c r="H7" s="16"/>
      <c r="J7" s="8">
        <v>3600</v>
      </c>
      <c r="K7" s="16">
        <v>2400</v>
      </c>
    </row>
    <row r="8" spans="2:11" x14ac:dyDescent="0.45">
      <c r="B8" s="9" t="s">
        <v>12</v>
      </c>
      <c r="D8" s="9">
        <v>2600</v>
      </c>
      <c r="G8" s="8"/>
      <c r="H8" s="16">
        <v>2400</v>
      </c>
      <c r="J8" s="8"/>
      <c r="K8" s="16">
        <v>1200</v>
      </c>
    </row>
    <row r="9" spans="2:11" x14ac:dyDescent="0.45">
      <c r="G9" s="8"/>
      <c r="H9" s="16"/>
      <c r="J9" s="8"/>
      <c r="K9" s="16"/>
    </row>
    <row r="10" spans="2:11" x14ac:dyDescent="0.45">
      <c r="B10" s="9" t="s">
        <v>31</v>
      </c>
      <c r="C10" s="9">
        <v>2400</v>
      </c>
      <c r="G10" s="46" t="s">
        <v>33</v>
      </c>
      <c r="H10" s="46"/>
      <c r="J10" s="46" t="s">
        <v>40</v>
      </c>
      <c r="K10" s="46"/>
    </row>
    <row r="11" spans="2:11" x14ac:dyDescent="0.45">
      <c r="B11" s="9" t="s">
        <v>32</v>
      </c>
      <c r="D11" s="9">
        <v>2400</v>
      </c>
      <c r="G11" s="8">
        <v>150</v>
      </c>
      <c r="H11" s="16">
        <v>150</v>
      </c>
      <c r="J11" s="8">
        <v>900</v>
      </c>
      <c r="K11" s="16">
        <v>150</v>
      </c>
    </row>
    <row r="12" spans="2:11" x14ac:dyDescent="0.45">
      <c r="G12" s="8"/>
      <c r="H12" s="16"/>
      <c r="J12" s="8"/>
      <c r="K12" s="16">
        <v>750</v>
      </c>
    </row>
    <row r="13" spans="2:11" x14ac:dyDescent="0.45">
      <c r="B13" s="9" t="s">
        <v>33</v>
      </c>
      <c r="C13" s="9">
        <v>150</v>
      </c>
      <c r="G13" s="8"/>
      <c r="H13" s="16"/>
      <c r="J13" s="8"/>
      <c r="K13" s="16"/>
    </row>
    <row r="14" spans="2:11" x14ac:dyDescent="0.45">
      <c r="B14" s="9" t="s">
        <v>34</v>
      </c>
      <c r="D14" s="9">
        <v>150</v>
      </c>
      <c r="G14" s="46" t="s">
        <v>5</v>
      </c>
      <c r="H14" s="46"/>
      <c r="J14" s="46" t="s">
        <v>35</v>
      </c>
      <c r="K14" s="46"/>
    </row>
    <row r="15" spans="2:11" x14ac:dyDescent="0.45">
      <c r="G15" s="8">
        <v>1800</v>
      </c>
      <c r="H15" s="16">
        <v>1600</v>
      </c>
      <c r="J15" s="8">
        <v>1600</v>
      </c>
      <c r="K15" s="16">
        <v>1600</v>
      </c>
    </row>
    <row r="16" spans="2:11" x14ac:dyDescent="0.45">
      <c r="B16" s="9" t="s">
        <v>35</v>
      </c>
      <c r="C16" s="9">
        <v>1600</v>
      </c>
      <c r="G16" s="8"/>
      <c r="H16" s="16">
        <v>200</v>
      </c>
      <c r="J16" s="8"/>
      <c r="K16" s="16"/>
    </row>
    <row r="17" spans="2:12" x14ac:dyDescent="0.45">
      <c r="B17" s="9" t="s">
        <v>36</v>
      </c>
      <c r="D17" s="9">
        <v>1600</v>
      </c>
    </row>
    <row r="18" spans="2:12" x14ac:dyDescent="0.45">
      <c r="G18" s="46" t="s">
        <v>41</v>
      </c>
      <c r="H18" s="46"/>
    </row>
    <row r="19" spans="2:12" x14ac:dyDescent="0.45">
      <c r="B19" s="9" t="s">
        <v>43</v>
      </c>
      <c r="C19" s="9">
        <v>1500</v>
      </c>
      <c r="G19" s="8">
        <v>1500</v>
      </c>
      <c r="H19" s="16">
        <v>1500</v>
      </c>
    </row>
    <row r="20" spans="2:12" x14ac:dyDescent="0.45">
      <c r="B20" s="9" t="s">
        <v>37</v>
      </c>
      <c r="D20" s="9">
        <v>1500</v>
      </c>
      <c r="G20" s="8"/>
      <c r="H20" s="16"/>
    </row>
    <row r="22" spans="2:12" x14ac:dyDescent="0.45">
      <c r="B22" s="9" t="s">
        <v>38</v>
      </c>
      <c r="C22" s="9">
        <v>800</v>
      </c>
      <c r="G22" s="46" t="s">
        <v>38</v>
      </c>
      <c r="H22" s="46"/>
      <c r="J22" s="46" t="s">
        <v>39</v>
      </c>
      <c r="K22" s="46"/>
    </row>
    <row r="23" spans="2:12" x14ac:dyDescent="0.45">
      <c r="B23" s="9" t="s">
        <v>39</v>
      </c>
      <c r="D23" s="9">
        <v>800</v>
      </c>
      <c r="G23" s="8">
        <v>800</v>
      </c>
      <c r="H23" s="16">
        <v>800</v>
      </c>
      <c r="J23" s="8">
        <v>800</v>
      </c>
      <c r="K23" s="16">
        <v>800</v>
      </c>
    </row>
    <row r="24" spans="2:12" x14ac:dyDescent="0.45">
      <c r="G24" s="8"/>
      <c r="H24" s="16"/>
      <c r="J24" s="8"/>
      <c r="K24" s="16"/>
    </row>
    <row r="26" spans="2:12" x14ac:dyDescent="0.45">
      <c r="J26" s="46" t="s">
        <v>42</v>
      </c>
      <c r="K26" s="46"/>
    </row>
    <row r="27" spans="2:12" x14ac:dyDescent="0.45">
      <c r="J27" s="8"/>
      <c r="K27" s="16" t="s">
        <v>74</v>
      </c>
      <c r="L27">
        <v>1500</v>
      </c>
    </row>
    <row r="28" spans="2:12" x14ac:dyDescent="0.45">
      <c r="J28" s="8"/>
      <c r="K28" s="16" t="s">
        <v>75</v>
      </c>
      <c r="L28">
        <v>1500</v>
      </c>
    </row>
    <row r="29" spans="2:12" x14ac:dyDescent="0.45">
      <c r="L29">
        <f>SUM(L27:L28)</f>
        <v>3000</v>
      </c>
    </row>
  </sheetData>
  <mergeCells count="12">
    <mergeCell ref="J26:K26"/>
    <mergeCell ref="G22:H22"/>
    <mergeCell ref="J22:K22"/>
    <mergeCell ref="G14:H14"/>
    <mergeCell ref="J14:K14"/>
    <mergeCell ref="G18:H18"/>
    <mergeCell ref="G2:H2"/>
    <mergeCell ref="J2:K2"/>
    <mergeCell ref="J6:K6"/>
    <mergeCell ref="G6:H6"/>
    <mergeCell ref="G10:H10"/>
    <mergeCell ref="J10:K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367E-8E22-4F3B-A88C-390152FC790A}">
  <dimension ref="B2:H9"/>
  <sheetViews>
    <sheetView zoomScale="70" zoomScaleNormal="70" workbookViewId="0">
      <selection activeCell="B12" sqref="B12"/>
    </sheetView>
  </sheetViews>
  <sheetFormatPr defaultRowHeight="36.6" x14ac:dyDescent="0.7"/>
  <cols>
    <col min="1" max="1" width="8.796875" style="10"/>
    <col min="2" max="2" width="72.8984375" style="10" customWidth="1"/>
    <col min="3" max="3" width="15.296875" style="10" customWidth="1"/>
    <col min="4" max="4" width="13.19921875" style="10" customWidth="1"/>
    <col min="5" max="5" width="3.796875" style="10" customWidth="1"/>
    <col min="6" max="6" width="16.09765625" style="10" customWidth="1"/>
    <col min="7" max="7" width="23.796875" style="10" customWidth="1"/>
    <col min="8" max="9" width="25" style="10" customWidth="1"/>
    <col min="10" max="16384" width="8.796875" style="10"/>
  </cols>
  <sheetData>
    <row r="2" spans="2:8" x14ac:dyDescent="0.7">
      <c r="C2" s="11"/>
      <c r="E2" s="11"/>
    </row>
    <row r="3" spans="2:8" x14ac:dyDescent="0.7">
      <c r="G3" s="48" t="s">
        <v>25</v>
      </c>
      <c r="H3" s="48"/>
    </row>
    <row r="4" spans="2:8" x14ac:dyDescent="0.7">
      <c r="F4" s="10" t="s">
        <v>30</v>
      </c>
      <c r="G4" s="10">
        <v>2600</v>
      </c>
      <c r="H4" s="14">
        <v>3000</v>
      </c>
    </row>
    <row r="5" spans="2:8" x14ac:dyDescent="0.7">
      <c r="B5" s="10" t="s">
        <v>24</v>
      </c>
      <c r="C5" s="10">
        <v>3000</v>
      </c>
      <c r="H5" s="14"/>
    </row>
    <row r="6" spans="2:8" x14ac:dyDescent="0.7">
      <c r="B6" s="10" t="s">
        <v>9</v>
      </c>
      <c r="D6" s="10">
        <v>3000</v>
      </c>
      <c r="F6" s="10" t="s">
        <v>26</v>
      </c>
      <c r="G6" s="10">
        <v>400</v>
      </c>
      <c r="H6" s="14"/>
    </row>
    <row r="7" spans="2:8" x14ac:dyDescent="0.7">
      <c r="G7" s="10">
        <f>H7</f>
        <v>3000</v>
      </c>
      <c r="H7" s="14">
        <f>SUM(H4:H6)</f>
        <v>3000</v>
      </c>
    </row>
    <row r="8" spans="2:8" x14ac:dyDescent="0.7">
      <c r="B8" s="10" t="s">
        <v>9</v>
      </c>
      <c r="C8" s="10">
        <v>2600</v>
      </c>
    </row>
    <row r="9" spans="2:8" x14ac:dyDescent="0.7">
      <c r="B9" s="10" t="s">
        <v>12</v>
      </c>
      <c r="D9" s="10">
        <v>2600</v>
      </c>
    </row>
  </sheetData>
  <mergeCells count="1"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A5A0-9F07-4C81-B066-0D5F852F0BA2}">
  <dimension ref="B1:G30"/>
  <sheetViews>
    <sheetView topLeftCell="A22" zoomScale="40" zoomScaleNormal="40" workbookViewId="0">
      <selection activeCell="D32" sqref="D32"/>
    </sheetView>
  </sheetViews>
  <sheetFormatPr defaultRowHeight="91.8" x14ac:dyDescent="1.65"/>
  <cols>
    <col min="1" max="1" width="8.796875" style="35"/>
    <col min="2" max="2" width="48.09765625" style="35" bestFit="1" customWidth="1"/>
    <col min="3" max="3" width="8.796875" style="35"/>
    <col min="4" max="4" width="177.19921875" style="35" customWidth="1"/>
    <col min="5" max="5" width="58.8984375" style="35" customWidth="1"/>
    <col min="6" max="8" width="57" style="35" customWidth="1"/>
    <col min="9" max="16384" width="8.796875" style="35"/>
  </cols>
  <sheetData>
    <row r="1" spans="2:7" x14ac:dyDescent="1.65">
      <c r="G1" s="35" t="s">
        <v>60</v>
      </c>
    </row>
    <row r="2" spans="2:7" x14ac:dyDescent="1.65">
      <c r="B2" s="35" t="s">
        <v>54</v>
      </c>
      <c r="D2" s="35" t="s">
        <v>53</v>
      </c>
      <c r="E2" s="35" t="s">
        <v>67</v>
      </c>
      <c r="F2" s="35" t="s">
        <v>66</v>
      </c>
      <c r="G2" s="36">
        <v>100000</v>
      </c>
    </row>
    <row r="3" spans="2:7" x14ac:dyDescent="1.65">
      <c r="B3" s="35" t="s">
        <v>54</v>
      </c>
      <c r="D3" s="35" t="s">
        <v>55</v>
      </c>
      <c r="E3" s="35">
        <v>10000</v>
      </c>
      <c r="F3" s="35">
        <v>-10000</v>
      </c>
      <c r="G3" s="36">
        <f t="shared" ref="G3:G12" si="0">$G$2+F3</f>
        <v>90000</v>
      </c>
    </row>
    <row r="4" spans="2:7" x14ac:dyDescent="1.65">
      <c r="B4" s="35" t="s">
        <v>56</v>
      </c>
      <c r="D4" s="35" t="s">
        <v>55</v>
      </c>
      <c r="E4" s="35">
        <v>10000</v>
      </c>
      <c r="F4" s="35">
        <f>F3-10000</f>
        <v>-20000</v>
      </c>
      <c r="G4" s="36">
        <f t="shared" si="0"/>
        <v>80000</v>
      </c>
    </row>
    <row r="5" spans="2:7" x14ac:dyDescent="1.65">
      <c r="B5" s="35" t="s">
        <v>57</v>
      </c>
      <c r="D5" s="35" t="s">
        <v>55</v>
      </c>
      <c r="E5" s="35">
        <v>10000</v>
      </c>
      <c r="F5" s="35">
        <f t="shared" ref="F5:F12" si="1">F4-10000</f>
        <v>-30000</v>
      </c>
      <c r="G5" s="36">
        <f t="shared" si="0"/>
        <v>70000</v>
      </c>
    </row>
    <row r="6" spans="2:7" x14ac:dyDescent="1.65">
      <c r="B6" s="35" t="s">
        <v>58</v>
      </c>
      <c r="D6" s="35" t="s">
        <v>55</v>
      </c>
      <c r="E6" s="35">
        <v>10000</v>
      </c>
      <c r="F6" s="35">
        <f t="shared" si="1"/>
        <v>-40000</v>
      </c>
      <c r="G6" s="36">
        <f t="shared" si="0"/>
        <v>60000</v>
      </c>
    </row>
    <row r="7" spans="2:7" x14ac:dyDescent="1.65">
      <c r="B7" s="35" t="s">
        <v>59</v>
      </c>
      <c r="D7" s="35" t="s">
        <v>55</v>
      </c>
      <c r="E7" s="35">
        <v>10000</v>
      </c>
      <c r="F7" s="35">
        <f t="shared" si="1"/>
        <v>-50000</v>
      </c>
      <c r="G7" s="36">
        <f t="shared" si="0"/>
        <v>50000</v>
      </c>
    </row>
    <row r="8" spans="2:7" x14ac:dyDescent="1.65">
      <c r="B8" s="35" t="s">
        <v>61</v>
      </c>
      <c r="D8" s="35" t="s">
        <v>55</v>
      </c>
      <c r="E8" s="35">
        <v>10000</v>
      </c>
      <c r="F8" s="35">
        <f t="shared" si="1"/>
        <v>-60000</v>
      </c>
      <c r="G8" s="36">
        <f t="shared" si="0"/>
        <v>40000</v>
      </c>
    </row>
    <row r="9" spans="2:7" x14ac:dyDescent="1.65">
      <c r="B9" s="35" t="s">
        <v>62</v>
      </c>
      <c r="D9" s="35" t="s">
        <v>55</v>
      </c>
      <c r="E9" s="35">
        <v>10000</v>
      </c>
      <c r="F9" s="35">
        <f t="shared" si="1"/>
        <v>-70000</v>
      </c>
      <c r="G9" s="36">
        <f t="shared" si="0"/>
        <v>30000</v>
      </c>
    </row>
    <row r="10" spans="2:7" x14ac:dyDescent="1.65">
      <c r="B10" s="35" t="s">
        <v>63</v>
      </c>
      <c r="D10" s="35" t="s">
        <v>55</v>
      </c>
      <c r="E10" s="35">
        <v>10000</v>
      </c>
      <c r="F10" s="35">
        <f t="shared" si="1"/>
        <v>-80000</v>
      </c>
      <c r="G10" s="36">
        <f t="shared" si="0"/>
        <v>20000</v>
      </c>
    </row>
    <row r="11" spans="2:7" x14ac:dyDescent="1.65">
      <c r="B11" s="35" t="s">
        <v>64</v>
      </c>
      <c r="D11" s="35" t="s">
        <v>55</v>
      </c>
      <c r="E11" s="35">
        <v>10000</v>
      </c>
      <c r="F11" s="35">
        <f t="shared" si="1"/>
        <v>-90000</v>
      </c>
      <c r="G11" s="36">
        <f t="shared" si="0"/>
        <v>10000</v>
      </c>
    </row>
    <row r="12" spans="2:7" x14ac:dyDescent="1.65">
      <c r="B12" s="35" t="s">
        <v>65</v>
      </c>
      <c r="D12" s="35" t="s">
        <v>55</v>
      </c>
      <c r="E12" s="35">
        <v>10000</v>
      </c>
      <c r="F12" s="35">
        <f t="shared" si="1"/>
        <v>-100000</v>
      </c>
      <c r="G12" s="36">
        <f t="shared" si="0"/>
        <v>0</v>
      </c>
    </row>
    <row r="14" spans="2:7" x14ac:dyDescent="1.65">
      <c r="D14" s="35" t="s">
        <v>68</v>
      </c>
      <c r="E14" s="35">
        <v>100000</v>
      </c>
    </row>
    <row r="15" spans="2:7" x14ac:dyDescent="1.65">
      <c r="D15" s="35" t="s">
        <v>69</v>
      </c>
      <c r="E15" s="35">
        <v>5</v>
      </c>
    </row>
    <row r="16" spans="2:7" x14ac:dyDescent="1.65">
      <c r="D16" s="35" t="s">
        <v>70</v>
      </c>
      <c r="E16" s="35">
        <f>E14/5</f>
        <v>20000</v>
      </c>
    </row>
    <row r="18" spans="2:7" x14ac:dyDescent="1.65">
      <c r="D18" s="35" t="s">
        <v>71</v>
      </c>
      <c r="E18" s="37">
        <v>0.25</v>
      </c>
    </row>
    <row r="20" spans="2:7" x14ac:dyDescent="1.65">
      <c r="G20" s="35" t="s">
        <v>60</v>
      </c>
    </row>
    <row r="21" spans="2:7" x14ac:dyDescent="1.65">
      <c r="B21" s="35" t="s">
        <v>54</v>
      </c>
      <c r="D21" s="35" t="s">
        <v>53</v>
      </c>
      <c r="E21" s="35" t="s">
        <v>67</v>
      </c>
      <c r="F21" s="35" t="s">
        <v>66</v>
      </c>
      <c r="G21" s="36">
        <v>100000</v>
      </c>
    </row>
    <row r="22" spans="2:7" x14ac:dyDescent="1.65">
      <c r="B22" s="35" t="s">
        <v>54</v>
      </c>
      <c r="D22" s="35" t="s">
        <v>55</v>
      </c>
      <c r="E22" s="35">
        <f>$G$21*0.25</f>
        <v>25000</v>
      </c>
      <c r="F22" s="35">
        <f>E22</f>
        <v>25000</v>
      </c>
      <c r="G22" s="36">
        <f>G21-F22</f>
        <v>75000</v>
      </c>
    </row>
    <row r="23" spans="2:7" x14ac:dyDescent="1.65">
      <c r="B23" s="35" t="s">
        <v>56</v>
      </c>
      <c r="D23" s="35" t="s">
        <v>55</v>
      </c>
      <c r="E23" s="35">
        <f>$G$21*0.25</f>
        <v>25000</v>
      </c>
      <c r="F23" s="35">
        <f>F22+E23</f>
        <v>50000</v>
      </c>
      <c r="G23" s="36">
        <f>$G$21-F23</f>
        <v>50000</v>
      </c>
    </row>
    <row r="24" spans="2:7" x14ac:dyDescent="1.65">
      <c r="B24" s="35" t="s">
        <v>57</v>
      </c>
      <c r="D24" s="35" t="s">
        <v>55</v>
      </c>
      <c r="E24" s="35">
        <f>$G$21*0.25</f>
        <v>25000</v>
      </c>
      <c r="F24" s="35">
        <f>F23+E24</f>
        <v>75000</v>
      </c>
      <c r="G24" s="36">
        <f>$G$21-F24</f>
        <v>25000</v>
      </c>
    </row>
    <row r="25" spans="2:7" x14ac:dyDescent="1.65">
      <c r="B25" s="35" t="s">
        <v>58</v>
      </c>
      <c r="D25" s="35" t="s">
        <v>55</v>
      </c>
      <c r="E25" s="35">
        <f>$G$21*0.25</f>
        <v>25000</v>
      </c>
      <c r="F25" s="35">
        <f>F24+E25</f>
        <v>100000</v>
      </c>
      <c r="G25" s="36">
        <f>$G$21-F25</f>
        <v>0</v>
      </c>
    </row>
    <row r="29" spans="2:7" x14ac:dyDescent="1.65">
      <c r="D29" s="35" t="s">
        <v>72</v>
      </c>
    </row>
    <row r="30" spans="2:7" x14ac:dyDescent="1.65">
      <c r="D30" s="35" t="s">
        <v>73</v>
      </c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9D35-0C03-49D4-ABF1-724F0B8E866C}">
  <dimension ref="A1"/>
  <sheetViews>
    <sheetView workbookViewId="0">
      <selection activeCell="D2" sqref="D2"/>
    </sheetView>
  </sheetViews>
  <sheetFormatPr defaultRowHeight="15.6" x14ac:dyDescent="0.3"/>
  <cols>
    <col min="3" max="3" width="39.19921875" customWidth="1"/>
    <col min="4" max="4" width="16.398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Sheet5</vt:lpstr>
      <vt:lpstr>Sheet1 (2)</vt:lpstr>
      <vt:lpstr>Sheet3</vt:lpstr>
      <vt:lpstr>Sheet2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askari aziz</dc:creator>
  <cp:lastModifiedBy>askari aziz</cp:lastModifiedBy>
  <dcterms:created xsi:type="dcterms:W3CDTF">2023-10-19T09:52:49Z</dcterms:created>
  <dcterms:modified xsi:type="dcterms:W3CDTF">2023-10-24T10:07:12Z</dcterms:modified>
</cp:coreProperties>
</file>