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fessional\code\Python\jmcExcelread\"/>
    </mc:Choice>
  </mc:AlternateContent>
  <xr:revisionPtr revIDLastSave="0" documentId="8_{E19ABAF2-5535-4269-B2C9-3EF7EF08F2A4}" xr6:coauthVersionLast="47" xr6:coauthVersionMax="47" xr10:uidLastSave="{00000000-0000-0000-0000-000000000000}"/>
  <bookViews>
    <workbookView xWindow="-110" yWindow="-110" windowWidth="21820" windowHeight="13900" xr2:uid="{F16932B1-C1B2-4DD1-B98D-B879B2AFE0CB}"/>
  </bookViews>
  <sheets>
    <sheet name="DBS-LMH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0" i="1" l="1"/>
  <c r="F109" i="1"/>
  <c r="E109" i="1"/>
  <c r="D108" i="1"/>
  <c r="G108" i="1" s="1"/>
  <c r="D107" i="1"/>
  <c r="G107" i="1" s="1"/>
  <c r="G106" i="1"/>
  <c r="G105" i="1"/>
  <c r="G104" i="1"/>
  <c r="F103" i="1"/>
  <c r="E103" i="1"/>
  <c r="D102" i="1"/>
  <c r="G102" i="1" s="1"/>
  <c r="D101" i="1"/>
  <c r="D103" i="1" s="1"/>
  <c r="G103" i="1" s="1"/>
  <c r="G100" i="1"/>
  <c r="G99" i="1"/>
  <c r="G98" i="1"/>
  <c r="F97" i="1"/>
  <c r="E97" i="1"/>
  <c r="D96" i="1"/>
  <c r="G96" i="1" s="1"/>
  <c r="D95" i="1"/>
  <c r="G95" i="1" s="1"/>
  <c r="G94" i="1"/>
  <c r="G93" i="1"/>
  <c r="G92" i="1"/>
  <c r="F91" i="1"/>
  <c r="E91" i="1"/>
  <c r="D90" i="1"/>
  <c r="G90" i="1" s="1"/>
  <c r="D89" i="1"/>
  <c r="D91" i="1" s="1"/>
  <c r="G91" i="1" s="1"/>
  <c r="G88" i="1"/>
  <c r="G87" i="1"/>
  <c r="G86" i="1"/>
  <c r="F85" i="1"/>
  <c r="E85" i="1"/>
  <c r="D84" i="1"/>
  <c r="G84" i="1" s="1"/>
  <c r="D83" i="1"/>
  <c r="G83" i="1" s="1"/>
  <c r="G82" i="1"/>
  <c r="G81" i="1"/>
  <c r="G80" i="1"/>
  <c r="F79" i="1"/>
  <c r="E79" i="1"/>
  <c r="D78" i="1"/>
  <c r="G78" i="1" s="1"/>
  <c r="D77" i="1"/>
  <c r="G77" i="1" s="1"/>
  <c r="G76" i="1"/>
  <c r="G75" i="1"/>
  <c r="G74" i="1"/>
  <c r="F73" i="1"/>
  <c r="E73" i="1"/>
  <c r="D72" i="1"/>
  <c r="G72" i="1" s="1"/>
  <c r="D71" i="1"/>
  <c r="G71" i="1" s="1"/>
  <c r="G70" i="1"/>
  <c r="G69" i="1"/>
  <c r="G68" i="1"/>
  <c r="F67" i="1"/>
  <c r="E67" i="1"/>
  <c r="D66" i="1"/>
  <c r="G66" i="1" s="1"/>
  <c r="D65" i="1"/>
  <c r="G65" i="1" s="1"/>
  <c r="G64" i="1"/>
  <c r="G63" i="1"/>
  <c r="G62" i="1"/>
  <c r="F61" i="1"/>
  <c r="E61" i="1"/>
  <c r="D60" i="1"/>
  <c r="G60" i="1" s="1"/>
  <c r="D59" i="1"/>
  <c r="G59" i="1" s="1"/>
  <c r="G58" i="1"/>
  <c r="G57" i="1"/>
  <c r="G56" i="1"/>
  <c r="F55" i="1"/>
  <c r="E55" i="1"/>
  <c r="D54" i="1"/>
  <c r="G54" i="1" s="1"/>
  <c r="D53" i="1"/>
  <c r="D55" i="1" s="1"/>
  <c r="G55" i="1" s="1"/>
  <c r="G52" i="1"/>
  <c r="G51" i="1"/>
  <c r="G50" i="1"/>
  <c r="F49" i="1"/>
  <c r="E49" i="1"/>
  <c r="D48" i="1"/>
  <c r="G48" i="1" s="1"/>
  <c r="D47" i="1"/>
  <c r="G47" i="1" s="1"/>
  <c r="G46" i="1"/>
  <c r="G45" i="1"/>
  <c r="G44" i="1"/>
  <c r="F43" i="1"/>
  <c r="E43" i="1"/>
  <c r="D42" i="1"/>
  <c r="G42" i="1" s="1"/>
  <c r="D41" i="1"/>
  <c r="D43" i="1" s="1"/>
  <c r="G43" i="1" s="1"/>
  <c r="G40" i="1"/>
  <c r="G39" i="1"/>
  <c r="G38" i="1"/>
  <c r="F37" i="1"/>
  <c r="E37" i="1"/>
  <c r="D36" i="1"/>
  <c r="G36" i="1" s="1"/>
  <c r="D35" i="1"/>
  <c r="G35" i="1" s="1"/>
  <c r="G34" i="1"/>
  <c r="G33" i="1"/>
  <c r="G32" i="1"/>
  <c r="F31" i="1"/>
  <c r="E31" i="1"/>
  <c r="D30" i="1"/>
  <c r="G30" i="1" s="1"/>
  <c r="D29" i="1"/>
  <c r="G29" i="1" s="1"/>
  <c r="G28" i="1"/>
  <c r="G27" i="1"/>
  <c r="G26" i="1"/>
  <c r="F25" i="1"/>
  <c r="E25" i="1"/>
  <c r="D24" i="1"/>
  <c r="G24" i="1" s="1"/>
  <c r="D23" i="1"/>
  <c r="D25" i="1" s="1"/>
  <c r="G25" i="1" s="1"/>
  <c r="G22" i="1"/>
  <c r="G21" i="1"/>
  <c r="G20" i="1"/>
  <c r="F19" i="1"/>
  <c r="E19" i="1"/>
  <c r="D18" i="1"/>
  <c r="G18" i="1" s="1"/>
  <c r="D17" i="1"/>
  <c r="G17" i="1" s="1"/>
  <c r="G16" i="1"/>
  <c r="G15" i="1"/>
  <c r="G14" i="1"/>
  <c r="F13" i="1"/>
  <c r="E13" i="1"/>
  <c r="D12" i="1"/>
  <c r="G12" i="1" s="1"/>
  <c r="D11" i="1"/>
  <c r="G11" i="1" s="1"/>
  <c r="G10" i="1"/>
  <c r="G9" i="1"/>
  <c r="J139" i="1"/>
  <c r="I139" i="1"/>
  <c r="G8" i="1"/>
  <c r="J138" i="1"/>
  <c r="I138" i="1"/>
  <c r="F7" i="1"/>
  <c r="E7" i="1"/>
  <c r="J117" i="1" s="1"/>
  <c r="J118" i="1" s="1"/>
  <c r="J119" i="1" s="1"/>
  <c r="J137" i="1"/>
  <c r="I137" i="1"/>
  <c r="D6" i="1"/>
  <c r="G6" i="1" s="1"/>
  <c r="D5" i="1"/>
  <c r="D7" i="1" s="1"/>
  <c r="G4" i="1"/>
  <c r="G3" i="1"/>
  <c r="K117" i="1" l="1"/>
  <c r="K118" i="1" s="1"/>
  <c r="K119" i="1" s="1"/>
  <c r="D19" i="1"/>
  <c r="G19" i="1" s="1"/>
  <c r="D31" i="1"/>
  <c r="G31" i="1" s="1"/>
  <c r="D67" i="1"/>
  <c r="G67" i="1" s="1"/>
  <c r="D79" i="1"/>
  <c r="K113" i="1"/>
  <c r="K114" i="1" s="1"/>
  <c r="K115" i="1" s="1"/>
  <c r="K121" i="1" s="1"/>
  <c r="G53" i="1"/>
  <c r="G101" i="1"/>
  <c r="G7" i="1"/>
  <c r="D13" i="1"/>
  <c r="G13" i="1" s="1"/>
  <c r="D49" i="1"/>
  <c r="G49" i="1" s="1"/>
  <c r="D61" i="1"/>
  <c r="G61" i="1" s="1"/>
  <c r="D97" i="1"/>
  <c r="G97" i="1" s="1"/>
  <c r="D109" i="1"/>
  <c r="G109" i="1" s="1"/>
  <c r="G79" i="1"/>
  <c r="G23" i="1"/>
  <c r="G41" i="1"/>
  <c r="G89" i="1"/>
  <c r="G5" i="1"/>
  <c r="D73" i="1"/>
  <c r="G73" i="1" s="1"/>
  <c r="J113" i="1"/>
  <c r="J114" i="1" s="1"/>
  <c r="J115" i="1" s="1"/>
  <c r="J121" i="1" s="1"/>
  <c r="I117" i="1"/>
  <c r="I118" i="1" s="1"/>
  <c r="I119" i="1" s="1"/>
  <c r="D37" i="1"/>
  <c r="G37" i="1" s="1"/>
  <c r="D85" i="1"/>
  <c r="G85" i="1" s="1"/>
  <c r="I113" i="1" l="1"/>
  <c r="I114" i="1" s="1"/>
  <c r="I115" i="1" s="1"/>
  <c r="I121" i="1" s="1"/>
  <c r="M132" i="1" l="1"/>
  <c r="L132" i="1"/>
  <c r="I132" i="1"/>
  <c r="I122" i="1"/>
  <c r="I123" i="1" s="1"/>
  <c r="K132" i="1"/>
  <c r="J132" i="1"/>
  <c r="I133" i="1" l="1"/>
</calcChain>
</file>

<file path=xl/sharedStrings.xml><?xml version="1.0" encoding="utf-8"?>
<sst xmlns="http://schemas.openxmlformats.org/spreadsheetml/2006/main" count="159" uniqueCount="50">
  <si>
    <t>Register Number</t>
  </si>
  <si>
    <t>Exam</t>
  </si>
  <si>
    <t>LOT</t>
  </si>
  <si>
    <t>MOT</t>
  </si>
  <si>
    <t>HOT</t>
  </si>
  <si>
    <t>TOTAL Not needed for Calc</t>
  </si>
  <si>
    <t>23MCA093</t>
  </si>
  <si>
    <t>CIA - I</t>
  </si>
  <si>
    <t>CIA - II</t>
  </si>
  <si>
    <t>CIA</t>
  </si>
  <si>
    <t>ESE</t>
  </si>
  <si>
    <t>Ass - I</t>
  </si>
  <si>
    <t>CO</t>
  </si>
  <si>
    <t>CO-Max Marks</t>
  </si>
  <si>
    <t>60% of COs</t>
  </si>
  <si>
    <t>70% of COs</t>
  </si>
  <si>
    <t>Ass - II</t>
  </si>
  <si>
    <t>Total</t>
  </si>
  <si>
    <t>23MCA094</t>
  </si>
  <si>
    <t>23MCA095</t>
  </si>
  <si>
    <t>23MCA096</t>
  </si>
  <si>
    <t>23MCA097</t>
  </si>
  <si>
    <t>23MCA098</t>
  </si>
  <si>
    <t>23MCA099</t>
  </si>
  <si>
    <t>23MCA100</t>
  </si>
  <si>
    <t>23MCA101</t>
  </si>
  <si>
    <t>23MCA102</t>
  </si>
  <si>
    <t>23MCA103</t>
  </si>
  <si>
    <t>23MCA104</t>
  </si>
  <si>
    <t>23MCA105</t>
  </si>
  <si>
    <t>23MCA106</t>
  </si>
  <si>
    <t>23MCA107</t>
  </si>
  <si>
    <t>23MCA108</t>
  </si>
  <si>
    <t>23MCA109</t>
  </si>
  <si>
    <t>23MCA110</t>
  </si>
  <si>
    <t>No of Students above 60% of marks in LOT - 40.8;  MOT - 43.2; HOT - 12 (Total 18 Students)</t>
  </si>
  <si>
    <t xml:space="preserve">No of Students above 60% of marks in LOT, MOT, HOT in Percentage </t>
  </si>
  <si>
    <t>Attainment Level</t>
  </si>
  <si>
    <t>No of Students above 60% of marks in  LOT - 17.4;  MOT - 21.6; HOT - 6 (Total 18 Students)</t>
  </si>
  <si>
    <t>Overall CO Attainment</t>
  </si>
  <si>
    <t>Course Attainment Level</t>
  </si>
  <si>
    <t>Course Attainment Level - Direct Method (80%)</t>
  </si>
  <si>
    <t>PSO - CO Mapped Value</t>
  </si>
  <si>
    <t>PSO 1</t>
  </si>
  <si>
    <t>PSO 2</t>
  </si>
  <si>
    <t>PSO 3</t>
  </si>
  <si>
    <t>PSO 4</t>
  </si>
  <si>
    <t>PSO 5</t>
  </si>
  <si>
    <t>PSA - the level of attainment of each PSO in a course</t>
  </si>
  <si>
    <t>The Mean PSA refers the PSO for that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</si>
</sst>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2" fontId="2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2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1" xfId="0" applyFont="1" applyBorder="1" applyAlignment="1">
      <alignment vertical="center"/>
    </xf>
    <xf numFmtId="0" fontId="6" fillId="0" borderId="0" xfId="0" applyFont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vertical="center"/>
      <protection locked="0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2" fontId="2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1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vertical="center"/>
      <protection locked="0"/>
    </xf>
    <xf numFmtId="2" fontId="1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F8BD-A05C-4B41-9640-21278797DFAB}">
  <dimension ref="A2:N139"/>
  <sheetViews>
    <sheetView tabSelected="1" zoomScale="130" zoomScaleNormal="130" workbookViewId="0">
      <pane ySplit="2" topLeftCell="A3" activePane="bottomLeft" state="frozen"/>
      <selection pane="bottomLeft" activeCell="D136" sqref="D136"/>
    </sheetView>
  </sheetViews>
  <sheetFormatPr defaultColWidth="9.1796875" defaultRowHeight="14.5" x14ac:dyDescent="0.35"/>
  <cols>
    <col min="1" max="1" width="10.1796875" style="29" bestFit="1" customWidth="1"/>
    <col min="2" max="2" width="6.7265625" style="29" bestFit="1" customWidth="1"/>
    <col min="3" max="3" width="6.7265625" style="30" customWidth="1"/>
    <col min="4" max="4" width="4.81640625" style="7" customWidth="1"/>
    <col min="5" max="5" width="5.1796875" style="7" customWidth="1"/>
    <col min="6" max="6" width="5.26953125" style="12" customWidth="1"/>
    <col min="7" max="7" width="9.54296875" style="31" bestFit="1" customWidth="1"/>
    <col min="8" max="8" width="24.26953125" style="12" customWidth="1"/>
    <col min="9" max="13" width="9.1796875" style="12"/>
    <col min="14" max="14" width="10.26953125" style="12" bestFit="1" customWidth="1"/>
    <col min="15" max="19" width="9.1796875" style="12"/>
    <col min="20" max="20" width="10.26953125" style="12" bestFit="1" customWidth="1"/>
    <col min="21" max="16384" width="9.1796875" style="12"/>
  </cols>
  <sheetData>
    <row r="2" spans="1:14" s="7" customFormat="1" ht="58" x14ac:dyDescent="0.35">
      <c r="A2" s="1" t="s">
        <v>0</v>
      </c>
      <c r="B2" s="1" t="s">
        <v>1</v>
      </c>
      <c r="C2" s="2"/>
      <c r="D2" s="3" t="s">
        <v>2</v>
      </c>
      <c r="E2" s="4" t="s">
        <v>3</v>
      </c>
      <c r="F2" s="5" t="s">
        <v>4</v>
      </c>
      <c r="G2" s="6" t="s">
        <v>5</v>
      </c>
    </row>
    <row r="3" spans="1:14" x14ac:dyDescent="0.35">
      <c r="A3" s="8" t="s">
        <v>6</v>
      </c>
      <c r="B3" s="9" t="s">
        <v>7</v>
      </c>
      <c r="C3" s="10"/>
      <c r="D3" s="3">
        <v>17</v>
      </c>
      <c r="E3" s="4">
        <v>32</v>
      </c>
      <c r="F3" s="5">
        <v>7</v>
      </c>
      <c r="G3" s="11">
        <f>SUM(D3:F3)</f>
        <v>56</v>
      </c>
    </row>
    <row r="4" spans="1:14" x14ac:dyDescent="0.35">
      <c r="A4" s="9"/>
      <c r="B4" s="9" t="s">
        <v>8</v>
      </c>
      <c r="C4" s="10"/>
      <c r="D4" s="3">
        <v>16</v>
      </c>
      <c r="E4" s="4">
        <v>37</v>
      </c>
      <c r="F4" s="5">
        <v>8</v>
      </c>
      <c r="G4" s="11">
        <f t="shared" ref="G4:G6" si="0">SUM(D4:F4)</f>
        <v>61</v>
      </c>
    </row>
    <row r="5" spans="1:14" x14ac:dyDescent="0.35">
      <c r="A5" s="9"/>
      <c r="B5" s="9" t="s">
        <v>11</v>
      </c>
      <c r="C5" s="10">
        <v>3</v>
      </c>
      <c r="D5" s="3">
        <f>C5*5/3</f>
        <v>5</v>
      </c>
      <c r="E5" s="4"/>
      <c r="F5" s="5"/>
      <c r="G5" s="11">
        <f t="shared" si="0"/>
        <v>5</v>
      </c>
    </row>
    <row r="6" spans="1:14" x14ac:dyDescent="0.35">
      <c r="A6" s="9"/>
      <c r="B6" s="9" t="s">
        <v>16</v>
      </c>
      <c r="C6" s="10">
        <v>3</v>
      </c>
      <c r="D6" s="3">
        <f>C6*5/3</f>
        <v>5</v>
      </c>
      <c r="E6" s="4"/>
      <c r="F6" s="5"/>
      <c r="G6" s="11">
        <f t="shared" si="0"/>
        <v>5</v>
      </c>
    </row>
    <row r="7" spans="1:14" s="18" customFormat="1" x14ac:dyDescent="0.35">
      <c r="A7" s="15"/>
      <c r="B7" s="15" t="s">
        <v>17</v>
      </c>
      <c r="C7" s="16"/>
      <c r="D7" s="3">
        <f>SUM(D3:D6)</f>
        <v>43</v>
      </c>
      <c r="E7" s="3">
        <f t="shared" ref="E7:F7" si="1">SUM(E3:E6)</f>
        <v>69</v>
      </c>
      <c r="F7" s="3">
        <f t="shared" si="1"/>
        <v>15</v>
      </c>
      <c r="G7" s="17">
        <f>SUM(D7:F7)</f>
        <v>127</v>
      </c>
    </row>
    <row r="8" spans="1:14" s="20" customFormat="1" x14ac:dyDescent="0.35">
      <c r="A8" s="19"/>
      <c r="B8" s="19" t="s">
        <v>10</v>
      </c>
      <c r="C8" s="16"/>
      <c r="D8" s="3"/>
      <c r="E8" s="4"/>
      <c r="F8" s="5"/>
      <c r="G8" s="17">
        <f>SUM(D8:F8)</f>
        <v>0</v>
      </c>
    </row>
    <row r="9" spans="1:14" x14ac:dyDescent="0.35">
      <c r="A9" s="8" t="s">
        <v>18</v>
      </c>
      <c r="B9" s="9" t="s">
        <v>7</v>
      </c>
      <c r="C9" s="10"/>
      <c r="D9" s="3">
        <v>25</v>
      </c>
      <c r="E9" s="4">
        <v>28</v>
      </c>
      <c r="F9" s="5">
        <v>7</v>
      </c>
      <c r="G9" s="11">
        <f t="shared" ref="G9:G98" si="2">SUM(D9:F9)</f>
        <v>60</v>
      </c>
      <c r="J9" s="18"/>
      <c r="K9" s="18"/>
      <c r="L9" s="18"/>
      <c r="M9" s="18"/>
      <c r="N9" s="18"/>
    </row>
    <row r="10" spans="1:14" x14ac:dyDescent="0.35">
      <c r="A10" s="9"/>
      <c r="B10" s="9" t="s">
        <v>8</v>
      </c>
      <c r="C10" s="10"/>
      <c r="D10" s="3">
        <v>12</v>
      </c>
      <c r="E10" s="4">
        <v>31</v>
      </c>
      <c r="F10" s="5">
        <v>7</v>
      </c>
      <c r="G10" s="11">
        <f t="shared" si="2"/>
        <v>50</v>
      </c>
      <c r="J10" s="20"/>
      <c r="K10" s="20"/>
      <c r="L10" s="20"/>
      <c r="M10" s="20"/>
      <c r="N10" s="20"/>
    </row>
    <row r="11" spans="1:14" x14ac:dyDescent="0.35">
      <c r="A11" s="9"/>
      <c r="B11" s="9" t="s">
        <v>11</v>
      </c>
      <c r="C11" s="10">
        <v>3</v>
      </c>
      <c r="D11" s="3">
        <f>C11*5/3</f>
        <v>5</v>
      </c>
      <c r="E11" s="4"/>
      <c r="F11" s="5"/>
      <c r="G11" s="11">
        <f t="shared" si="2"/>
        <v>5</v>
      </c>
    </row>
    <row r="12" spans="1:14" x14ac:dyDescent="0.35">
      <c r="A12" s="9"/>
      <c r="B12" s="9" t="s">
        <v>16</v>
      </c>
      <c r="C12" s="10">
        <v>3</v>
      </c>
      <c r="D12" s="3">
        <f>C12*5/3</f>
        <v>5</v>
      </c>
      <c r="E12" s="4"/>
      <c r="F12" s="5"/>
      <c r="G12" s="11">
        <f t="shared" si="2"/>
        <v>5</v>
      </c>
    </row>
    <row r="13" spans="1:14" s="18" customFormat="1" x14ac:dyDescent="0.35">
      <c r="A13" s="15"/>
      <c r="B13" s="15" t="s">
        <v>17</v>
      </c>
      <c r="C13" s="16"/>
      <c r="D13" s="3">
        <f>SUM(D9:D12)</f>
        <v>47</v>
      </c>
      <c r="E13" s="3">
        <f t="shared" ref="E13:F13" si="3">SUM(E9:E12)</f>
        <v>59</v>
      </c>
      <c r="F13" s="3">
        <f t="shared" si="3"/>
        <v>14</v>
      </c>
      <c r="G13" s="17">
        <f>SUM(D13:F13)</f>
        <v>120</v>
      </c>
    </row>
    <row r="14" spans="1:14" s="20" customFormat="1" x14ac:dyDescent="0.35">
      <c r="A14" s="19"/>
      <c r="B14" s="19" t="s">
        <v>10</v>
      </c>
      <c r="C14" s="16"/>
      <c r="D14" s="3"/>
      <c r="E14" s="4"/>
      <c r="F14" s="5"/>
      <c r="G14" s="17">
        <f t="shared" si="2"/>
        <v>0</v>
      </c>
    </row>
    <row r="15" spans="1:14" s="20" customFormat="1" x14ac:dyDescent="0.35">
      <c r="A15" s="8" t="s">
        <v>19</v>
      </c>
      <c r="B15" s="9" t="s">
        <v>7</v>
      </c>
      <c r="C15" s="16"/>
      <c r="D15" s="3">
        <v>23</v>
      </c>
      <c r="E15" s="4">
        <v>32</v>
      </c>
      <c r="F15" s="5">
        <v>8</v>
      </c>
      <c r="G15" s="11">
        <f t="shared" si="2"/>
        <v>63</v>
      </c>
    </row>
    <row r="16" spans="1:14" s="20" customFormat="1" x14ac:dyDescent="0.35">
      <c r="A16" s="19"/>
      <c r="B16" s="9" t="s">
        <v>8</v>
      </c>
      <c r="C16" s="16"/>
      <c r="D16" s="3">
        <v>0</v>
      </c>
      <c r="E16" s="4">
        <v>0</v>
      </c>
      <c r="F16" s="5">
        <v>0</v>
      </c>
      <c r="G16" s="11">
        <f t="shared" si="2"/>
        <v>0</v>
      </c>
    </row>
    <row r="17" spans="1:7" s="20" customFormat="1" x14ac:dyDescent="0.35">
      <c r="A17" s="19"/>
      <c r="B17" s="9" t="s">
        <v>11</v>
      </c>
      <c r="C17" s="16">
        <v>3</v>
      </c>
      <c r="D17" s="3">
        <f>C17*5/3</f>
        <v>5</v>
      </c>
      <c r="E17" s="4"/>
      <c r="F17" s="5"/>
      <c r="G17" s="11">
        <f t="shared" si="2"/>
        <v>5</v>
      </c>
    </row>
    <row r="18" spans="1:7" s="20" customFormat="1" x14ac:dyDescent="0.35">
      <c r="A18" s="19"/>
      <c r="B18" s="9" t="s">
        <v>16</v>
      </c>
      <c r="C18" s="16">
        <v>3</v>
      </c>
      <c r="D18" s="3">
        <f>C18*5/3</f>
        <v>5</v>
      </c>
      <c r="E18" s="4"/>
      <c r="F18" s="5"/>
      <c r="G18" s="11">
        <f t="shared" si="2"/>
        <v>5</v>
      </c>
    </row>
    <row r="19" spans="1:7" s="20" customFormat="1" x14ac:dyDescent="0.35">
      <c r="A19" s="19"/>
      <c r="B19" s="15" t="s">
        <v>17</v>
      </c>
      <c r="C19" s="16"/>
      <c r="D19" s="3">
        <f>SUM(D15:D18)</f>
        <v>33</v>
      </c>
      <c r="E19" s="3">
        <f t="shared" ref="E19:F19" si="4">SUM(E15:E18)</f>
        <v>32</v>
      </c>
      <c r="F19" s="3">
        <f t="shared" si="4"/>
        <v>8</v>
      </c>
      <c r="G19" s="17">
        <f t="shared" si="2"/>
        <v>73</v>
      </c>
    </row>
    <row r="20" spans="1:7" s="20" customFormat="1" x14ac:dyDescent="0.35">
      <c r="A20" s="19"/>
      <c r="B20" s="19" t="s">
        <v>10</v>
      </c>
      <c r="C20" s="16"/>
      <c r="D20" s="3"/>
      <c r="E20" s="4"/>
      <c r="F20" s="5"/>
      <c r="G20" s="17">
        <f t="shared" si="2"/>
        <v>0</v>
      </c>
    </row>
    <row r="21" spans="1:7" x14ac:dyDescent="0.35">
      <c r="A21" s="8" t="s">
        <v>20</v>
      </c>
      <c r="B21" s="9" t="s">
        <v>7</v>
      </c>
      <c r="C21" s="10"/>
      <c r="D21" s="3">
        <v>23</v>
      </c>
      <c r="E21" s="4">
        <v>31</v>
      </c>
      <c r="F21" s="5">
        <v>7</v>
      </c>
      <c r="G21" s="11">
        <f t="shared" si="2"/>
        <v>61</v>
      </c>
    </row>
    <row r="22" spans="1:7" x14ac:dyDescent="0.35">
      <c r="A22" s="9"/>
      <c r="B22" s="9" t="s">
        <v>8</v>
      </c>
      <c r="C22" s="10"/>
      <c r="D22" s="3">
        <v>22</v>
      </c>
      <c r="E22" s="4">
        <v>42</v>
      </c>
      <c r="F22" s="5">
        <v>0</v>
      </c>
      <c r="G22" s="11">
        <f t="shared" si="2"/>
        <v>64</v>
      </c>
    </row>
    <row r="23" spans="1:7" x14ac:dyDescent="0.35">
      <c r="A23" s="9"/>
      <c r="B23" s="9" t="s">
        <v>11</v>
      </c>
      <c r="C23" s="10">
        <v>3</v>
      </c>
      <c r="D23" s="3">
        <f>C23*5/3</f>
        <v>5</v>
      </c>
      <c r="E23" s="4"/>
      <c r="F23" s="5"/>
      <c r="G23" s="11">
        <f t="shared" si="2"/>
        <v>5</v>
      </c>
    </row>
    <row r="24" spans="1:7" x14ac:dyDescent="0.35">
      <c r="A24" s="9"/>
      <c r="B24" s="9" t="s">
        <v>16</v>
      </c>
      <c r="C24" s="10">
        <v>3</v>
      </c>
      <c r="D24" s="3">
        <f>C24*5/3</f>
        <v>5</v>
      </c>
      <c r="E24" s="4"/>
      <c r="F24" s="5"/>
      <c r="G24" s="11">
        <f t="shared" si="2"/>
        <v>5</v>
      </c>
    </row>
    <row r="25" spans="1:7" s="18" customFormat="1" x14ac:dyDescent="0.35">
      <c r="A25" s="15"/>
      <c r="B25" s="15" t="s">
        <v>17</v>
      </c>
      <c r="C25" s="16"/>
      <c r="D25" s="3">
        <f>SUM(D21:D24)</f>
        <v>55</v>
      </c>
      <c r="E25" s="3">
        <f t="shared" ref="E25:F25" si="5">SUM(E21:E24)</f>
        <v>73</v>
      </c>
      <c r="F25" s="3">
        <f t="shared" si="5"/>
        <v>7</v>
      </c>
      <c r="G25" s="17">
        <f>SUM(D25:F25)</f>
        <v>135</v>
      </c>
    </row>
    <row r="26" spans="1:7" s="20" customFormat="1" x14ac:dyDescent="0.35">
      <c r="A26" s="19"/>
      <c r="B26" s="19" t="s">
        <v>10</v>
      </c>
      <c r="C26" s="16"/>
      <c r="D26" s="3"/>
      <c r="E26" s="4"/>
      <c r="F26" s="5"/>
      <c r="G26" s="17">
        <f t="shared" si="2"/>
        <v>0</v>
      </c>
    </row>
    <row r="27" spans="1:7" s="20" customFormat="1" x14ac:dyDescent="0.35">
      <c r="A27" s="8" t="s">
        <v>21</v>
      </c>
      <c r="B27" s="9" t="s">
        <v>7</v>
      </c>
      <c r="C27" s="16"/>
      <c r="D27" s="3">
        <v>21</v>
      </c>
      <c r="E27" s="4">
        <v>32</v>
      </c>
      <c r="F27" s="5">
        <v>5</v>
      </c>
      <c r="G27" s="11">
        <f t="shared" si="2"/>
        <v>58</v>
      </c>
    </row>
    <row r="28" spans="1:7" s="20" customFormat="1" x14ac:dyDescent="0.35">
      <c r="A28" s="9"/>
      <c r="B28" s="9" t="s">
        <v>8</v>
      </c>
      <c r="C28" s="16"/>
      <c r="D28" s="3">
        <v>20</v>
      </c>
      <c r="E28" s="4">
        <v>34</v>
      </c>
      <c r="F28" s="5">
        <v>8</v>
      </c>
      <c r="G28" s="11">
        <f t="shared" si="2"/>
        <v>62</v>
      </c>
    </row>
    <row r="29" spans="1:7" s="20" customFormat="1" x14ac:dyDescent="0.35">
      <c r="A29" s="9"/>
      <c r="B29" s="9" t="s">
        <v>11</v>
      </c>
      <c r="C29" s="16">
        <v>3</v>
      </c>
      <c r="D29" s="3">
        <f>C29*5/3</f>
        <v>5</v>
      </c>
      <c r="E29" s="4"/>
      <c r="F29" s="5"/>
      <c r="G29" s="11">
        <f t="shared" si="2"/>
        <v>5</v>
      </c>
    </row>
    <row r="30" spans="1:7" s="20" customFormat="1" x14ac:dyDescent="0.35">
      <c r="A30" s="9"/>
      <c r="B30" s="9" t="s">
        <v>16</v>
      </c>
      <c r="C30" s="16">
        <v>3</v>
      </c>
      <c r="D30" s="3">
        <f>C30*5/3</f>
        <v>5</v>
      </c>
      <c r="E30" s="4"/>
      <c r="F30" s="5"/>
      <c r="G30" s="11">
        <f t="shared" si="2"/>
        <v>5</v>
      </c>
    </row>
    <row r="31" spans="1:7" s="20" customFormat="1" x14ac:dyDescent="0.35">
      <c r="A31" s="15"/>
      <c r="B31" s="15" t="s">
        <v>17</v>
      </c>
      <c r="C31" s="16"/>
      <c r="D31" s="3">
        <f>SUM(D27:D30)</f>
        <v>51</v>
      </c>
      <c r="E31" s="3">
        <f t="shared" ref="E31:F31" si="6">SUM(E27:E30)</f>
        <v>66</v>
      </c>
      <c r="F31" s="3">
        <f t="shared" si="6"/>
        <v>13</v>
      </c>
      <c r="G31" s="17">
        <f t="shared" si="2"/>
        <v>130</v>
      </c>
    </row>
    <row r="32" spans="1:7" s="20" customFormat="1" x14ac:dyDescent="0.35">
      <c r="A32" s="19"/>
      <c r="B32" s="19" t="s">
        <v>10</v>
      </c>
      <c r="C32" s="16"/>
      <c r="D32" s="3"/>
      <c r="E32" s="4"/>
      <c r="F32" s="5"/>
      <c r="G32" s="17">
        <f t="shared" si="2"/>
        <v>0</v>
      </c>
    </row>
    <row r="33" spans="1:7" s="20" customFormat="1" x14ac:dyDescent="0.35">
      <c r="A33" s="8" t="s">
        <v>22</v>
      </c>
      <c r="B33" s="9" t="s">
        <v>7</v>
      </c>
      <c r="C33" s="16"/>
      <c r="D33" s="3">
        <v>18</v>
      </c>
      <c r="E33" s="4">
        <v>33</v>
      </c>
      <c r="F33" s="5">
        <v>9</v>
      </c>
      <c r="G33" s="11">
        <f t="shared" si="2"/>
        <v>60</v>
      </c>
    </row>
    <row r="34" spans="1:7" s="20" customFormat="1" x14ac:dyDescent="0.35">
      <c r="A34" s="19"/>
      <c r="B34" s="9" t="s">
        <v>8</v>
      </c>
      <c r="C34" s="16"/>
      <c r="D34" s="3">
        <v>18</v>
      </c>
      <c r="E34" s="4">
        <v>27</v>
      </c>
      <c r="F34" s="5">
        <v>8</v>
      </c>
      <c r="G34" s="11">
        <f t="shared" si="2"/>
        <v>53</v>
      </c>
    </row>
    <row r="35" spans="1:7" s="20" customFormat="1" x14ac:dyDescent="0.35">
      <c r="A35" s="19"/>
      <c r="B35" s="9" t="s">
        <v>11</v>
      </c>
      <c r="C35" s="16">
        <v>3</v>
      </c>
      <c r="D35" s="3">
        <f>C35*5/3</f>
        <v>5</v>
      </c>
      <c r="E35" s="4"/>
      <c r="F35" s="5"/>
      <c r="G35" s="11">
        <f t="shared" si="2"/>
        <v>5</v>
      </c>
    </row>
    <row r="36" spans="1:7" s="20" customFormat="1" x14ac:dyDescent="0.35">
      <c r="A36" s="19"/>
      <c r="B36" s="9" t="s">
        <v>16</v>
      </c>
      <c r="C36" s="16">
        <v>3</v>
      </c>
      <c r="D36" s="3">
        <f>C36*5/3</f>
        <v>5</v>
      </c>
      <c r="E36" s="4"/>
      <c r="F36" s="5"/>
      <c r="G36" s="11">
        <f t="shared" si="2"/>
        <v>5</v>
      </c>
    </row>
    <row r="37" spans="1:7" x14ac:dyDescent="0.35">
      <c r="A37" s="9"/>
      <c r="B37" s="15" t="s">
        <v>17</v>
      </c>
      <c r="C37" s="10"/>
      <c r="D37" s="3">
        <f>SUM(D33:D36)</f>
        <v>46</v>
      </c>
      <c r="E37" s="3">
        <f t="shared" ref="E37:F37" si="7">SUM(E33:E36)</f>
        <v>60</v>
      </c>
      <c r="F37" s="3">
        <f t="shared" si="7"/>
        <v>17</v>
      </c>
      <c r="G37" s="17">
        <f t="shared" si="2"/>
        <v>123</v>
      </c>
    </row>
    <row r="38" spans="1:7" x14ac:dyDescent="0.35">
      <c r="A38" s="9"/>
      <c r="B38" s="19" t="s">
        <v>10</v>
      </c>
      <c r="C38" s="10"/>
      <c r="D38" s="3"/>
      <c r="E38" s="4"/>
      <c r="F38" s="5"/>
      <c r="G38" s="17">
        <f t="shared" si="2"/>
        <v>0</v>
      </c>
    </row>
    <row r="39" spans="1:7" x14ac:dyDescent="0.35">
      <c r="A39" s="8" t="s">
        <v>23</v>
      </c>
      <c r="B39" s="9" t="s">
        <v>7</v>
      </c>
      <c r="C39" s="10"/>
      <c r="D39" s="3">
        <v>17</v>
      </c>
      <c r="E39" s="4">
        <v>11</v>
      </c>
      <c r="F39" s="5">
        <v>2</v>
      </c>
      <c r="G39" s="11">
        <f t="shared" si="2"/>
        <v>30</v>
      </c>
    </row>
    <row r="40" spans="1:7" x14ac:dyDescent="0.35">
      <c r="A40" s="9"/>
      <c r="B40" s="9" t="s">
        <v>8</v>
      </c>
      <c r="C40" s="10"/>
      <c r="D40" s="3">
        <v>21</v>
      </c>
      <c r="E40" s="4">
        <v>32</v>
      </c>
      <c r="F40" s="5">
        <v>8</v>
      </c>
      <c r="G40" s="11">
        <f t="shared" si="2"/>
        <v>61</v>
      </c>
    </row>
    <row r="41" spans="1:7" x14ac:dyDescent="0.35">
      <c r="A41" s="9"/>
      <c r="B41" s="9" t="s">
        <v>11</v>
      </c>
      <c r="C41" s="10">
        <v>3</v>
      </c>
      <c r="D41" s="3">
        <f>C41*5/3</f>
        <v>5</v>
      </c>
      <c r="E41" s="4"/>
      <c r="F41" s="5"/>
      <c r="G41" s="11">
        <f t="shared" si="2"/>
        <v>5</v>
      </c>
    </row>
    <row r="42" spans="1:7" x14ac:dyDescent="0.35">
      <c r="A42" s="9"/>
      <c r="B42" s="9" t="s">
        <v>16</v>
      </c>
      <c r="C42" s="10">
        <v>3</v>
      </c>
      <c r="D42" s="3">
        <f>C42*5/3</f>
        <v>5</v>
      </c>
      <c r="E42" s="4"/>
      <c r="F42" s="5"/>
      <c r="G42" s="11">
        <f t="shared" si="2"/>
        <v>5</v>
      </c>
    </row>
    <row r="43" spans="1:7" s="18" customFormat="1" x14ac:dyDescent="0.35">
      <c r="A43" s="15"/>
      <c r="B43" s="15" t="s">
        <v>17</v>
      </c>
      <c r="C43" s="16"/>
      <c r="D43" s="3">
        <f>SUM(D39:D42)</f>
        <v>48</v>
      </c>
      <c r="E43" s="3">
        <f t="shared" ref="E43:F43" si="8">SUM(E39:E42)</f>
        <v>43</v>
      </c>
      <c r="F43" s="3">
        <f t="shared" si="8"/>
        <v>10</v>
      </c>
      <c r="G43" s="17">
        <f>SUM(D43:F43)</f>
        <v>101</v>
      </c>
    </row>
    <row r="44" spans="1:7" s="20" customFormat="1" x14ac:dyDescent="0.35">
      <c r="A44" s="19"/>
      <c r="B44" s="19" t="s">
        <v>10</v>
      </c>
      <c r="C44" s="16"/>
      <c r="D44" s="3"/>
      <c r="E44" s="4"/>
      <c r="F44" s="5"/>
      <c r="G44" s="17">
        <f t="shared" si="2"/>
        <v>0</v>
      </c>
    </row>
    <row r="45" spans="1:7" x14ac:dyDescent="0.35">
      <c r="A45" s="8" t="s">
        <v>24</v>
      </c>
      <c r="B45" s="9" t="s">
        <v>7</v>
      </c>
      <c r="C45" s="10"/>
      <c r="D45" s="3">
        <v>16</v>
      </c>
      <c r="E45" s="4">
        <v>32</v>
      </c>
      <c r="F45" s="5">
        <v>9</v>
      </c>
      <c r="G45" s="11">
        <f t="shared" si="2"/>
        <v>57</v>
      </c>
    </row>
    <row r="46" spans="1:7" x14ac:dyDescent="0.35">
      <c r="A46" s="9"/>
      <c r="B46" s="9" t="s">
        <v>8</v>
      </c>
      <c r="C46" s="10"/>
      <c r="D46" s="3">
        <v>14</v>
      </c>
      <c r="E46" s="4">
        <v>34</v>
      </c>
      <c r="F46" s="5">
        <v>8</v>
      </c>
      <c r="G46" s="11">
        <f t="shared" si="2"/>
        <v>56</v>
      </c>
    </row>
    <row r="47" spans="1:7" x14ac:dyDescent="0.35">
      <c r="A47" s="9"/>
      <c r="B47" s="9" t="s">
        <v>11</v>
      </c>
      <c r="C47" s="10">
        <v>3</v>
      </c>
      <c r="D47" s="3">
        <f>C47*5/3</f>
        <v>5</v>
      </c>
      <c r="E47" s="4"/>
      <c r="F47" s="5"/>
      <c r="G47" s="11">
        <f t="shared" si="2"/>
        <v>5</v>
      </c>
    </row>
    <row r="48" spans="1:7" x14ac:dyDescent="0.35">
      <c r="A48" s="9"/>
      <c r="B48" s="9" t="s">
        <v>16</v>
      </c>
      <c r="C48" s="10">
        <v>3</v>
      </c>
      <c r="D48" s="3">
        <f>C48*5/3</f>
        <v>5</v>
      </c>
      <c r="E48" s="4"/>
      <c r="F48" s="5"/>
      <c r="G48" s="11">
        <f t="shared" si="2"/>
        <v>5</v>
      </c>
    </row>
    <row r="49" spans="1:7" s="18" customFormat="1" x14ac:dyDescent="0.35">
      <c r="A49" s="15"/>
      <c r="B49" s="15" t="s">
        <v>17</v>
      </c>
      <c r="C49" s="16"/>
      <c r="D49" s="3">
        <f>SUM(D45:D48)</f>
        <v>40</v>
      </c>
      <c r="E49" s="3">
        <f t="shared" ref="E49:F49" si="9">SUM(E45:E48)</f>
        <v>66</v>
      </c>
      <c r="F49" s="3">
        <f t="shared" si="9"/>
        <v>17</v>
      </c>
      <c r="G49" s="17">
        <f>SUM(D49:F49)</f>
        <v>123</v>
      </c>
    </row>
    <row r="50" spans="1:7" s="20" customFormat="1" x14ac:dyDescent="0.35">
      <c r="A50" s="19"/>
      <c r="B50" s="19" t="s">
        <v>10</v>
      </c>
      <c r="C50" s="16"/>
      <c r="D50" s="3"/>
      <c r="E50" s="4"/>
      <c r="F50" s="5"/>
      <c r="G50" s="17">
        <f t="shared" si="2"/>
        <v>0</v>
      </c>
    </row>
    <row r="51" spans="1:7" s="20" customFormat="1" x14ac:dyDescent="0.35">
      <c r="A51" s="8" t="s">
        <v>25</v>
      </c>
      <c r="B51" s="9" t="s">
        <v>7</v>
      </c>
      <c r="C51" s="16"/>
      <c r="D51" s="3">
        <v>19</v>
      </c>
      <c r="E51" s="4">
        <v>25</v>
      </c>
      <c r="F51" s="5">
        <v>7</v>
      </c>
      <c r="G51" s="11">
        <f t="shared" si="2"/>
        <v>51</v>
      </c>
    </row>
    <row r="52" spans="1:7" s="20" customFormat="1" x14ac:dyDescent="0.35">
      <c r="A52" s="8"/>
      <c r="B52" s="9" t="s">
        <v>8</v>
      </c>
      <c r="C52" s="16"/>
      <c r="D52" s="3">
        <v>18</v>
      </c>
      <c r="E52" s="4">
        <v>19</v>
      </c>
      <c r="F52" s="5">
        <v>4</v>
      </c>
      <c r="G52" s="11">
        <f t="shared" si="2"/>
        <v>41</v>
      </c>
    </row>
    <row r="53" spans="1:7" s="20" customFormat="1" x14ac:dyDescent="0.35">
      <c r="A53" s="8"/>
      <c r="B53" s="9" t="s">
        <v>11</v>
      </c>
      <c r="C53" s="16">
        <v>3</v>
      </c>
      <c r="D53" s="3">
        <f>C53*5/3</f>
        <v>5</v>
      </c>
      <c r="E53" s="4"/>
      <c r="F53" s="5"/>
      <c r="G53" s="11">
        <f t="shared" si="2"/>
        <v>5</v>
      </c>
    </row>
    <row r="54" spans="1:7" s="20" customFormat="1" x14ac:dyDescent="0.35">
      <c r="A54" s="21"/>
      <c r="B54" s="9" t="s">
        <v>16</v>
      </c>
      <c r="C54" s="16">
        <v>3</v>
      </c>
      <c r="D54" s="3">
        <f>C54*5/3</f>
        <v>5</v>
      </c>
      <c r="E54" s="4"/>
      <c r="F54" s="5"/>
      <c r="G54" s="11">
        <f t="shared" si="2"/>
        <v>5</v>
      </c>
    </row>
    <row r="55" spans="1:7" s="20" customFormat="1" x14ac:dyDescent="0.35">
      <c r="A55" s="22"/>
      <c r="B55" s="15" t="s">
        <v>17</v>
      </c>
      <c r="C55" s="16"/>
      <c r="D55" s="3">
        <f>SUM(D51:D54)</f>
        <v>47</v>
      </c>
      <c r="E55" s="3">
        <f t="shared" ref="E55:F55" si="10">SUM(E51:E54)</f>
        <v>44</v>
      </c>
      <c r="F55" s="3">
        <f t="shared" si="10"/>
        <v>11</v>
      </c>
      <c r="G55" s="17">
        <f t="shared" si="2"/>
        <v>102</v>
      </c>
    </row>
    <row r="56" spans="1:7" s="20" customFormat="1" x14ac:dyDescent="0.35">
      <c r="A56" s="22"/>
      <c r="B56" s="19" t="s">
        <v>10</v>
      </c>
      <c r="C56" s="16"/>
      <c r="D56" s="3"/>
      <c r="E56" s="4"/>
      <c r="F56" s="5"/>
      <c r="G56" s="17">
        <f t="shared" si="2"/>
        <v>0</v>
      </c>
    </row>
    <row r="57" spans="1:7" s="20" customFormat="1" x14ac:dyDescent="0.35">
      <c r="A57" s="8" t="s">
        <v>26</v>
      </c>
      <c r="B57" s="9" t="s">
        <v>7</v>
      </c>
      <c r="C57" s="16"/>
      <c r="D57" s="3">
        <v>14</v>
      </c>
      <c r="E57" s="4">
        <v>26</v>
      </c>
      <c r="F57" s="5">
        <v>7</v>
      </c>
      <c r="G57" s="11">
        <f t="shared" si="2"/>
        <v>47</v>
      </c>
    </row>
    <row r="58" spans="1:7" s="20" customFormat="1" x14ac:dyDescent="0.35">
      <c r="A58" s="9"/>
      <c r="B58" s="9" t="s">
        <v>8</v>
      </c>
      <c r="C58" s="16"/>
      <c r="D58" s="3">
        <v>14</v>
      </c>
      <c r="E58" s="4">
        <v>36</v>
      </c>
      <c r="F58" s="5">
        <v>7</v>
      </c>
      <c r="G58" s="11">
        <f t="shared" si="2"/>
        <v>57</v>
      </c>
    </row>
    <row r="59" spans="1:7" s="20" customFormat="1" x14ac:dyDescent="0.35">
      <c r="A59" s="9"/>
      <c r="B59" s="9" t="s">
        <v>11</v>
      </c>
      <c r="C59" s="16">
        <v>3</v>
      </c>
      <c r="D59" s="3">
        <f>C59*5/3</f>
        <v>5</v>
      </c>
      <c r="E59" s="4"/>
      <c r="F59" s="5"/>
      <c r="G59" s="11">
        <f t="shared" si="2"/>
        <v>5</v>
      </c>
    </row>
    <row r="60" spans="1:7" s="20" customFormat="1" x14ac:dyDescent="0.35">
      <c r="A60" s="9"/>
      <c r="B60" s="9" t="s">
        <v>16</v>
      </c>
      <c r="C60" s="16">
        <v>3</v>
      </c>
      <c r="D60" s="3">
        <f>C60*5/3</f>
        <v>5</v>
      </c>
      <c r="E60" s="4"/>
      <c r="F60" s="5"/>
      <c r="G60" s="11">
        <f t="shared" si="2"/>
        <v>5</v>
      </c>
    </row>
    <row r="61" spans="1:7" s="20" customFormat="1" x14ac:dyDescent="0.35">
      <c r="A61" s="15"/>
      <c r="B61" s="15" t="s">
        <v>17</v>
      </c>
      <c r="C61" s="16"/>
      <c r="D61" s="3">
        <f>SUM(D57:D60)</f>
        <v>38</v>
      </c>
      <c r="E61" s="3">
        <f t="shared" ref="E61:F61" si="11">SUM(E57:E60)</f>
        <v>62</v>
      </c>
      <c r="F61" s="3">
        <f t="shared" si="11"/>
        <v>14</v>
      </c>
      <c r="G61" s="17">
        <f>SUM(D61:F61)</f>
        <v>114</v>
      </c>
    </row>
    <row r="62" spans="1:7" s="20" customFormat="1" x14ac:dyDescent="0.35">
      <c r="A62" s="19"/>
      <c r="B62" s="19" t="s">
        <v>10</v>
      </c>
      <c r="C62" s="16"/>
      <c r="D62" s="3"/>
      <c r="E62" s="4"/>
      <c r="F62" s="5"/>
      <c r="G62" s="17">
        <f t="shared" si="2"/>
        <v>0</v>
      </c>
    </row>
    <row r="63" spans="1:7" s="20" customFormat="1" x14ac:dyDescent="0.35">
      <c r="A63" s="8" t="s">
        <v>27</v>
      </c>
      <c r="B63" s="9" t="s">
        <v>7</v>
      </c>
      <c r="C63" s="16"/>
      <c r="D63" s="3">
        <v>24</v>
      </c>
      <c r="E63" s="4">
        <v>35</v>
      </c>
      <c r="F63" s="5">
        <v>9</v>
      </c>
      <c r="G63" s="11">
        <f t="shared" si="2"/>
        <v>68</v>
      </c>
    </row>
    <row r="64" spans="1:7" s="20" customFormat="1" x14ac:dyDescent="0.35">
      <c r="A64" s="9"/>
      <c r="B64" s="9" t="s">
        <v>8</v>
      </c>
      <c r="C64" s="16"/>
      <c r="D64" s="3">
        <v>21</v>
      </c>
      <c r="E64" s="4">
        <v>37</v>
      </c>
      <c r="F64" s="5">
        <v>9</v>
      </c>
      <c r="G64" s="11">
        <f t="shared" si="2"/>
        <v>67</v>
      </c>
    </row>
    <row r="65" spans="1:7" s="20" customFormat="1" x14ac:dyDescent="0.35">
      <c r="A65" s="9"/>
      <c r="B65" s="9" t="s">
        <v>11</v>
      </c>
      <c r="C65" s="16">
        <v>3</v>
      </c>
      <c r="D65" s="3">
        <f>C65*5/3</f>
        <v>5</v>
      </c>
      <c r="E65" s="4"/>
      <c r="F65" s="5"/>
      <c r="G65" s="11">
        <f t="shared" si="2"/>
        <v>5</v>
      </c>
    </row>
    <row r="66" spans="1:7" s="20" customFormat="1" x14ac:dyDescent="0.35">
      <c r="A66" s="9"/>
      <c r="B66" s="9" t="s">
        <v>16</v>
      </c>
      <c r="C66" s="16">
        <v>3</v>
      </c>
      <c r="D66" s="3">
        <f>C66*5/3</f>
        <v>5</v>
      </c>
      <c r="E66" s="4"/>
      <c r="F66" s="5"/>
      <c r="G66" s="11">
        <f t="shared" si="2"/>
        <v>5</v>
      </c>
    </row>
    <row r="67" spans="1:7" s="20" customFormat="1" x14ac:dyDescent="0.35">
      <c r="A67" s="15"/>
      <c r="B67" s="15" t="s">
        <v>17</v>
      </c>
      <c r="C67" s="16"/>
      <c r="D67" s="3">
        <f>SUM(D63:D66)</f>
        <v>55</v>
      </c>
      <c r="E67" s="3">
        <f t="shared" ref="E67:F67" si="12">SUM(E63:E66)</f>
        <v>72</v>
      </c>
      <c r="F67" s="3">
        <f t="shared" si="12"/>
        <v>18</v>
      </c>
      <c r="G67" s="17">
        <f>SUM(D67:F67)</f>
        <v>145</v>
      </c>
    </row>
    <row r="68" spans="1:7" s="20" customFormat="1" x14ac:dyDescent="0.35">
      <c r="A68" s="19"/>
      <c r="B68" s="19" t="s">
        <v>10</v>
      </c>
      <c r="C68" s="16"/>
      <c r="D68" s="3"/>
      <c r="E68" s="4"/>
      <c r="F68" s="5"/>
      <c r="G68" s="17">
        <f t="shared" si="2"/>
        <v>0</v>
      </c>
    </row>
    <row r="69" spans="1:7" s="20" customFormat="1" x14ac:dyDescent="0.35">
      <c r="A69" s="8" t="s">
        <v>28</v>
      </c>
      <c r="B69" s="9" t="s">
        <v>7</v>
      </c>
      <c r="C69" s="16"/>
      <c r="D69" s="3">
        <v>19</v>
      </c>
      <c r="E69" s="4">
        <v>30</v>
      </c>
      <c r="F69" s="5">
        <v>7</v>
      </c>
      <c r="G69" s="11">
        <f t="shared" si="2"/>
        <v>56</v>
      </c>
    </row>
    <row r="70" spans="1:7" s="20" customFormat="1" x14ac:dyDescent="0.35">
      <c r="A70" s="9"/>
      <c r="B70" s="9" t="s">
        <v>8</v>
      </c>
      <c r="C70" s="16"/>
      <c r="D70" s="3">
        <v>14</v>
      </c>
      <c r="E70" s="4">
        <v>32</v>
      </c>
      <c r="F70" s="5">
        <v>8</v>
      </c>
      <c r="G70" s="11">
        <f t="shared" si="2"/>
        <v>54</v>
      </c>
    </row>
    <row r="71" spans="1:7" s="20" customFormat="1" x14ac:dyDescent="0.35">
      <c r="A71" s="9"/>
      <c r="B71" s="9" t="s">
        <v>11</v>
      </c>
      <c r="C71" s="16">
        <v>3</v>
      </c>
      <c r="D71" s="3">
        <f>C71*5/3</f>
        <v>5</v>
      </c>
      <c r="E71" s="4"/>
      <c r="F71" s="5"/>
      <c r="G71" s="11">
        <f t="shared" si="2"/>
        <v>5</v>
      </c>
    </row>
    <row r="72" spans="1:7" s="20" customFormat="1" x14ac:dyDescent="0.35">
      <c r="A72" s="9"/>
      <c r="B72" s="9" t="s">
        <v>16</v>
      </c>
      <c r="C72" s="16">
        <v>3</v>
      </c>
      <c r="D72" s="3">
        <f>C72*5/3</f>
        <v>5</v>
      </c>
      <c r="E72" s="4"/>
      <c r="F72" s="5"/>
      <c r="G72" s="11">
        <f t="shared" si="2"/>
        <v>5</v>
      </c>
    </row>
    <row r="73" spans="1:7" s="20" customFormat="1" x14ac:dyDescent="0.35">
      <c r="A73" s="15"/>
      <c r="B73" s="15" t="s">
        <v>17</v>
      </c>
      <c r="C73" s="16"/>
      <c r="D73" s="3">
        <f>SUM(D69:D72)</f>
        <v>43</v>
      </c>
      <c r="E73" s="3">
        <f t="shared" ref="E73:F73" si="13">SUM(E69:E72)</f>
        <v>62</v>
      </c>
      <c r="F73" s="3">
        <f t="shared" si="13"/>
        <v>15</v>
      </c>
      <c r="G73" s="17">
        <f>SUM(D73:F73)</f>
        <v>120</v>
      </c>
    </row>
    <row r="74" spans="1:7" s="20" customFormat="1" x14ac:dyDescent="0.35">
      <c r="A74" s="19"/>
      <c r="B74" s="19" t="s">
        <v>10</v>
      </c>
      <c r="C74" s="16"/>
      <c r="D74" s="3"/>
      <c r="E74" s="4"/>
      <c r="F74" s="5"/>
      <c r="G74" s="17">
        <f t="shared" si="2"/>
        <v>0</v>
      </c>
    </row>
    <row r="75" spans="1:7" s="20" customFormat="1" x14ac:dyDescent="0.35">
      <c r="A75" s="8" t="s">
        <v>29</v>
      </c>
      <c r="B75" s="9" t="s">
        <v>7</v>
      </c>
      <c r="C75" s="16"/>
      <c r="D75" s="3">
        <v>25</v>
      </c>
      <c r="E75" s="4">
        <v>31</v>
      </c>
      <c r="F75" s="5">
        <v>0</v>
      </c>
      <c r="G75" s="11">
        <f t="shared" si="2"/>
        <v>56</v>
      </c>
    </row>
    <row r="76" spans="1:7" s="20" customFormat="1" x14ac:dyDescent="0.35">
      <c r="A76" s="9"/>
      <c r="B76" s="9" t="s">
        <v>8</v>
      </c>
      <c r="C76" s="16"/>
      <c r="D76" s="3">
        <v>8</v>
      </c>
      <c r="E76" s="4">
        <v>28</v>
      </c>
      <c r="F76" s="5">
        <v>8</v>
      </c>
      <c r="G76" s="11">
        <f t="shared" si="2"/>
        <v>44</v>
      </c>
    </row>
    <row r="77" spans="1:7" s="20" customFormat="1" x14ac:dyDescent="0.35">
      <c r="A77" s="9"/>
      <c r="B77" s="9" t="s">
        <v>11</v>
      </c>
      <c r="C77" s="16">
        <v>3</v>
      </c>
      <c r="D77" s="3">
        <f>C77*5/3</f>
        <v>5</v>
      </c>
      <c r="E77" s="4"/>
      <c r="F77" s="5"/>
      <c r="G77" s="11">
        <f t="shared" si="2"/>
        <v>5</v>
      </c>
    </row>
    <row r="78" spans="1:7" s="20" customFormat="1" x14ac:dyDescent="0.35">
      <c r="A78" s="9"/>
      <c r="B78" s="9" t="s">
        <v>16</v>
      </c>
      <c r="C78" s="16">
        <v>3</v>
      </c>
      <c r="D78" s="3">
        <f>C78*5/3</f>
        <v>5</v>
      </c>
      <c r="E78" s="4"/>
      <c r="F78" s="5"/>
      <c r="G78" s="11">
        <f t="shared" si="2"/>
        <v>5</v>
      </c>
    </row>
    <row r="79" spans="1:7" s="20" customFormat="1" x14ac:dyDescent="0.35">
      <c r="A79" s="15"/>
      <c r="B79" s="15" t="s">
        <v>17</v>
      </c>
      <c r="C79" s="16"/>
      <c r="D79" s="3">
        <f>SUM(D75:D78)</f>
        <v>43</v>
      </c>
      <c r="E79" s="3">
        <f t="shared" ref="E79:F79" si="14">SUM(E75:E78)</f>
        <v>59</v>
      </c>
      <c r="F79" s="3">
        <f t="shared" si="14"/>
        <v>8</v>
      </c>
      <c r="G79" s="17">
        <f t="shared" si="2"/>
        <v>110</v>
      </c>
    </row>
    <row r="80" spans="1:7" s="20" customFormat="1" x14ac:dyDescent="0.35">
      <c r="A80" s="19"/>
      <c r="B80" s="19" t="s">
        <v>10</v>
      </c>
      <c r="C80" s="16"/>
      <c r="D80" s="3"/>
      <c r="E80" s="4"/>
      <c r="F80" s="5"/>
      <c r="G80" s="17">
        <f t="shared" si="2"/>
        <v>0</v>
      </c>
    </row>
    <row r="81" spans="1:7" s="20" customFormat="1" x14ac:dyDescent="0.35">
      <c r="A81" s="8" t="s">
        <v>30</v>
      </c>
      <c r="B81" s="9" t="s">
        <v>7</v>
      </c>
      <c r="C81" s="16"/>
      <c r="D81" s="3">
        <v>26</v>
      </c>
      <c r="E81" s="4">
        <v>27</v>
      </c>
      <c r="F81" s="5">
        <v>7</v>
      </c>
      <c r="G81" s="11">
        <f t="shared" si="2"/>
        <v>60</v>
      </c>
    </row>
    <row r="82" spans="1:7" s="20" customFormat="1" x14ac:dyDescent="0.35">
      <c r="A82" s="9"/>
      <c r="B82" s="9" t="s">
        <v>8</v>
      </c>
      <c r="C82" s="16"/>
      <c r="D82" s="3">
        <v>14</v>
      </c>
      <c r="E82" s="4">
        <v>30</v>
      </c>
      <c r="F82" s="5">
        <v>7</v>
      </c>
      <c r="G82" s="11">
        <f t="shared" si="2"/>
        <v>51</v>
      </c>
    </row>
    <row r="83" spans="1:7" s="20" customFormat="1" x14ac:dyDescent="0.35">
      <c r="A83" s="9"/>
      <c r="B83" s="9" t="s">
        <v>11</v>
      </c>
      <c r="C83" s="16">
        <v>3</v>
      </c>
      <c r="D83" s="3">
        <f>C83*5/3</f>
        <v>5</v>
      </c>
      <c r="E83" s="4"/>
      <c r="F83" s="5"/>
      <c r="G83" s="11">
        <f t="shared" si="2"/>
        <v>5</v>
      </c>
    </row>
    <row r="84" spans="1:7" s="20" customFormat="1" x14ac:dyDescent="0.35">
      <c r="A84" s="9"/>
      <c r="B84" s="9" t="s">
        <v>16</v>
      </c>
      <c r="C84" s="16">
        <v>3</v>
      </c>
      <c r="D84" s="3">
        <f>C84*5/3</f>
        <v>5</v>
      </c>
      <c r="E84" s="4"/>
      <c r="F84" s="5"/>
      <c r="G84" s="11">
        <f t="shared" si="2"/>
        <v>5</v>
      </c>
    </row>
    <row r="85" spans="1:7" s="20" customFormat="1" x14ac:dyDescent="0.35">
      <c r="A85" s="15"/>
      <c r="B85" s="15" t="s">
        <v>17</v>
      </c>
      <c r="C85" s="16"/>
      <c r="D85" s="3">
        <f>SUM(D81:D84)</f>
        <v>50</v>
      </c>
      <c r="E85" s="3">
        <f t="shared" ref="E85:F85" si="15">SUM(E81:E84)</f>
        <v>57</v>
      </c>
      <c r="F85" s="3">
        <f t="shared" si="15"/>
        <v>14</v>
      </c>
      <c r="G85" s="17">
        <f t="shared" si="2"/>
        <v>121</v>
      </c>
    </row>
    <row r="86" spans="1:7" s="20" customFormat="1" x14ac:dyDescent="0.35">
      <c r="A86" s="19"/>
      <c r="B86" s="19" t="s">
        <v>10</v>
      </c>
      <c r="C86" s="16"/>
      <c r="D86" s="3"/>
      <c r="E86" s="4"/>
      <c r="F86" s="5"/>
      <c r="G86" s="17">
        <f t="shared" si="2"/>
        <v>0</v>
      </c>
    </row>
    <row r="87" spans="1:7" s="20" customFormat="1" x14ac:dyDescent="0.35">
      <c r="A87" s="8" t="s">
        <v>31</v>
      </c>
      <c r="B87" s="9" t="s">
        <v>7</v>
      </c>
      <c r="C87" s="16"/>
      <c r="D87" s="3">
        <v>23</v>
      </c>
      <c r="E87" s="4">
        <v>34</v>
      </c>
      <c r="F87" s="5">
        <v>8</v>
      </c>
      <c r="G87" s="11">
        <f t="shared" si="2"/>
        <v>65</v>
      </c>
    </row>
    <row r="88" spans="1:7" s="20" customFormat="1" x14ac:dyDescent="0.35">
      <c r="A88" s="9"/>
      <c r="B88" s="9" t="s">
        <v>8</v>
      </c>
      <c r="C88" s="16"/>
      <c r="D88" s="3">
        <v>19</v>
      </c>
      <c r="E88" s="4">
        <v>37</v>
      </c>
      <c r="F88" s="5">
        <v>8</v>
      </c>
      <c r="G88" s="11">
        <f t="shared" si="2"/>
        <v>64</v>
      </c>
    </row>
    <row r="89" spans="1:7" s="20" customFormat="1" x14ac:dyDescent="0.35">
      <c r="A89" s="9"/>
      <c r="B89" s="9" t="s">
        <v>11</v>
      </c>
      <c r="C89" s="16">
        <v>3</v>
      </c>
      <c r="D89" s="3">
        <f>C89*5/3</f>
        <v>5</v>
      </c>
      <c r="E89" s="4"/>
      <c r="F89" s="5"/>
      <c r="G89" s="11">
        <f t="shared" si="2"/>
        <v>5</v>
      </c>
    </row>
    <row r="90" spans="1:7" s="20" customFormat="1" x14ac:dyDescent="0.35">
      <c r="A90" s="9"/>
      <c r="B90" s="9" t="s">
        <v>16</v>
      </c>
      <c r="C90" s="16">
        <v>3</v>
      </c>
      <c r="D90" s="3">
        <f>C90*5/3</f>
        <v>5</v>
      </c>
      <c r="E90" s="4"/>
      <c r="F90" s="5"/>
      <c r="G90" s="11">
        <f t="shared" si="2"/>
        <v>5</v>
      </c>
    </row>
    <row r="91" spans="1:7" s="20" customFormat="1" x14ac:dyDescent="0.35">
      <c r="A91" s="15"/>
      <c r="B91" s="15" t="s">
        <v>17</v>
      </c>
      <c r="C91" s="16"/>
      <c r="D91" s="3">
        <f>SUM(D87:D90)</f>
        <v>52</v>
      </c>
      <c r="E91" s="3">
        <f t="shared" ref="E91:F91" si="16">SUM(E87:E90)</f>
        <v>71</v>
      </c>
      <c r="F91" s="3">
        <f t="shared" si="16"/>
        <v>16</v>
      </c>
      <c r="G91" s="17">
        <f>SUM(D91:F91)</f>
        <v>139</v>
      </c>
    </row>
    <row r="92" spans="1:7" s="20" customFormat="1" x14ac:dyDescent="0.35">
      <c r="A92" s="19"/>
      <c r="B92" s="19" t="s">
        <v>10</v>
      </c>
      <c r="C92" s="16"/>
      <c r="D92" s="3"/>
      <c r="E92" s="4"/>
      <c r="F92" s="5"/>
      <c r="G92" s="17">
        <f t="shared" si="2"/>
        <v>0</v>
      </c>
    </row>
    <row r="93" spans="1:7" s="20" customFormat="1" x14ac:dyDescent="0.35">
      <c r="A93" s="8" t="s">
        <v>32</v>
      </c>
      <c r="B93" s="9" t="s">
        <v>7</v>
      </c>
      <c r="C93" s="16"/>
      <c r="D93" s="3">
        <v>27</v>
      </c>
      <c r="E93" s="4">
        <v>25</v>
      </c>
      <c r="F93" s="5">
        <v>8</v>
      </c>
      <c r="G93" s="11">
        <f t="shared" si="2"/>
        <v>60</v>
      </c>
    </row>
    <row r="94" spans="1:7" s="20" customFormat="1" x14ac:dyDescent="0.35">
      <c r="A94" s="9"/>
      <c r="B94" s="9" t="s">
        <v>8</v>
      </c>
      <c r="C94" s="16"/>
      <c r="D94" s="3">
        <v>19</v>
      </c>
      <c r="E94" s="4">
        <v>34</v>
      </c>
      <c r="F94" s="5">
        <v>3</v>
      </c>
      <c r="G94" s="11">
        <f t="shared" si="2"/>
        <v>56</v>
      </c>
    </row>
    <row r="95" spans="1:7" s="20" customFormat="1" x14ac:dyDescent="0.35">
      <c r="A95" s="9"/>
      <c r="B95" s="9" t="s">
        <v>11</v>
      </c>
      <c r="C95" s="16">
        <v>3</v>
      </c>
      <c r="D95" s="3">
        <f>C95*5/3</f>
        <v>5</v>
      </c>
      <c r="E95" s="4"/>
      <c r="F95" s="5"/>
      <c r="G95" s="11">
        <f t="shared" si="2"/>
        <v>5</v>
      </c>
    </row>
    <row r="96" spans="1:7" s="20" customFormat="1" x14ac:dyDescent="0.35">
      <c r="A96" s="9"/>
      <c r="B96" s="9" t="s">
        <v>16</v>
      </c>
      <c r="C96" s="16">
        <v>3</v>
      </c>
      <c r="D96" s="3">
        <f>C96*5/3</f>
        <v>5</v>
      </c>
      <c r="E96" s="4"/>
      <c r="F96" s="5"/>
      <c r="G96" s="11">
        <f t="shared" si="2"/>
        <v>5</v>
      </c>
    </row>
    <row r="97" spans="1:7" s="20" customFormat="1" x14ac:dyDescent="0.35">
      <c r="A97" s="15"/>
      <c r="B97" s="15" t="s">
        <v>17</v>
      </c>
      <c r="C97" s="16"/>
      <c r="D97" s="3">
        <f>SUM(D93:D96)</f>
        <v>56</v>
      </c>
      <c r="E97" s="3">
        <f t="shared" ref="E97:F97" si="17">SUM(E93:E96)</f>
        <v>59</v>
      </c>
      <c r="F97" s="3">
        <f t="shared" si="17"/>
        <v>11</v>
      </c>
      <c r="G97" s="17">
        <f>SUM(D97:F97)</f>
        <v>126</v>
      </c>
    </row>
    <row r="98" spans="1:7" s="20" customFormat="1" x14ac:dyDescent="0.35">
      <c r="A98" s="19"/>
      <c r="B98" s="19" t="s">
        <v>10</v>
      </c>
      <c r="C98" s="16"/>
      <c r="D98" s="3"/>
      <c r="E98" s="4"/>
      <c r="F98" s="5"/>
      <c r="G98" s="17">
        <f t="shared" si="2"/>
        <v>0</v>
      </c>
    </row>
    <row r="99" spans="1:7" s="20" customFormat="1" x14ac:dyDescent="0.35">
      <c r="A99" s="8" t="s">
        <v>33</v>
      </c>
      <c r="B99" s="9" t="s">
        <v>7</v>
      </c>
      <c r="C99" s="16"/>
      <c r="D99" s="3">
        <v>10</v>
      </c>
      <c r="E99" s="4">
        <v>26</v>
      </c>
      <c r="F99" s="5">
        <v>7</v>
      </c>
      <c r="G99" s="11">
        <f t="shared" ref="G99:G110" si="18">SUM(D99:F99)</f>
        <v>43</v>
      </c>
    </row>
    <row r="100" spans="1:7" s="20" customFormat="1" x14ac:dyDescent="0.35">
      <c r="A100" s="9"/>
      <c r="B100" s="9" t="s">
        <v>8</v>
      </c>
      <c r="C100" s="16"/>
      <c r="D100" s="3">
        <v>16</v>
      </c>
      <c r="E100" s="4">
        <v>29</v>
      </c>
      <c r="F100" s="5">
        <v>3</v>
      </c>
      <c r="G100" s="11">
        <f t="shared" si="18"/>
        <v>48</v>
      </c>
    </row>
    <row r="101" spans="1:7" s="20" customFormat="1" x14ac:dyDescent="0.35">
      <c r="A101" s="9"/>
      <c r="B101" s="9" t="s">
        <v>11</v>
      </c>
      <c r="C101" s="16">
        <v>3</v>
      </c>
      <c r="D101" s="3">
        <f>C101*5/3</f>
        <v>5</v>
      </c>
      <c r="E101" s="4"/>
      <c r="F101" s="5"/>
      <c r="G101" s="11">
        <f t="shared" si="18"/>
        <v>5</v>
      </c>
    </row>
    <row r="102" spans="1:7" s="20" customFormat="1" x14ac:dyDescent="0.35">
      <c r="A102" s="9"/>
      <c r="B102" s="9" t="s">
        <v>16</v>
      </c>
      <c r="C102" s="16">
        <v>3</v>
      </c>
      <c r="D102" s="3">
        <f>C102*5/3</f>
        <v>5</v>
      </c>
      <c r="E102" s="4"/>
      <c r="F102" s="5"/>
      <c r="G102" s="11">
        <f t="shared" si="18"/>
        <v>5</v>
      </c>
    </row>
    <row r="103" spans="1:7" s="20" customFormat="1" x14ac:dyDescent="0.35">
      <c r="A103" s="15"/>
      <c r="B103" s="15" t="s">
        <v>17</v>
      </c>
      <c r="C103" s="16"/>
      <c r="D103" s="3">
        <f>SUM(D99:D102)</f>
        <v>36</v>
      </c>
      <c r="E103" s="3">
        <f t="shared" ref="E103:F103" si="19">SUM(E99:E102)</f>
        <v>55</v>
      </c>
      <c r="F103" s="3">
        <f t="shared" si="19"/>
        <v>10</v>
      </c>
      <c r="G103" s="17">
        <f>SUM(D103:F103)</f>
        <v>101</v>
      </c>
    </row>
    <row r="104" spans="1:7" s="20" customFormat="1" x14ac:dyDescent="0.35">
      <c r="A104" s="19"/>
      <c r="B104" s="19" t="s">
        <v>10</v>
      </c>
      <c r="C104" s="16"/>
      <c r="D104" s="3"/>
      <c r="E104" s="4"/>
      <c r="F104" s="5"/>
      <c r="G104" s="17">
        <f t="shared" si="18"/>
        <v>0</v>
      </c>
    </row>
    <row r="105" spans="1:7" s="20" customFormat="1" x14ac:dyDescent="0.35">
      <c r="A105" s="8" t="s">
        <v>34</v>
      </c>
      <c r="B105" s="9" t="s">
        <v>7</v>
      </c>
      <c r="C105" s="16"/>
      <c r="D105" s="3">
        <v>21</v>
      </c>
      <c r="E105" s="4">
        <v>20</v>
      </c>
      <c r="F105" s="5">
        <v>2</v>
      </c>
      <c r="G105" s="11">
        <f t="shared" si="18"/>
        <v>43</v>
      </c>
    </row>
    <row r="106" spans="1:7" s="20" customFormat="1" x14ac:dyDescent="0.35">
      <c r="A106" s="9"/>
      <c r="B106" s="9" t="s">
        <v>8</v>
      </c>
      <c r="C106" s="16"/>
      <c r="D106" s="3">
        <v>16</v>
      </c>
      <c r="E106" s="4">
        <v>28</v>
      </c>
      <c r="F106" s="5">
        <v>6</v>
      </c>
      <c r="G106" s="11">
        <f t="shared" si="18"/>
        <v>50</v>
      </c>
    </row>
    <row r="107" spans="1:7" s="20" customFormat="1" x14ac:dyDescent="0.35">
      <c r="A107" s="9"/>
      <c r="B107" s="9" t="s">
        <v>11</v>
      </c>
      <c r="C107" s="16">
        <v>3</v>
      </c>
      <c r="D107" s="3">
        <f>C107*5/3</f>
        <v>5</v>
      </c>
      <c r="E107" s="4"/>
      <c r="F107" s="5"/>
      <c r="G107" s="11">
        <f t="shared" si="18"/>
        <v>5</v>
      </c>
    </row>
    <row r="108" spans="1:7" s="20" customFormat="1" x14ac:dyDescent="0.35">
      <c r="A108" s="9"/>
      <c r="B108" s="9" t="s">
        <v>16</v>
      </c>
      <c r="C108" s="16">
        <v>3</v>
      </c>
      <c r="D108" s="3">
        <f>C108*5/3</f>
        <v>5</v>
      </c>
      <c r="E108" s="4"/>
      <c r="F108" s="5"/>
      <c r="G108" s="11">
        <f t="shared" si="18"/>
        <v>5</v>
      </c>
    </row>
    <row r="109" spans="1:7" s="20" customFormat="1" x14ac:dyDescent="0.35">
      <c r="A109" s="15"/>
      <c r="B109" s="15" t="s">
        <v>17</v>
      </c>
      <c r="C109" s="16"/>
      <c r="D109" s="3">
        <f>SUM(D105:D108)</f>
        <v>47</v>
      </c>
      <c r="E109" s="3">
        <f t="shared" ref="E109:F109" si="20">SUM(E105:E108)</f>
        <v>48</v>
      </c>
      <c r="F109" s="3">
        <f t="shared" si="20"/>
        <v>8</v>
      </c>
      <c r="G109" s="17">
        <f t="shared" si="18"/>
        <v>103</v>
      </c>
    </row>
    <row r="110" spans="1:7" s="20" customFormat="1" x14ac:dyDescent="0.35">
      <c r="A110" s="19"/>
      <c r="B110" s="19" t="s">
        <v>10</v>
      </c>
      <c r="C110" s="16"/>
      <c r="D110" s="3"/>
      <c r="E110" s="4"/>
      <c r="F110" s="5"/>
      <c r="G110" s="17">
        <f t="shared" si="18"/>
        <v>0</v>
      </c>
    </row>
    <row r="111" spans="1:7" s="20" customFormat="1" x14ac:dyDescent="0.35">
      <c r="A111" s="23"/>
      <c r="B111" s="23"/>
      <c r="C111" s="24"/>
      <c r="D111" s="25"/>
      <c r="E111" s="26"/>
      <c r="F111" s="27"/>
      <c r="G111" s="28"/>
    </row>
    <row r="112" spans="1:7" x14ac:dyDescent="0.35">
      <c r="B112" s="23"/>
    </row>
    <row r="113" spans="1:13" x14ac:dyDescent="0.35">
      <c r="A113" s="9"/>
      <c r="B113" s="9" t="s">
        <v>35</v>
      </c>
      <c r="C113" s="32"/>
      <c r="D113" s="6"/>
      <c r="E113" s="8"/>
      <c r="F113" s="8"/>
      <c r="G113" s="6"/>
      <c r="H113" s="6"/>
      <c r="I113" s="33">
        <f>COUNTIFS(D3:D110,"&gt;=40.8",B3:B110,"Total")</f>
        <v>14</v>
      </c>
      <c r="J113" s="33">
        <f>COUNTIFS(E3:E110,"&gt;=43.2",B3:B110,"Total")</f>
        <v>16</v>
      </c>
      <c r="K113" s="33">
        <f>COUNTIFS(F3:F110,"&gt;=12",B3:B110,"Total")</f>
        <v>10</v>
      </c>
      <c r="L113" s="33"/>
      <c r="M113" s="33"/>
    </row>
    <row r="114" spans="1:13" x14ac:dyDescent="0.35">
      <c r="A114" s="9"/>
      <c r="B114" s="9" t="s">
        <v>36</v>
      </c>
      <c r="C114" s="32"/>
      <c r="D114" s="6"/>
      <c r="E114" s="8"/>
      <c r="F114" s="8"/>
      <c r="G114" s="6"/>
      <c r="H114" s="6"/>
      <c r="I114" s="34">
        <f>100/18*I113</f>
        <v>77.777777777777771</v>
      </c>
      <c r="J114" s="34">
        <f>100/18*J113</f>
        <v>88.888888888888886</v>
      </c>
      <c r="K114" s="34">
        <f>100/18*K113</f>
        <v>55.555555555555557</v>
      </c>
      <c r="L114" s="34"/>
      <c r="M114" s="34"/>
    </row>
    <row r="115" spans="1:13" x14ac:dyDescent="0.35">
      <c r="A115" s="9" t="s">
        <v>9</v>
      </c>
      <c r="B115" s="9" t="s">
        <v>37</v>
      </c>
      <c r="C115" s="32"/>
      <c r="D115" s="6"/>
      <c r="E115" s="8"/>
      <c r="F115" s="8"/>
      <c r="G115" s="6"/>
      <c r="H115" s="6"/>
      <c r="I115" s="34">
        <f>IF(I114&lt;40,0,(IF(AND(I114&gt;=40,I114&lt;60),1,(IF(AND(I114&gt;=60,I114&lt;75),2,3)))))</f>
        <v>3</v>
      </c>
      <c r="J115" s="34">
        <f>IF(J114&lt;40,0,(IF(AND(J114&gt;=40,J114&lt;60),1,(IF(AND(J114&gt;=60,J114&lt;75),2,3)))))</f>
        <v>3</v>
      </c>
      <c r="K115" s="34">
        <f>IF(K114&lt;40,0,(IF(AND(K114&gt;=40,K114&lt;60),1,(IF(AND(K114&gt;=60,K114&lt;75),2,3)))))</f>
        <v>1</v>
      </c>
      <c r="L115" s="34"/>
      <c r="M115" s="34"/>
    </row>
    <row r="116" spans="1:13" x14ac:dyDescent="0.35">
      <c r="A116" s="9"/>
      <c r="B116" s="9"/>
      <c r="C116" s="32"/>
      <c r="D116" s="6"/>
      <c r="E116" s="8"/>
      <c r="F116" s="8"/>
      <c r="G116" s="6"/>
      <c r="H116" s="6"/>
      <c r="I116" s="34"/>
      <c r="J116" s="34"/>
      <c r="K116" s="34"/>
      <c r="L116" s="34"/>
      <c r="M116" s="34"/>
    </row>
    <row r="117" spans="1:13" x14ac:dyDescent="0.35">
      <c r="A117" s="9"/>
      <c r="B117" s="9" t="s">
        <v>38</v>
      </c>
      <c r="C117" s="32"/>
      <c r="D117" s="6"/>
      <c r="E117" s="8"/>
      <c r="F117" s="8"/>
      <c r="G117" s="6"/>
      <c r="H117" s="6"/>
      <c r="I117" s="33">
        <f>COUNTIFS(D3:D104,"&gt;=17.4",B3:B104,"ESE")</f>
        <v>0</v>
      </c>
      <c r="J117" s="33">
        <f>COUNTIFS(E3:E104,"&gt;=21.6",B3:B104,"ESE")</f>
        <v>0</v>
      </c>
      <c r="K117" s="33">
        <f>COUNTIFS(F3:F104,"&gt;=6",B3:B104,"ESE")</f>
        <v>0</v>
      </c>
      <c r="L117" s="33"/>
      <c r="M117" s="33"/>
    </row>
    <row r="118" spans="1:13" x14ac:dyDescent="0.35">
      <c r="A118" s="9"/>
      <c r="B118" s="9" t="s">
        <v>36</v>
      </c>
      <c r="C118" s="32"/>
      <c r="D118" s="6"/>
      <c r="E118" s="8"/>
      <c r="F118" s="8"/>
      <c r="G118" s="6"/>
      <c r="H118" s="6"/>
      <c r="I118" s="34">
        <f>100/18*I117</f>
        <v>0</v>
      </c>
      <c r="J118" s="34">
        <f>100/18*J117</f>
        <v>0</v>
      </c>
      <c r="K118" s="34">
        <f>100/18*K117</f>
        <v>0</v>
      </c>
      <c r="L118" s="34"/>
      <c r="M118" s="34"/>
    </row>
    <row r="119" spans="1:13" x14ac:dyDescent="0.35">
      <c r="A119" s="9" t="s">
        <v>10</v>
      </c>
      <c r="B119" s="9" t="s">
        <v>37</v>
      </c>
      <c r="C119" s="32"/>
      <c r="D119" s="6"/>
      <c r="E119" s="8"/>
      <c r="F119" s="8"/>
      <c r="G119" s="6"/>
      <c r="H119" s="6"/>
      <c r="I119" s="34">
        <f>IF(I118&lt;40,0,(IF(AND(I118&gt;=40,I118&lt;60),1,(IF(AND(I118&gt;=60,I118&lt;75),2,3)))))</f>
        <v>0</v>
      </c>
      <c r="J119" s="34">
        <f t="shared" ref="J119:K119" si="21">IF(J118&lt;40,0,(IF(AND(J118&gt;=40,J118&lt;60),1,(IF(AND(J118&gt;=60,J118&lt;75),2,3)))))</f>
        <v>0</v>
      </c>
      <c r="K119" s="34">
        <f t="shared" si="21"/>
        <v>0</v>
      </c>
      <c r="L119" s="34"/>
      <c r="M119" s="34"/>
    </row>
    <row r="120" spans="1:13" x14ac:dyDescent="0.35">
      <c r="A120" s="9"/>
      <c r="B120" s="9"/>
      <c r="C120" s="32"/>
      <c r="D120" s="6"/>
      <c r="E120" s="8"/>
      <c r="F120" s="8"/>
      <c r="G120" s="6"/>
      <c r="H120" s="6"/>
      <c r="I120" s="34"/>
      <c r="J120" s="34"/>
      <c r="K120" s="34"/>
      <c r="L120" s="34"/>
      <c r="M120" s="34"/>
    </row>
    <row r="121" spans="1:13" x14ac:dyDescent="0.35">
      <c r="A121" s="9"/>
      <c r="B121" s="9" t="s">
        <v>39</v>
      </c>
      <c r="C121" s="32"/>
      <c r="D121" s="6"/>
      <c r="E121" s="8"/>
      <c r="F121" s="8"/>
      <c r="G121" s="6"/>
      <c r="H121" s="6"/>
      <c r="I121" s="34">
        <f>(I115+I119)/2</f>
        <v>1.5</v>
      </c>
      <c r="J121" s="34">
        <f t="shared" ref="J121:K121" si="22">(J115+J119)/2</f>
        <v>1.5</v>
      </c>
      <c r="K121" s="34">
        <f t="shared" si="22"/>
        <v>0.5</v>
      </c>
      <c r="L121" s="34"/>
      <c r="M121" s="34"/>
    </row>
    <row r="122" spans="1:13" x14ac:dyDescent="0.35">
      <c r="A122" s="9"/>
      <c r="B122" s="9" t="s">
        <v>40</v>
      </c>
      <c r="C122" s="32"/>
      <c r="D122" s="6"/>
      <c r="E122" s="8"/>
      <c r="F122" s="8"/>
      <c r="G122" s="6"/>
      <c r="H122" s="6"/>
      <c r="I122" s="34">
        <f>AVERAGE(I121:K121)</f>
        <v>1.1666666666666667</v>
      </c>
      <c r="J122" s="34"/>
      <c r="K122" s="34"/>
      <c r="L122" s="34"/>
      <c r="M122" s="34"/>
    </row>
    <row r="123" spans="1:13" x14ac:dyDescent="0.35">
      <c r="A123" s="9"/>
      <c r="B123" s="9" t="s">
        <v>41</v>
      </c>
      <c r="C123" s="32"/>
      <c r="D123" s="6"/>
      <c r="E123" s="8"/>
      <c r="F123" s="8"/>
      <c r="G123" s="6"/>
      <c r="H123" s="6"/>
      <c r="I123" s="34">
        <f>80/100*I122</f>
        <v>0.93333333333333346</v>
      </c>
      <c r="J123" s="34"/>
      <c r="K123" s="34"/>
      <c r="L123" s="34"/>
      <c r="M123" s="34"/>
    </row>
    <row r="124" spans="1:13" x14ac:dyDescent="0.35">
      <c r="A124" s="9"/>
      <c r="B124" s="9"/>
      <c r="C124" s="32"/>
      <c r="D124" s="6"/>
      <c r="E124" s="8"/>
      <c r="F124" s="8"/>
      <c r="G124" s="6"/>
      <c r="H124" s="6"/>
      <c r="I124" s="34"/>
      <c r="J124" s="34"/>
      <c r="K124" s="34"/>
      <c r="L124" s="34"/>
      <c r="M124" s="34"/>
    </row>
    <row r="125" spans="1:13" x14ac:dyDescent="0.35">
      <c r="A125" s="9"/>
      <c r="B125" s="9" t="s">
        <v>42</v>
      </c>
      <c r="C125" s="32"/>
      <c r="D125" s="6"/>
      <c r="E125" s="8"/>
      <c r="F125" s="8"/>
      <c r="G125" s="6"/>
      <c r="H125" s="6"/>
      <c r="I125" s="34"/>
      <c r="J125" s="34"/>
      <c r="K125" s="34"/>
      <c r="L125" s="34"/>
      <c r="M125" s="34"/>
    </row>
    <row r="126" spans="1:13" x14ac:dyDescent="0.35">
      <c r="A126" s="9"/>
      <c r="B126" s="9" t="s">
        <v>43</v>
      </c>
      <c r="C126" s="32"/>
      <c r="D126" s="6"/>
      <c r="E126" s="8"/>
      <c r="F126" s="8"/>
      <c r="G126" s="6"/>
      <c r="H126" s="6"/>
      <c r="I126" s="33">
        <v>3</v>
      </c>
      <c r="J126" s="33">
        <v>3</v>
      </c>
      <c r="K126" s="33">
        <v>3</v>
      </c>
      <c r="L126" s="33">
        <v>2</v>
      </c>
      <c r="M126" s="33">
        <v>2</v>
      </c>
    </row>
    <row r="127" spans="1:13" x14ac:dyDescent="0.35">
      <c r="A127" s="9"/>
      <c r="B127" s="9" t="s">
        <v>44</v>
      </c>
      <c r="C127" s="32"/>
      <c r="D127" s="6"/>
      <c r="E127" s="8"/>
      <c r="F127" s="8"/>
      <c r="G127" s="6"/>
      <c r="H127" s="6"/>
      <c r="I127" s="33">
        <v>3</v>
      </c>
      <c r="J127" s="33">
        <v>2</v>
      </c>
      <c r="K127" s="33">
        <v>2</v>
      </c>
      <c r="L127" s="33">
        <v>2</v>
      </c>
      <c r="M127" s="33">
        <v>1</v>
      </c>
    </row>
    <row r="128" spans="1:13" x14ac:dyDescent="0.35">
      <c r="A128" s="9"/>
      <c r="B128" s="9" t="s">
        <v>45</v>
      </c>
      <c r="C128" s="32"/>
      <c r="D128" s="6"/>
      <c r="E128" s="8"/>
      <c r="F128" s="8"/>
      <c r="G128" s="6"/>
      <c r="H128" s="6"/>
      <c r="I128" s="33">
        <v>1</v>
      </c>
      <c r="J128" s="33">
        <v>2</v>
      </c>
      <c r="K128" s="33">
        <v>0</v>
      </c>
      <c r="L128" s="33">
        <v>1</v>
      </c>
      <c r="M128" s="33">
        <v>2</v>
      </c>
    </row>
    <row r="129" spans="1:13" x14ac:dyDescent="0.35">
      <c r="A129" s="9"/>
      <c r="B129" s="9" t="s">
        <v>46</v>
      </c>
      <c r="C129" s="32"/>
      <c r="D129" s="6"/>
      <c r="E129" s="8"/>
      <c r="F129" s="8"/>
      <c r="G129" s="6"/>
      <c r="H129" s="6"/>
      <c r="I129" s="33">
        <v>2</v>
      </c>
      <c r="J129" s="33">
        <v>3</v>
      </c>
      <c r="K129" s="33">
        <v>2</v>
      </c>
      <c r="L129" s="33">
        <v>1</v>
      </c>
      <c r="M129" s="33">
        <v>0</v>
      </c>
    </row>
    <row r="130" spans="1:13" x14ac:dyDescent="0.35">
      <c r="A130" s="9"/>
      <c r="B130" s="9" t="s">
        <v>47</v>
      </c>
      <c r="C130" s="32"/>
      <c r="D130" s="6"/>
      <c r="E130" s="8"/>
      <c r="F130" s="8"/>
      <c r="G130" s="6"/>
      <c r="H130" s="6"/>
      <c r="I130" s="33">
        <v>2</v>
      </c>
      <c r="J130" s="33">
        <v>2</v>
      </c>
      <c r="K130" s="33">
        <v>1</v>
      </c>
      <c r="L130" s="33">
        <v>0</v>
      </c>
      <c r="M130" s="33">
        <v>2</v>
      </c>
    </row>
    <row r="131" spans="1:13" x14ac:dyDescent="0.35">
      <c r="A131" s="9"/>
      <c r="B131" s="9"/>
      <c r="C131" s="32"/>
      <c r="D131" s="6"/>
      <c r="E131" s="8"/>
      <c r="F131" s="8"/>
      <c r="G131" s="6"/>
      <c r="H131" s="6"/>
      <c r="I131" s="34"/>
      <c r="J131" s="34"/>
      <c r="K131" s="34"/>
      <c r="L131" s="34"/>
      <c r="M131" s="34"/>
    </row>
    <row r="132" spans="1:13" x14ac:dyDescent="0.35">
      <c r="A132" s="9"/>
      <c r="B132" s="35" t="s">
        <v>48</v>
      </c>
      <c r="C132" s="36"/>
      <c r="D132" s="36"/>
      <c r="E132" s="37"/>
      <c r="F132" s="37"/>
      <c r="G132" s="36"/>
      <c r="H132" s="36"/>
      <c r="I132" s="38">
        <f>((I121*I126)+(J121*J126)+(K121*K126)+(L121*L126)+(M121*M126))/(SUM(I126:M126))</f>
        <v>0.80769230769230771</v>
      </c>
      <c r="J132" s="38">
        <f>((I121*I127)+(J121*J127)+(K121*K127)+(L121*L127)+(M121*M127))/SUM(I127:M127)</f>
        <v>0.85</v>
      </c>
      <c r="K132" s="38">
        <f>((I121*I128)+(J121*J128)+(K121*K128)+(L121*L128)+(M121*M128))/SUM(I128:M128)</f>
        <v>0.75</v>
      </c>
      <c r="L132" s="38">
        <f>((I121*I129)+(J121*J129)+(K121*K129)+(L121*L129)+(M121*M129))/SUM(I129:M129)</f>
        <v>1.0625</v>
      </c>
      <c r="M132" s="38">
        <f>((I121*I130)+(J121*J130)+(K121*K130)+(L121*L130)+(M121*M130))/SUM(I130:M130)</f>
        <v>0.9285714285714286</v>
      </c>
    </row>
    <row r="133" spans="1:13" x14ac:dyDescent="0.35">
      <c r="A133" s="9"/>
      <c r="B133" s="9" t="s">
        <v>49</v>
      </c>
      <c r="C133" s="32"/>
      <c r="D133" s="6"/>
      <c r="E133" s="8"/>
      <c r="F133" s="8"/>
      <c r="G133" s="6"/>
      <c r="H133" s="6"/>
      <c r="I133" s="34">
        <f>AVERAGE(I132:M132)</f>
        <v>0.87975274725274721</v>
      </c>
      <c r="J133" s="34"/>
      <c r="K133" s="34"/>
      <c r="L133" s="34"/>
      <c r="M133" s="34"/>
    </row>
    <row r="135" spans="1:13" x14ac:dyDescent="0.35">
      <c r="F135" s="13" t="s">
        <v>10</v>
      </c>
      <c r="G135" s="13"/>
      <c r="H135" s="13"/>
      <c r="I135" s="13"/>
      <c r="J135" s="13"/>
    </row>
    <row r="136" spans="1:13" x14ac:dyDescent="0.35">
      <c r="F136" s="8" t="s">
        <v>12</v>
      </c>
      <c r="G136" s="8" t="s">
        <v>13</v>
      </c>
      <c r="H136" s="8"/>
      <c r="I136" s="8" t="s">
        <v>14</v>
      </c>
      <c r="J136" s="8" t="s">
        <v>15</v>
      </c>
    </row>
    <row r="137" spans="1:13" x14ac:dyDescent="0.35">
      <c r="F137" s="8" t="s">
        <v>2</v>
      </c>
      <c r="G137" s="8">
        <v>29</v>
      </c>
      <c r="H137" s="8"/>
      <c r="I137" s="14">
        <f>60/100*G137</f>
        <v>17.399999999999999</v>
      </c>
      <c r="J137" s="14">
        <f>70/100*G137</f>
        <v>20.299999999999997</v>
      </c>
    </row>
    <row r="138" spans="1:13" x14ac:dyDescent="0.35">
      <c r="F138" s="8" t="s">
        <v>3</v>
      </c>
      <c r="G138" s="8">
        <v>36</v>
      </c>
      <c r="H138" s="8"/>
      <c r="I138" s="14">
        <f t="shared" ref="I138:I139" si="23">60/100*G138</f>
        <v>21.599999999999998</v>
      </c>
      <c r="J138" s="14">
        <f t="shared" ref="J138:J139" si="24">70/100*G138</f>
        <v>25.2</v>
      </c>
    </row>
    <row r="139" spans="1:13" x14ac:dyDescent="0.35">
      <c r="F139" s="8" t="s">
        <v>4</v>
      </c>
      <c r="G139" s="8">
        <v>10</v>
      </c>
      <c r="H139" s="8"/>
      <c r="I139" s="14">
        <f t="shared" si="23"/>
        <v>6</v>
      </c>
      <c r="J139" s="14">
        <f t="shared" si="24"/>
        <v>7</v>
      </c>
    </row>
  </sheetData>
  <sheetProtection selectLockedCells="1"/>
  <protectedRanges>
    <protectedRange password="C58F" sqref="A134:C1048576 A1:A2 A4:A8 A40:A44 A58:A62 A64:A68 A70:A74 A88:A92 A94:A98 A106:A111 A76:A80 A82:A86 A100:A104 A16:A20 A34:A38 A10:A14 A28:A32 A22:A26 A112:C112 A46:A50 B1:C111" name="Range1"/>
    <protectedRange password="C58F" sqref="M115 A116:B116 A113:A115 A120:B133 A117:A119 I113:M114 I116:M133" name="Range1_1"/>
    <protectedRange password="C58F" sqref="I115" name="Range1_2"/>
    <protectedRange password="C58F" sqref="J115" name="Range1_3"/>
    <protectedRange password="C58F" sqref="K115" name="Range1_4"/>
    <protectedRange password="C58F" sqref="L115" name="Range1_5"/>
    <protectedRange password="C58F" sqref="B113:B115" name="Range1_6"/>
    <protectedRange password="C58F" sqref="B117:B119" name="Range1_7"/>
  </protectedRanges>
  <mergeCells count="1">
    <mergeCell ref="F135:J135"/>
  </mergeCells>
  <printOptions gridLines="1"/>
  <pageMargins left="7.874015748031496E-2" right="7.874015748031496E-2" top="7.874015748031496E-2" bottom="7.874015748031496E-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DBS-LMH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Salman 19ucs138</dc:creator>
  <cp:lastModifiedBy>mohamed Salman 19ucs138</cp:lastModifiedBy>
  <dcterms:created xsi:type="dcterms:W3CDTF">2024-01-04T17:14:40Z</dcterms:created>
  <dcterms:modified xsi:type="dcterms:W3CDTF">2024-01-04T17:15:48Z</dcterms:modified>
</cp:coreProperties>
</file>