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2\OneDrive\Dokumenty\Programing\Simulink\"/>
    </mc:Choice>
  </mc:AlternateContent>
  <xr:revisionPtr revIDLastSave="0" documentId="13_ncr:1_{8C8A6406-53DB-40CB-881F-44E9A48E160F}" xr6:coauthVersionLast="47" xr6:coauthVersionMax="47" xr10:uidLastSave="{00000000-0000-0000-0000-000000000000}"/>
  <bookViews>
    <workbookView xWindow="28680" yWindow="-120" windowWidth="29040" windowHeight="16440" xr2:uid="{3B5BD7ED-541E-4AC6-88B1-2A2CE8F7A6B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K5" i="1"/>
  <c r="J6" i="1"/>
  <c r="J5" i="1"/>
  <c r="I6" i="1"/>
  <c r="I5" i="1"/>
  <c r="H5" i="1"/>
  <c r="G5" i="1"/>
  <c r="F6" i="1"/>
  <c r="F5" i="1"/>
  <c r="E5" i="1"/>
  <c r="D5" i="1"/>
  <c r="C5" i="1"/>
  <c r="B5" i="1"/>
  <c r="K6" i="1" l="1"/>
  <c r="K4" i="1"/>
  <c r="L4" i="1"/>
  <c r="K3" i="1"/>
  <c r="L3" i="1"/>
  <c r="B3" i="1"/>
  <c r="I3" i="1"/>
  <c r="G6" i="1"/>
  <c r="C3" i="1"/>
  <c r="D3" i="1"/>
  <c r="E3" i="1"/>
  <c r="F3" i="1"/>
  <c r="G3" i="1"/>
  <c r="H3" i="1"/>
  <c r="J3" i="1"/>
  <c r="C4" i="1"/>
  <c r="C6" i="1" s="1"/>
  <c r="D4" i="1"/>
  <c r="E4" i="1"/>
  <c r="E6" i="1" s="1"/>
  <c r="F4" i="1"/>
  <c r="G4" i="1"/>
  <c r="H4" i="1"/>
  <c r="H6" i="1" s="1"/>
  <c r="I4" i="1"/>
  <c r="J4" i="1"/>
  <c r="B4" i="1"/>
  <c r="B6" i="1" l="1"/>
  <c r="D6" i="1"/>
</calcChain>
</file>

<file path=xl/sharedStrings.xml><?xml version="1.0" encoding="utf-8"?>
<sst xmlns="http://schemas.openxmlformats.org/spreadsheetml/2006/main" count="7" uniqueCount="7">
  <si>
    <t>Συχνότητα ω (r/s)</t>
  </si>
  <si>
    <t>Πλάτος (db)</t>
  </si>
  <si>
    <t xml:space="preserve">Πλάτος </t>
  </si>
  <si>
    <t>Vin(για όλες τι περ.)</t>
  </si>
  <si>
    <t>Φάση εξόδου (μοίρες)</t>
  </si>
  <si>
    <t>Περίοδος</t>
  </si>
  <si>
    <t>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</si>
</sst>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2" fillId="3" borderId="1" xfId="2" applyAlignment="1">
      <alignment horizontal="center" vertical="center"/>
    </xf>
    <xf numFmtId="0" fontId="1" fillId="2" borderId="1" xfId="1" applyBorder="1"/>
    <xf numFmtId="0" fontId="0" fillId="0" borderId="0" xfId="0" applyAlignment="1">
      <alignment horizontal="right"/>
    </xf>
    <xf numFmtId="0" fontId="2" fillId="3" borderId="1" xfId="2"/>
  </cellXfs>
  <cellStyles count="3">
    <cellStyle name="Έξοδος" xfId="2" builtinId="21"/>
    <cellStyle name="Κανονικό" xfId="0" builtinId="0"/>
    <cellStyle name="Ουδέτερο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Διάγραμμα</a:t>
            </a:r>
            <a:r>
              <a:rPr lang="el-GR" baseline="0"/>
              <a:t> </a:t>
            </a:r>
            <a:r>
              <a:rPr lang="en-GB" baseline="0"/>
              <a:t>Bode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rich>
      </c:tx>
      <c:layout>
        <c:manualLayout>
          <c:xMode val="edge"/>
          <c:yMode val="edge"/>
          <c:x val="0.3967549163266695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95330720736732"/>
          <c:y val="8.9507821610571067E-2"/>
          <c:w val="0.88254396325459317"/>
          <c:h val="0.84824859587380519"/>
        </c:manualLayout>
      </c:layout>
      <c:lineChart>
        <c:grouping val="standard"/>
        <c:varyColors val="0"/>
        <c:ser>
          <c:idx val="3"/>
          <c:order val="0"/>
          <c:tx>
            <c:v>db</c:v>
          </c:tx>
          <c:marker>
            <c:symbol val="none"/>
          </c:marker>
          <c:cat>
            <c:numRef>
              <c:f>Φύλλο1!$B$1:$L$1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1.8</c:v>
                </c:pt>
                <c:pt idx="8">
                  <c:v>2</c:v>
                </c:pt>
                <c:pt idx="9">
                  <c:v>5</c:v>
                </c:pt>
                <c:pt idx="10">
                  <c:v>10</c:v>
                </c:pt>
              </c:numCache>
            </c:numRef>
          </c:cat>
          <c:val>
            <c:numRef>
              <c:f>Φύλλο1!$B$3:$L$3</c:f>
              <c:numCache>
                <c:formatCode>General</c:formatCode>
                <c:ptCount val="11"/>
                <c:pt idx="0">
                  <c:v>2.990540275086957</c:v>
                </c:pt>
                <c:pt idx="1">
                  <c:v>8.418908118439445</c:v>
                </c:pt>
                <c:pt idx="2">
                  <c:v>8.1035109243597869</c:v>
                </c:pt>
                <c:pt idx="3">
                  <c:v>7.7762282694704705</c:v>
                </c:pt>
                <c:pt idx="4">
                  <c:v>6.6528082077492501</c:v>
                </c:pt>
                <c:pt idx="5">
                  <c:v>6.6689454899350071</c:v>
                </c:pt>
                <c:pt idx="6">
                  <c:v>5.4553917310351894</c:v>
                </c:pt>
                <c:pt idx="7">
                  <c:v>4.659922207843076</c:v>
                </c:pt>
                <c:pt idx="8">
                  <c:v>5.3293379088048276</c:v>
                </c:pt>
                <c:pt idx="9">
                  <c:v>-3.473319887555598</c:v>
                </c:pt>
                <c:pt idx="10">
                  <c:v>-0.97324962408164639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63-4A08-82AF-90AFE4223068}"/>
            </c:ext>
          </c:extLst>
        </c:ser>
        <c:ser>
          <c:idx val="0"/>
          <c:order val="1"/>
          <c:tx>
            <c:v>Φάση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Φύλλο1!$B$1:$L$1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1.8</c:v>
                </c:pt>
                <c:pt idx="8">
                  <c:v>2</c:v>
                </c:pt>
                <c:pt idx="9">
                  <c:v>5</c:v>
                </c:pt>
                <c:pt idx="10">
                  <c:v>10</c:v>
                </c:pt>
              </c:numCache>
            </c:numRef>
          </c:cat>
          <c:val>
            <c:numRef>
              <c:f>Φύλλο1!$B$6:$L$6</c:f>
              <c:numCache>
                <c:formatCode>General</c:formatCode>
                <c:ptCount val="11"/>
                <c:pt idx="0">
                  <c:v>-35.523413303454618</c:v>
                </c:pt>
                <c:pt idx="1">
                  <c:v>-100.4710990294721</c:v>
                </c:pt>
                <c:pt idx="2">
                  <c:v>-88.052228330240069</c:v>
                </c:pt>
                <c:pt idx="3">
                  <c:v>-104.93730881496343</c:v>
                </c:pt>
                <c:pt idx="4">
                  <c:v>-86.860475109738559</c:v>
                </c:pt>
                <c:pt idx="5">
                  <c:v>-97.700845750083388</c:v>
                </c:pt>
                <c:pt idx="6">
                  <c:v>-80.701173609543517</c:v>
                </c:pt>
                <c:pt idx="7">
                  <c:v>-133.86597232611237</c:v>
                </c:pt>
                <c:pt idx="8">
                  <c:v>-108.5182980592633</c:v>
                </c:pt>
                <c:pt idx="9">
                  <c:v>-95.111074328604516</c:v>
                </c:pt>
                <c:pt idx="10">
                  <c:v>-312.83522038203552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63-4A08-82AF-90AFE4223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148912"/>
        <c:axId val="1669146416"/>
      </c:lineChart>
      <c:catAx>
        <c:axId val="16691489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69146416"/>
        <c:crosses val="autoZero"/>
        <c:auto val="1"/>
        <c:lblAlgn val="ctr"/>
        <c:lblOffset val="100"/>
        <c:noMultiLvlLbl val="0"/>
      </c:catAx>
      <c:valAx>
        <c:axId val="16691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691489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794384</xdr:colOff>
      <xdr:row>7</xdr:row>
      <xdr:rowOff>7620</xdr:rowOff>
    </xdr:from>
    <xdr:to>
      <xdr:col>9</xdr:col>
      <xdr:colOff>598170</xdr:colOff>
      <xdr:row>34</xdr:row>
      <xdr:rowOff>131445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E1C4F821-5C94-4B14-9A24-9FE3B1E55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7522-DDEC-437B-9E85-E64E50618631}">
  <dimension ref="A1:M11"/>
  <sheetViews>
    <sheetView tabSelected="1" workbookViewId="0">
      <selection activeCell="S22" sqref="S22"/>
    </sheetView>
  </sheetViews>
  <sheetFormatPr defaultRowHeight="14.4" x14ac:dyDescent="0.3"/>
  <cols>
    <col min="1" max="1" width="21" customWidth="1"/>
    <col min="2" max="2" width="10" bestFit="1" customWidth="1"/>
  </cols>
  <sheetData>
    <row r="1" spans="1:13" x14ac:dyDescent="0.3">
      <c r="A1" s="1" t="s">
        <v>0</v>
      </c>
      <c r="B1" s="1">
        <v>0.01</v>
      </c>
      <c r="C1" s="1">
        <v>0.05</v>
      </c>
      <c r="D1" s="1">
        <v>0.1</v>
      </c>
      <c r="E1" s="1">
        <v>0.5</v>
      </c>
      <c r="F1" s="1">
        <v>1</v>
      </c>
      <c r="G1" s="1">
        <v>1.2</v>
      </c>
      <c r="H1" s="1">
        <v>1.5</v>
      </c>
      <c r="I1" s="1">
        <v>1.8</v>
      </c>
      <c r="J1" s="1">
        <v>2</v>
      </c>
      <c r="K1" s="1">
        <v>5</v>
      </c>
      <c r="L1" s="1">
        <v>10</v>
      </c>
    </row>
    <row r="2" spans="1:13" x14ac:dyDescent="0.3">
      <c r="A2" s="1" t="s">
        <v>2</v>
      </c>
      <c r="B2" s="1">
        <v>1.411</v>
      </c>
      <c r="C2" s="1">
        <v>2.6360000000000001</v>
      </c>
      <c r="D2" s="1">
        <v>2.5419999999999998</v>
      </c>
      <c r="E2" s="1">
        <v>2.448</v>
      </c>
      <c r="F2" s="1">
        <v>2.1509999999999998</v>
      </c>
      <c r="G2" s="1">
        <v>2.1549999999999998</v>
      </c>
      <c r="H2" s="1">
        <v>1.8740000000000001</v>
      </c>
      <c r="I2" s="1">
        <v>1.71</v>
      </c>
      <c r="J2" s="1">
        <v>1.847</v>
      </c>
      <c r="K2" s="4">
        <v>0.6704</v>
      </c>
      <c r="L2" s="4">
        <v>0.89400000000000002</v>
      </c>
    </row>
    <row r="3" spans="1:13" x14ac:dyDescent="0.3">
      <c r="A3" s="1" t="s">
        <v>1</v>
      </c>
      <c r="B3" s="1">
        <f>20*LOG(B2:J2/$B$7)</f>
        <v>2.990540275086957</v>
      </c>
      <c r="C3" s="1">
        <f t="shared" ref="C3:J3" si="0">20*LOG(C2:K2/$B$7)</f>
        <v>8.418908118439445</v>
      </c>
      <c r="D3" s="1">
        <f t="shared" si="0"/>
        <v>8.1035109243597869</v>
      </c>
      <c r="E3" s="1">
        <f t="shared" si="0"/>
        <v>7.7762282694704705</v>
      </c>
      <c r="F3" s="1">
        <f t="shared" si="0"/>
        <v>6.6528082077492501</v>
      </c>
      <c r="G3" s="1">
        <f t="shared" si="0"/>
        <v>6.6689454899350071</v>
      </c>
      <c r="H3" s="1">
        <f t="shared" si="0"/>
        <v>5.4553917310351894</v>
      </c>
      <c r="I3" s="1">
        <f>20*LOG(I2:Q2/$B$7)</f>
        <v>4.659922207843076</v>
      </c>
      <c r="J3" s="1">
        <f t="shared" si="0"/>
        <v>5.3293379088048276</v>
      </c>
      <c r="K3" s="1">
        <f t="shared" ref="K3" si="1">20*LOG(K2:S2/$B$7)</f>
        <v>-3.473319887555598</v>
      </c>
      <c r="L3" s="1">
        <f t="shared" ref="L3" si="2">20*LOG(L2:T2/$B$7)</f>
        <v>-0.97324962408164639</v>
      </c>
    </row>
    <row r="4" spans="1:13" x14ac:dyDescent="0.3">
      <c r="A4" s="1" t="s">
        <v>5</v>
      </c>
      <c r="B4" s="1">
        <f>2*3.14159/B1</f>
        <v>628.31799999999998</v>
      </c>
      <c r="C4" s="1">
        <f t="shared" ref="C4:L4" si="3">2*3.14159/C1</f>
        <v>125.66359999999999</v>
      </c>
      <c r="D4" s="1">
        <f t="shared" si="3"/>
        <v>62.831799999999994</v>
      </c>
      <c r="E4" s="1">
        <f t="shared" si="3"/>
        <v>12.56636</v>
      </c>
      <c r="F4" s="1">
        <f t="shared" si="3"/>
        <v>6.2831799999999998</v>
      </c>
      <c r="G4" s="1">
        <f t="shared" si="3"/>
        <v>5.2359833333333334</v>
      </c>
      <c r="H4" s="1">
        <f t="shared" si="3"/>
        <v>4.1887866666666662</v>
      </c>
      <c r="I4" s="1">
        <f t="shared" si="3"/>
        <v>3.4906555555555552</v>
      </c>
      <c r="J4" s="1">
        <f t="shared" si="3"/>
        <v>3.1415899999999999</v>
      </c>
      <c r="K4" s="1">
        <f t="shared" si="3"/>
        <v>1.2566359999999999</v>
      </c>
      <c r="L4" s="1">
        <f t="shared" si="3"/>
        <v>0.62831799999999993</v>
      </c>
    </row>
    <row r="5" spans="1:13" x14ac:dyDescent="0.3">
      <c r="A5" s="1" t="s">
        <v>6</v>
      </c>
      <c r="B5" s="1">
        <f>3360-3298</f>
        <v>62</v>
      </c>
      <c r="C5" s="1">
        <f>2830.986-2795.915</f>
        <v>35.070999999999913</v>
      </c>
      <c r="D5" s="1">
        <f>1978.947-1963.579</f>
        <v>15.367999999999938</v>
      </c>
      <c r="E5" s="1">
        <f>509.474-505.811</f>
        <v>3.6630000000000109</v>
      </c>
      <c r="F5" s="1">
        <f>191.579-190.063</f>
        <v>1.5160000000000196</v>
      </c>
      <c r="G5" s="1">
        <f>191.228-189.807</f>
        <v>1.4210000000000207</v>
      </c>
      <c r="H5" s="1">
        <f>148.598-147.659</f>
        <v>0.93900000000002137</v>
      </c>
      <c r="I5" s="1">
        <f>194.152-192.854</f>
        <v>1.2979999999999734</v>
      </c>
      <c r="J5" s="1">
        <f>133.684-132.737</f>
        <v>0.94700000000000273</v>
      </c>
      <c r="K5" s="4">
        <f>48.399-48.067</f>
        <v>0.33200000000000074</v>
      </c>
      <c r="L5" s="4">
        <f>9.5-8.954</f>
        <v>0.54599999999999937</v>
      </c>
    </row>
    <row r="6" spans="1:13" x14ac:dyDescent="0.3">
      <c r="A6" s="1" t="s">
        <v>4</v>
      </c>
      <c r="B6" s="1">
        <f>-(B5/B4)*360</f>
        <v>-35.523413303454618</v>
      </c>
      <c r="C6" s="1">
        <f>-(C5/C4)*360</f>
        <v>-100.4710990294721</v>
      </c>
      <c r="D6" s="1">
        <f t="shared" ref="D6:L6" si="4">-(D5/D4)*360</f>
        <v>-88.052228330240069</v>
      </c>
      <c r="E6" s="1">
        <f t="shared" si="4"/>
        <v>-104.93730881496343</v>
      </c>
      <c r="F6" s="1">
        <f t="shared" si="4"/>
        <v>-86.860475109738559</v>
      </c>
      <c r="G6" s="1">
        <f t="shared" si="4"/>
        <v>-97.700845750083388</v>
      </c>
      <c r="H6" s="1">
        <f t="shared" si="4"/>
        <v>-80.701173609543517</v>
      </c>
      <c r="I6" s="1">
        <f t="shared" si="4"/>
        <v>-133.86597232611237</v>
      </c>
      <c r="J6" s="1">
        <f t="shared" si="4"/>
        <v>-108.5182980592633</v>
      </c>
      <c r="K6" s="1">
        <f t="shared" si="4"/>
        <v>-95.111074328604516</v>
      </c>
      <c r="L6" s="1">
        <f t="shared" si="4"/>
        <v>-312.83522038203552</v>
      </c>
    </row>
    <row r="7" spans="1:13" x14ac:dyDescent="0.3">
      <c r="A7" s="2" t="s">
        <v>3</v>
      </c>
      <c r="B7" s="2">
        <v>1</v>
      </c>
    </row>
    <row r="11" spans="1:13" x14ac:dyDescent="0.3">
      <c r="M11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Βασίλης Μαυριδόπουλος</dc:creator>
  <cp:lastModifiedBy>Βασίλης Μαυριδόπουλος</cp:lastModifiedBy>
  <dcterms:created xsi:type="dcterms:W3CDTF">2021-11-11T12:28:08Z</dcterms:created>
  <dcterms:modified xsi:type="dcterms:W3CDTF">2021-11-21T14:50:42Z</dcterms:modified>
</cp:coreProperties>
</file>