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olzer/Repositories/KLR-Cheats/Umlageverfahren/"/>
    </mc:Choice>
  </mc:AlternateContent>
  <xr:revisionPtr revIDLastSave="0" documentId="13_ncr:1_{9A861A5E-7721-924B-8D0F-1E79C05B1876}" xr6:coauthVersionLast="45" xr6:coauthVersionMax="45" xr10:uidLastSave="{00000000-0000-0000-0000-000000000000}"/>
  <bookViews>
    <workbookView xWindow="-9580" yWindow="-21140" windowWidth="38400" windowHeight="21140" xr2:uid="{F75368BA-3982-7540-9BAA-65707A552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R50" i="1"/>
  <c r="R51" i="1"/>
  <c r="R52" i="1"/>
  <c r="R53" i="1"/>
  <c r="S53" i="1" s="1"/>
  <c r="H78" i="1" s="1"/>
  <c r="R48" i="1"/>
  <c r="S50" i="1"/>
  <c r="S52" i="1"/>
  <c r="G76" i="1" s="1"/>
  <c r="R32" i="1"/>
  <c r="R33" i="1"/>
  <c r="S51" i="1"/>
  <c r="R17" i="1"/>
  <c r="R19" i="1"/>
  <c r="R31" i="1" s="1"/>
  <c r="R20" i="1"/>
  <c r="R21" i="1"/>
  <c r="R22" i="1"/>
  <c r="R34" i="1" s="1"/>
  <c r="R18" i="1"/>
  <c r="R30" i="1" s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B29" i="1"/>
  <c r="B30" i="1" s="1"/>
  <c r="S17" i="1" l="1"/>
  <c r="R29" i="1"/>
  <c r="K76" i="1"/>
  <c r="B78" i="1"/>
  <c r="C78" i="1"/>
  <c r="J78" i="1"/>
  <c r="I76" i="1"/>
  <c r="E76" i="1"/>
  <c r="D76" i="1"/>
  <c r="J76" i="1"/>
  <c r="C76" i="1"/>
  <c r="B76" i="1"/>
  <c r="F74" i="1"/>
  <c r="H76" i="1"/>
  <c r="I78" i="1"/>
  <c r="F78" i="1"/>
  <c r="E78" i="1"/>
  <c r="D78" i="1"/>
  <c r="K78" i="1"/>
  <c r="H74" i="1"/>
  <c r="K72" i="1"/>
  <c r="D74" i="1"/>
  <c r="J72" i="1"/>
  <c r="B72" i="1"/>
  <c r="F72" i="1"/>
  <c r="K74" i="1"/>
  <c r="C74" i="1"/>
  <c r="I72" i="1"/>
  <c r="J74" i="1"/>
  <c r="B74" i="1"/>
  <c r="H72" i="1"/>
  <c r="C72" i="1"/>
  <c r="I74" i="1"/>
  <c r="G72" i="1"/>
  <c r="G74" i="1"/>
  <c r="E72" i="1"/>
  <c r="N30" i="1"/>
  <c r="N31" i="1" s="1"/>
  <c r="C30" i="1"/>
  <c r="E30" i="1"/>
  <c r="E31" i="1" s="1"/>
  <c r="J30" i="1"/>
  <c r="J31" i="1" s="1"/>
  <c r="K30" i="1"/>
  <c r="K31" i="1" s="1"/>
  <c r="I30" i="1"/>
  <c r="I31" i="1" s="1"/>
  <c r="L30" i="1"/>
  <c r="L31" i="1" s="1"/>
  <c r="O30" i="1"/>
  <c r="O31" i="1" s="1"/>
  <c r="F30" i="1"/>
  <c r="F31" i="1" s="1"/>
  <c r="G30" i="1"/>
  <c r="G31" i="1" s="1"/>
  <c r="H30" i="1"/>
  <c r="H31" i="1" s="1"/>
  <c r="M30" i="1"/>
  <c r="M31" i="1" s="1"/>
  <c r="D30" i="1"/>
  <c r="D31" i="1" s="1"/>
  <c r="B31" i="1"/>
  <c r="C31" i="1" l="1"/>
  <c r="C32" i="1" l="1"/>
  <c r="C33" i="1" s="1"/>
  <c r="S18" i="1"/>
  <c r="B32" i="1" s="1"/>
  <c r="L32" i="1"/>
  <c r="L33" i="1" s="1"/>
  <c r="D32" i="1"/>
  <c r="D33" i="1" s="1"/>
  <c r="J32" i="1"/>
  <c r="J33" i="1" s="1"/>
  <c r="G32" i="1"/>
  <c r="G33" i="1" s="1"/>
  <c r="F32" i="1"/>
  <c r="F33" i="1" s="1"/>
  <c r="K32" i="1"/>
  <c r="K33" i="1" s="1"/>
  <c r="E32" i="1"/>
  <c r="E33" i="1" s="1"/>
  <c r="M32" i="1" l="1"/>
  <c r="M33" i="1" s="1"/>
  <c r="N32" i="1"/>
  <c r="N33" i="1" s="1"/>
  <c r="O32" i="1"/>
  <c r="O33" i="1" s="1"/>
  <c r="H32" i="1"/>
  <c r="H33" i="1" s="1"/>
  <c r="I32" i="1"/>
  <c r="I33" i="1" s="1"/>
  <c r="D34" i="1"/>
  <c r="D35" i="1"/>
  <c r="S19" i="1"/>
  <c r="B33" i="1"/>
  <c r="L34" i="1" l="1"/>
  <c r="L35" i="1" s="1"/>
  <c r="H34" i="1"/>
  <c r="H35" i="1" s="1"/>
  <c r="E34" i="1"/>
  <c r="E35" i="1" s="1"/>
  <c r="I34" i="1"/>
  <c r="I35" i="1" s="1"/>
  <c r="C34" i="1"/>
  <c r="C35" i="1" s="1"/>
  <c r="B34" i="1"/>
  <c r="M34" i="1"/>
  <c r="M35" i="1" s="1"/>
  <c r="O34" i="1"/>
  <c r="O35" i="1" s="1"/>
  <c r="J34" i="1"/>
  <c r="J35" i="1" s="1"/>
  <c r="F34" i="1"/>
  <c r="F35" i="1" s="1"/>
  <c r="N34" i="1"/>
  <c r="N35" i="1" s="1"/>
  <c r="K34" i="1"/>
  <c r="K35" i="1" s="1"/>
  <c r="G34" i="1"/>
  <c r="G35" i="1" s="1"/>
  <c r="E36" i="1" l="1"/>
  <c r="S20" i="1"/>
  <c r="B35" i="1"/>
  <c r="I36" i="1" l="1"/>
  <c r="H36" i="1"/>
  <c r="O36" i="1"/>
  <c r="G36" i="1"/>
  <c r="B36" i="1"/>
  <c r="B37" i="1" s="1"/>
  <c r="J36" i="1"/>
  <c r="K36" i="1"/>
  <c r="M36" i="1"/>
  <c r="D36" i="1"/>
  <c r="C36" i="1"/>
  <c r="N36" i="1"/>
  <c r="F36" i="1"/>
  <c r="L36" i="1"/>
  <c r="E37" i="1"/>
  <c r="K37" i="1" l="1"/>
  <c r="F37" i="1"/>
  <c r="N37" i="1"/>
  <c r="H37" i="1"/>
  <c r="M37" i="1"/>
  <c r="J37" i="1"/>
  <c r="L37" i="1"/>
  <c r="G37" i="1"/>
  <c r="O37" i="1"/>
  <c r="C37" i="1"/>
  <c r="D37" i="1"/>
  <c r="I37" i="1"/>
  <c r="S21" i="1" l="1"/>
  <c r="F38" i="1"/>
  <c r="F39" i="1" l="1"/>
  <c r="L38" i="1" l="1"/>
  <c r="L72" i="1" s="1"/>
  <c r="N38" i="1"/>
  <c r="N72" i="1" s="1"/>
  <c r="I38" i="1"/>
  <c r="B38" i="1"/>
  <c r="O38" i="1"/>
  <c r="O72" i="1" s="1"/>
  <c r="M38" i="1"/>
  <c r="M72" i="1" s="1"/>
  <c r="D38" i="1"/>
  <c r="D39" i="1" s="1"/>
  <c r="H38" i="1"/>
  <c r="C38" i="1"/>
  <c r="J38" i="1"/>
  <c r="G38" i="1"/>
  <c r="K38" i="1"/>
  <c r="E38" i="1"/>
  <c r="L39" i="1" l="1"/>
  <c r="L74" i="1" s="1"/>
  <c r="C39" i="1"/>
  <c r="M39" i="1"/>
  <c r="M74" i="1" s="1"/>
  <c r="B39" i="1"/>
  <c r="H39" i="1"/>
  <c r="O39" i="1"/>
  <c r="O74" i="1" s="1"/>
  <c r="K39" i="1"/>
  <c r="G39" i="1"/>
  <c r="E39" i="1"/>
  <c r="I39" i="1"/>
  <c r="J39" i="1"/>
  <c r="N39" i="1"/>
  <c r="N74" i="1" s="1"/>
  <c r="G40" i="1" l="1"/>
  <c r="S22" i="1"/>
  <c r="G41" i="1" l="1"/>
  <c r="G48" i="1" s="1"/>
  <c r="D40" i="1"/>
  <c r="C40" i="1"/>
  <c r="K40" i="1"/>
  <c r="J40" i="1"/>
  <c r="B40" i="1"/>
  <c r="I40" i="1"/>
  <c r="O40" i="1"/>
  <c r="O76" i="1" s="1"/>
  <c r="H40" i="1"/>
  <c r="N40" i="1"/>
  <c r="N76" i="1" s="1"/>
  <c r="L40" i="1"/>
  <c r="L76" i="1" s="1"/>
  <c r="F40" i="1"/>
  <c r="F41" i="1" s="1"/>
  <c r="E40" i="1"/>
  <c r="M40" i="1"/>
  <c r="M76" i="1" s="1"/>
  <c r="D41" i="1" l="1"/>
  <c r="O41" i="1"/>
  <c r="O78" i="1" s="1"/>
  <c r="M41" i="1"/>
  <c r="M78" i="1" s="1"/>
  <c r="N41" i="1"/>
  <c r="N78" i="1" s="1"/>
  <c r="H41" i="1"/>
  <c r="I41" i="1"/>
  <c r="B41" i="1"/>
  <c r="E41" i="1"/>
  <c r="J41" i="1"/>
  <c r="F48" i="1"/>
  <c r="K41" i="1"/>
  <c r="L41" i="1"/>
  <c r="L78" i="1" s="1"/>
  <c r="C41" i="1"/>
  <c r="K48" i="1" l="1"/>
  <c r="M48" i="1"/>
  <c r="I48" i="1"/>
  <c r="J48" i="1"/>
  <c r="B48" i="1"/>
  <c r="O48" i="1"/>
  <c r="C48" i="1"/>
  <c r="H48" i="1"/>
  <c r="D48" i="1"/>
  <c r="L48" i="1"/>
  <c r="E48" i="1"/>
  <c r="N48" i="1"/>
  <c r="S29" i="1" l="1"/>
  <c r="E49" i="1" s="1"/>
  <c r="E50" i="1" s="1"/>
  <c r="B49" i="1"/>
  <c r="B50" i="1" s="1"/>
  <c r="D49" i="1"/>
  <c r="D50" i="1" s="1"/>
  <c r="M49" i="1" l="1"/>
  <c r="M50" i="1" s="1"/>
  <c r="G49" i="1"/>
  <c r="G50" i="1" s="1"/>
  <c r="K49" i="1"/>
  <c r="K50" i="1" s="1"/>
  <c r="I49" i="1"/>
  <c r="I50" i="1" s="1"/>
  <c r="H49" i="1"/>
  <c r="H50" i="1" s="1"/>
  <c r="O49" i="1"/>
  <c r="O50" i="1" s="1"/>
  <c r="F49" i="1"/>
  <c r="F50" i="1" s="1"/>
  <c r="N49" i="1"/>
  <c r="N50" i="1" s="1"/>
  <c r="J49" i="1"/>
  <c r="J50" i="1" s="1"/>
  <c r="L49" i="1"/>
  <c r="L50" i="1" s="1"/>
  <c r="C49" i="1"/>
  <c r="C50" i="1" s="1"/>
  <c r="C51" i="1" s="1"/>
  <c r="C52" i="1" s="1"/>
  <c r="S30" i="1"/>
  <c r="K51" i="1" l="1"/>
  <c r="K52" i="1" s="1"/>
  <c r="D51" i="1"/>
  <c r="D52" i="1" s="1"/>
  <c r="N51" i="1"/>
  <c r="N52" i="1" s="1"/>
  <c r="E51" i="1"/>
  <c r="E52" i="1" s="1"/>
  <c r="B51" i="1"/>
  <c r="B52" i="1" s="1"/>
  <c r="H51" i="1"/>
  <c r="H52" i="1" s="1"/>
  <c r="I51" i="1"/>
  <c r="I52" i="1" s="1"/>
  <c r="M51" i="1"/>
  <c r="M52" i="1" s="1"/>
  <c r="F51" i="1"/>
  <c r="F52" i="1" s="1"/>
  <c r="O51" i="1"/>
  <c r="O52" i="1" s="1"/>
  <c r="L51" i="1"/>
  <c r="L52" i="1" s="1"/>
  <c r="G51" i="1"/>
  <c r="G52" i="1" s="1"/>
  <c r="J51" i="1"/>
  <c r="J52" i="1" s="1"/>
  <c r="D53" i="1" l="1"/>
  <c r="D54" i="1" s="1"/>
  <c r="S31" i="1"/>
  <c r="L53" i="1" l="1"/>
  <c r="L54" i="1" s="1"/>
  <c r="G53" i="1"/>
  <c r="G54" i="1" s="1"/>
  <c r="I53" i="1"/>
  <c r="I54" i="1" s="1"/>
  <c r="E53" i="1"/>
  <c r="E54" i="1" s="1"/>
  <c r="C53" i="1"/>
  <c r="C54" i="1" s="1"/>
  <c r="K53" i="1"/>
  <c r="K54" i="1" s="1"/>
  <c r="F53" i="1"/>
  <c r="F54" i="1" s="1"/>
  <c r="O53" i="1"/>
  <c r="O54" i="1" s="1"/>
  <c r="B53" i="1"/>
  <c r="B54" i="1" s="1"/>
  <c r="H53" i="1"/>
  <c r="H54" i="1" s="1"/>
  <c r="J53" i="1"/>
  <c r="J54" i="1" s="1"/>
  <c r="N53" i="1"/>
  <c r="N54" i="1" s="1"/>
  <c r="M53" i="1"/>
  <c r="M54" i="1" s="1"/>
  <c r="E55" i="1" l="1"/>
  <c r="E56" i="1" s="1"/>
  <c r="S32" i="1"/>
  <c r="N55" i="1" l="1"/>
  <c r="N56" i="1" s="1"/>
  <c r="I55" i="1"/>
  <c r="I56" i="1" s="1"/>
  <c r="D55" i="1"/>
  <c r="D56" i="1" s="1"/>
  <c r="O55" i="1"/>
  <c r="O56" i="1" s="1"/>
  <c r="C55" i="1"/>
  <c r="C56" i="1" s="1"/>
  <c r="H55" i="1"/>
  <c r="H56" i="1" s="1"/>
  <c r="F55" i="1"/>
  <c r="F56" i="1" s="1"/>
  <c r="J55" i="1"/>
  <c r="J56" i="1" s="1"/>
  <c r="G55" i="1"/>
  <c r="G56" i="1" s="1"/>
  <c r="B55" i="1"/>
  <c r="B56" i="1" s="1"/>
  <c r="K55" i="1"/>
  <c r="K56" i="1" s="1"/>
  <c r="M55" i="1"/>
  <c r="M56" i="1" s="1"/>
  <c r="L55" i="1"/>
  <c r="L56" i="1" s="1"/>
  <c r="S33" i="1" l="1"/>
  <c r="F57" i="1"/>
  <c r="F58" i="1" s="1"/>
  <c r="I57" i="1" l="1"/>
  <c r="I58" i="1" s="1"/>
  <c r="H57" i="1"/>
  <c r="H58" i="1" s="1"/>
  <c r="J57" i="1"/>
  <c r="J58" i="1" s="1"/>
  <c r="G57" i="1"/>
  <c r="G58" i="1" s="1"/>
  <c r="N57" i="1"/>
  <c r="N58" i="1" s="1"/>
  <c r="E57" i="1"/>
  <c r="E58" i="1" s="1"/>
  <c r="C57" i="1"/>
  <c r="C58" i="1" s="1"/>
  <c r="K57" i="1"/>
  <c r="K58" i="1" s="1"/>
  <c r="O57" i="1"/>
  <c r="O58" i="1" s="1"/>
  <c r="B57" i="1"/>
  <c r="B58" i="1" s="1"/>
  <c r="L57" i="1"/>
  <c r="L58" i="1" s="1"/>
  <c r="D57" i="1"/>
  <c r="D58" i="1" s="1"/>
  <c r="M57" i="1"/>
  <c r="M58" i="1" s="1"/>
  <c r="S34" i="1" l="1"/>
  <c r="G59" i="1"/>
  <c r="G60" i="1" s="1"/>
  <c r="G67" i="1" s="1"/>
  <c r="D59" i="1" l="1"/>
  <c r="D60" i="1" s="1"/>
  <c r="D67" i="1" s="1"/>
  <c r="F59" i="1"/>
  <c r="F60" i="1" s="1"/>
  <c r="F67" i="1" s="1"/>
  <c r="H59" i="1"/>
  <c r="H60" i="1" s="1"/>
  <c r="H67" i="1" s="1"/>
  <c r="E59" i="1"/>
  <c r="E60" i="1" s="1"/>
  <c r="E67" i="1" s="1"/>
  <c r="J59" i="1"/>
  <c r="J60" i="1" s="1"/>
  <c r="J67" i="1" s="1"/>
  <c r="N59" i="1"/>
  <c r="N60" i="1" s="1"/>
  <c r="N67" i="1" s="1"/>
  <c r="I59" i="1"/>
  <c r="I60" i="1" s="1"/>
  <c r="I67" i="1" s="1"/>
  <c r="B59" i="1"/>
  <c r="B60" i="1" s="1"/>
  <c r="B67" i="1" s="1"/>
  <c r="M59" i="1"/>
  <c r="M60" i="1" s="1"/>
  <c r="M67" i="1" s="1"/>
  <c r="O59" i="1"/>
  <c r="O60" i="1" s="1"/>
  <c r="O67" i="1" s="1"/>
  <c r="L59" i="1"/>
  <c r="L60" i="1" s="1"/>
  <c r="L67" i="1" s="1"/>
  <c r="C59" i="1"/>
  <c r="C60" i="1" s="1"/>
  <c r="C67" i="1" s="1"/>
  <c r="K59" i="1"/>
  <c r="K60" i="1" s="1"/>
  <c r="K67" i="1" s="1"/>
  <c r="S48" i="1" l="1"/>
  <c r="B68" i="1"/>
  <c r="B69" i="1" s="1"/>
  <c r="K68" i="1" l="1"/>
  <c r="K69" i="1" s="1"/>
  <c r="G68" i="1"/>
  <c r="G69" i="1" s="1"/>
  <c r="C68" i="1"/>
  <c r="C69" i="1" s="1"/>
  <c r="J68" i="1"/>
  <c r="J69" i="1" s="1"/>
  <c r="E68" i="1"/>
  <c r="E69" i="1" s="1"/>
  <c r="D68" i="1"/>
  <c r="D69" i="1" s="1"/>
  <c r="O68" i="1"/>
  <c r="O69" i="1" s="1"/>
  <c r="H68" i="1"/>
  <c r="H69" i="1" s="1"/>
  <c r="M68" i="1"/>
  <c r="M69" i="1" s="1"/>
  <c r="I68" i="1"/>
  <c r="I69" i="1" s="1"/>
  <c r="F68" i="1"/>
  <c r="F69" i="1" s="1"/>
  <c r="L68" i="1"/>
  <c r="L69" i="1" s="1"/>
  <c r="N68" i="1"/>
  <c r="N69" i="1" s="1"/>
  <c r="S49" i="1" l="1"/>
  <c r="C70" i="1"/>
  <c r="C71" i="1" s="1"/>
  <c r="C73" i="1" s="1"/>
  <c r="C75" i="1" s="1"/>
  <c r="C77" i="1" s="1"/>
  <c r="C79" i="1" s="1"/>
  <c r="B70" i="1" l="1"/>
  <c r="B71" i="1" s="1"/>
  <c r="B73" i="1" s="1"/>
  <c r="B75" i="1" s="1"/>
  <c r="B77" i="1" s="1"/>
  <c r="B79" i="1" s="1"/>
  <c r="O70" i="1"/>
  <c r="O71" i="1" s="1"/>
  <c r="O73" i="1" s="1"/>
  <c r="O75" i="1" s="1"/>
  <c r="H70" i="1"/>
  <c r="H71" i="1" s="1"/>
  <c r="H73" i="1" s="1"/>
  <c r="H75" i="1" s="1"/>
  <c r="H77" i="1" s="1"/>
  <c r="H79" i="1" s="1"/>
  <c r="L70" i="1"/>
  <c r="L71" i="1" s="1"/>
  <c r="L73" i="1" s="1"/>
  <c r="L75" i="1" s="1"/>
  <c r="F70" i="1"/>
  <c r="F71" i="1" s="1"/>
  <c r="F73" i="1" s="1"/>
  <c r="F75" i="1" s="1"/>
  <c r="F76" i="1" s="1"/>
  <c r="F77" i="1" s="1"/>
  <c r="F79" i="1" s="1"/>
  <c r="G70" i="1"/>
  <c r="G71" i="1" s="1"/>
  <c r="G73" i="1" s="1"/>
  <c r="G75" i="1" s="1"/>
  <c r="G77" i="1" s="1"/>
  <c r="M70" i="1"/>
  <c r="M71" i="1" s="1"/>
  <c r="M73" i="1" s="1"/>
  <c r="M75" i="1" s="1"/>
  <c r="D70" i="1"/>
  <c r="D71" i="1" s="1"/>
  <c r="I70" i="1"/>
  <c r="I71" i="1" s="1"/>
  <c r="I73" i="1" s="1"/>
  <c r="I75" i="1" s="1"/>
  <c r="I77" i="1" s="1"/>
  <c r="I79" i="1" s="1"/>
  <c r="E70" i="1"/>
  <c r="E71" i="1" s="1"/>
  <c r="E73" i="1" s="1"/>
  <c r="J70" i="1"/>
  <c r="J71" i="1" s="1"/>
  <c r="J73" i="1" s="1"/>
  <c r="J75" i="1" s="1"/>
  <c r="J77" i="1" s="1"/>
  <c r="J79" i="1" s="1"/>
  <c r="K70" i="1"/>
  <c r="K71" i="1" s="1"/>
  <c r="K73" i="1" s="1"/>
  <c r="K75" i="1" s="1"/>
  <c r="K77" i="1" s="1"/>
  <c r="K79" i="1" s="1"/>
  <c r="N70" i="1"/>
  <c r="N71" i="1" s="1"/>
  <c r="N73" i="1" s="1"/>
  <c r="N75" i="1" s="1"/>
  <c r="N77" i="1" l="1"/>
  <c r="M77" i="1"/>
  <c r="O77" i="1"/>
  <c r="L77" i="1"/>
  <c r="D72" i="1"/>
  <c r="D73" i="1" s="1"/>
  <c r="D75" i="1" s="1"/>
  <c r="D77" i="1" s="1"/>
  <c r="D79" i="1" s="1"/>
  <c r="G78" i="1"/>
  <c r="G79" i="1"/>
  <c r="E74" i="1"/>
  <c r="E75" i="1" s="1"/>
  <c r="E77" i="1" s="1"/>
  <c r="E79" i="1" s="1"/>
  <c r="O79" i="1" l="1"/>
  <c r="L79" i="1"/>
  <c r="M79" i="1"/>
  <c r="N79" i="1"/>
</calcChain>
</file>

<file path=xl/sharedStrings.xml><?xml version="1.0" encoding="utf-8"?>
<sst xmlns="http://schemas.openxmlformats.org/spreadsheetml/2006/main" count="71" uniqueCount="22">
  <si>
    <t>Gegeben</t>
  </si>
  <si>
    <t>Primäre Gemeinkosten eintragen</t>
  </si>
  <si>
    <t>Vorkostenstellen</t>
  </si>
  <si>
    <t>Endkostenstellen</t>
  </si>
  <si>
    <t>Primäre GK</t>
  </si>
  <si>
    <t>Verteilungsgrundlagen eintragen</t>
  </si>
  <si>
    <t>1. Umlage</t>
  </si>
  <si>
    <t>2. Umlage</t>
  </si>
  <si>
    <t>3. Umlage</t>
  </si>
  <si>
    <t>4. Umlage</t>
  </si>
  <si>
    <t>5. Umlage</t>
  </si>
  <si>
    <t>6. Umlage</t>
  </si>
  <si>
    <t>Summe</t>
  </si>
  <si>
    <t>1. Iteration</t>
  </si>
  <si>
    <t>3. Iteration</t>
  </si>
  <si>
    <t>Satz</t>
  </si>
  <si>
    <t>Berechnung</t>
  </si>
  <si>
    <t>1. Summe</t>
  </si>
  <si>
    <t>2. Iteration</t>
  </si>
  <si>
    <t>1. Interation</t>
  </si>
  <si>
    <t>2. Interation</t>
  </si>
  <si>
    <t>3. Interation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</si>
</sst>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rgb="FFFF0000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FF0000"/>
      </left>
      <right/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44" fontId="0" fillId="0" borderId="9" xfId="1" applyFont="1" applyBorder="1"/>
    <xf numFmtId="44" fontId="0" fillId="0" borderId="12" xfId="1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3" fillId="0" borderId="6" xfId="0" applyFont="1" applyBorder="1"/>
    <xf numFmtId="0" fontId="0" fillId="0" borderId="13" xfId="0" applyBorder="1"/>
    <xf numFmtId="44" fontId="0" fillId="0" borderId="0" xfId="1" applyFont="1" applyBorder="1"/>
    <xf numFmtId="44" fontId="0" fillId="0" borderId="13" xfId="1" applyFont="1" applyBorder="1"/>
    <xf numFmtId="44" fontId="3" fillId="0" borderId="0" xfId="1" applyFont="1" applyBorder="1"/>
    <xf numFmtId="0" fontId="0" fillId="0" borderId="0" xfId="0" applyFont="1"/>
    <xf numFmtId="0" fontId="0" fillId="0" borderId="10" xfId="0" applyBorder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/>
    <xf numFmtId="0" fontId="0" fillId="0" borderId="0" xfId="0" applyAlignment="1"/>
    <xf numFmtId="44" fontId="0" fillId="0" borderId="14" xfId="1" applyFont="1" applyBorder="1"/>
    <xf numFmtId="0" fontId="0" fillId="0" borderId="6" xfId="0" applyFont="1" applyBorder="1"/>
    <xf numFmtId="0" fontId="3" fillId="0" borderId="7" xfId="0" applyFont="1" applyBorder="1"/>
    <xf numFmtId="0" fontId="3" fillId="0" borderId="5" xfId="0" applyFont="1" applyBorder="1"/>
    <xf numFmtId="44" fontId="5" fillId="0" borderId="0" xfId="1" applyFont="1" applyBorder="1"/>
    <xf numFmtId="44" fontId="1" fillId="0" borderId="0" xfId="1" applyFont="1" applyBorder="1"/>
    <xf numFmtId="0" fontId="0" fillId="0" borderId="0" xfId="0" applyBorder="1"/>
    <xf numFmtId="0" fontId="0" fillId="0" borderId="14" xfId="0" applyBorder="1"/>
    <xf numFmtId="0" fontId="3" fillId="0" borderId="15" xfId="0" applyFont="1" applyBorder="1"/>
    <xf numFmtId="44" fontId="3" fillId="0" borderId="15" xfId="0" applyNumberFormat="1" applyFont="1" applyBorder="1"/>
    <xf numFmtId="44" fontId="3" fillId="0" borderId="16" xfId="0" applyNumberFormat="1" applyFont="1" applyBorder="1"/>
    <xf numFmtId="0" fontId="0" fillId="0" borderId="17" xfId="0" applyBorder="1"/>
    <xf numFmtId="44" fontId="0" fillId="0" borderId="17" xfId="1" applyFont="1" applyBorder="1"/>
    <xf numFmtId="44" fontId="0" fillId="0" borderId="18" xfId="1" applyFont="1" applyBorder="1"/>
    <xf numFmtId="44" fontId="0" fillId="0" borderId="17" xfId="0" applyNumberFormat="1" applyBorder="1"/>
    <xf numFmtId="44" fontId="0" fillId="0" borderId="19" xfId="0" applyNumberFormat="1" applyBorder="1"/>
    <xf numFmtId="0" fontId="3" fillId="0" borderId="17" xfId="0" applyFont="1" applyBorder="1"/>
    <xf numFmtId="44" fontId="0" fillId="0" borderId="18" xfId="0" applyNumberFormat="1" applyBorder="1"/>
    <xf numFmtId="44" fontId="3" fillId="0" borderId="14" xfId="1" applyFont="1" applyBorder="1"/>
  </cellXfs>
  <cellStyles count="2">
    <cellStyle name="Currency" xfId="1" builtinId="4"/>
    <cellStyle name="Normal" xfId="0" builtinId="0"/>
  </cellStyles>
  <dxfs count="65"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9044A-63D5-B84E-BAA9-556872A22AC6}" name="Tabelle5" displayName="Tabelle5" ref="A16:O22" headerRowCount="0" totalsRowShown="0" headerRowDxfId="64" dataDxfId="63">
  <tableColumns count="15">
    <tableColumn id="1" xr3:uid="{68C7FCDA-1076-6D49-AF81-432C7E439C3E}" name="Spalte1" dataDxfId="62"/>
    <tableColumn id="2" xr3:uid="{21AE8310-5A03-F74A-B7C7-938F2905BAB9}" name="Spalte2" dataDxfId="61"/>
    <tableColumn id="3" xr3:uid="{35CE1FE7-F9FF-D44A-9A81-F7F61ED6107B}" name="Spalte3" dataDxfId="60"/>
    <tableColumn id="4" xr3:uid="{8A37498E-DCD7-8A49-ACC9-4D31E4710873}" name="Spalte4" dataDxfId="59"/>
    <tableColumn id="5" xr3:uid="{0409FDC2-D4E0-5A41-9756-2F4775600A4A}" name="Spalte5" dataDxfId="58"/>
    <tableColumn id="6" xr3:uid="{D83C59D0-6900-F945-8CA1-2B918A272E5E}" name="Spalte6" dataDxfId="57"/>
    <tableColumn id="7" xr3:uid="{E8249ADD-7056-374A-803C-6F9DF5A4CBE1}" name="Spalte7" dataDxfId="56"/>
    <tableColumn id="8" xr3:uid="{28A470C1-66FA-A144-8C5C-7A48D57CA826}" name="Spalte8" dataDxfId="55"/>
    <tableColumn id="9" xr3:uid="{25BD29BD-3DD9-3641-9B32-0523E29DB159}" name="Spalte9" dataDxfId="54"/>
    <tableColumn id="10" xr3:uid="{6D928A1B-4EFE-1C45-943A-2DDD31290F6B}" name="Spalte10" dataDxfId="53"/>
    <tableColumn id="11" xr3:uid="{7C4229A3-0F8C-874A-96E7-28E17C860A25}" name="Spalte11" dataDxfId="52"/>
    <tableColumn id="12" xr3:uid="{E24140AD-CE53-DC47-AFF4-56FBA45F54BA}" name="Spalte12" dataDxfId="51"/>
    <tableColumn id="13" xr3:uid="{A2017E10-3611-C843-8566-173DBBC85554}" name="Spalte13" dataDxfId="50"/>
    <tableColumn id="14" xr3:uid="{18611178-6CB4-A544-8B78-E22545517840}" name="Spalte14" dataDxfId="49"/>
    <tableColumn id="18" xr3:uid="{A0E26183-0BAE-1040-8110-4498FA65510D}" name="Column1" headerRowDxfId="25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4BC20-01E4-D046-8A43-0E2DB999151B}" name="Tabelle7" displayName="Tabelle7" ref="A7:P9" headerRowCount="0" totalsRowShown="0" headerRowDxfId="48" tableBorderDxfId="47" totalsRowBorderDxfId="46">
  <tableColumns count="16">
    <tableColumn id="1" xr3:uid="{447C62F1-6AC6-1944-A69C-24157C3758F0}" name="Spalte1" dataDxfId="45"/>
    <tableColumn id="2" xr3:uid="{E48620FF-4FDC-A048-A9F1-A44C920C5153}" name="Spalte2" dataDxfId="44"/>
    <tableColumn id="3" xr3:uid="{4B0C0FFF-1874-A04C-9C90-F6206B7CCE19}" name="Spalte3" dataDxfId="43"/>
    <tableColumn id="4" xr3:uid="{539BA31A-E3C3-2F45-B553-AE025B0BCE00}" name="Spalte4" dataDxfId="42"/>
    <tableColumn id="5" xr3:uid="{133F4C6E-2C85-D347-A4AE-11B53CD2B3F2}" name="Spalte5" dataDxfId="41"/>
    <tableColumn id="6" xr3:uid="{F54D43A1-3259-BD46-BC7D-57E909DFA2A3}" name="Spalte6" dataDxfId="40"/>
    <tableColumn id="7" xr3:uid="{5A71628C-5CFD-2645-A687-0A9AB52E7EDC}" name="Spalte7" dataDxfId="39"/>
    <tableColumn id="8" xr3:uid="{1C8477C0-D557-9A43-8E9B-4ACAFDE1CEDA}" name="Spalte8" dataDxfId="38"/>
    <tableColumn id="9" xr3:uid="{ACF7F37E-10D3-5A44-A0C0-4DD757D02DE8}" name="Spalte9" dataDxfId="37"/>
    <tableColumn id="10" xr3:uid="{44F9C231-3AC4-DE4C-8D73-9FFCBEE873E7}" name="Spalte10" dataDxfId="36"/>
    <tableColumn id="11" xr3:uid="{63244CD4-16E7-8045-BE7B-BC93FD654764}" name="Spalte11" dataDxfId="35"/>
    <tableColumn id="12" xr3:uid="{8EF91381-0C3F-A94C-89EB-C53A7888F5F2}" name="Spalte12" dataDxfId="34"/>
    <tableColumn id="13" xr3:uid="{34C60E5B-1EC6-9642-AEB5-1516FAC1ABCF}" name="Spalte13" dataDxfId="33"/>
    <tableColumn id="14" xr3:uid="{63849939-1981-AA47-BC4F-09943F79F998}" name="Spalte14" dataDxfId="32"/>
    <tableColumn id="15" xr3:uid="{53BB6828-8184-8B4A-B5BA-73391D9E71E3}" name="Spalte15" dataDxfId="31"/>
    <tableColumn id="16" xr3:uid="{D591120D-5569-6546-9511-E4CA806609CC}" name="Column1" headerRowDxfId="27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57E5E-A1A0-9C4B-8E07-6986DA95884F}" name="Tabelle2" displayName="Tabelle2" ref="A27:O41" headerRowCount="0" totalsRowShown="0" headerRowDxfId="30">
  <tableColumns count="15">
    <tableColumn id="1" xr3:uid="{1C882130-DB09-0846-99F8-B1E7BDB7A203}" name="Spalte1"/>
    <tableColumn id="2" xr3:uid="{99A861EC-FB54-8346-9117-1BE3F569D436}" name="Spalte2"/>
    <tableColumn id="3" xr3:uid="{D1C443A3-0ADE-B244-A4D9-81C631CBD3FC}" name="Spalte3"/>
    <tableColumn id="4" xr3:uid="{963C0970-FA40-0142-9722-213287244D06}" name="Spalte4"/>
    <tableColumn id="5" xr3:uid="{C0DE8604-8896-3043-8AF2-62640C08947B}" name="Spalte5"/>
    <tableColumn id="6" xr3:uid="{E935FE78-6015-974E-92EB-E1A05C2D805B}" name="Spalte6"/>
    <tableColumn id="7" xr3:uid="{6B8173CF-7C5E-274D-BD1F-CD84486A474F}" name="Spalte7" dataDxfId="29"/>
    <tableColumn id="8" xr3:uid="{0B953171-6A7D-244E-A4CA-F9FDF8876319}" name="Spalte8"/>
    <tableColumn id="9" xr3:uid="{270D67EA-CCF5-5A48-844A-15E622447E1E}" name="Spalte9"/>
    <tableColumn id="10" xr3:uid="{7A6443C3-2F47-704D-A009-B1DB91688EC1}" name="Spalte10"/>
    <tableColumn id="11" xr3:uid="{BD7657C3-2B9F-2F4C-8F16-67D4D9D442EB}" name="Spalte11"/>
    <tableColumn id="12" xr3:uid="{7F96847D-6933-F947-A2B3-04DF2781D426}" name="Spalte12"/>
    <tableColumn id="13" xr3:uid="{B737C909-204B-9946-9AB6-8D3BEB00AAAC}" name="Spalte13"/>
    <tableColumn id="14" xr3:uid="{3446A0A6-42E1-1A4B-BA2B-F0B1B18EC57B}" name="Spalte14"/>
    <tableColumn id="15" xr3:uid="{DE6A6426-324E-D14C-9C35-DD379FEDAB32}" name="Spalte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4971E4-4E43-FA4E-B682-5CFAD8E157CF}" name="Tabelle8" displayName="Tabelle8" ref="R16:S22" headerRowCount="0" totalsRowShown="0" headerRowDxfId="24" dataDxfId="23" tableBorderDxfId="22">
  <tableColumns count="2">
    <tableColumn id="1" xr3:uid="{16E28E0A-3680-A940-8CF0-C08E9ED98E34}" name="Brechnete Werte" headerRowDxfId="21" dataDxfId="20"/>
    <tableColumn id="2" xr3:uid="{4DB1B0FA-A249-7346-8689-3DEFD4CE5F01}" name="Spalte1" headerRowDxfId="19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88B5C3-642F-5146-BAA5-B70AF30C1406}" name="Tabelle26" displayName="Tabelle26" ref="A46:O60" headerRowCount="0" totalsRowShown="0" headerRowDxfId="17">
  <tableColumns count="15">
    <tableColumn id="1" xr3:uid="{961D9D92-2D2E-2E4A-817D-424992E1D338}" name="Spalte1"/>
    <tableColumn id="2" xr3:uid="{F700038A-9031-7349-9C31-44825B1E9E2A}" name="Spalte2"/>
    <tableColumn id="3" xr3:uid="{AAF1650B-32D8-3F4F-B86B-3F989FE3DF5F}" name="Spalte3"/>
    <tableColumn id="4" xr3:uid="{E4E0E8E3-F0AF-8249-B57B-C236CDCC5009}" name="Spalte4"/>
    <tableColumn id="5" xr3:uid="{9FD461E6-E989-0B45-BF49-2E9467B60D3B}" name="Spalte5"/>
    <tableColumn id="6" xr3:uid="{A0C6BF50-267F-C347-B091-4879503C4204}" name="Spalte6"/>
    <tableColumn id="7" xr3:uid="{E375C8D8-B52B-074A-ACA6-5D3ADC9068AB}" name="Spalte7" dataDxfId="16"/>
    <tableColumn id="8" xr3:uid="{F90C875C-0F8D-9049-8CB1-B2776BB21DE2}" name="Spalte8"/>
    <tableColumn id="9" xr3:uid="{E5015063-731C-EA46-93A5-65DD36879856}" name="Spalte9"/>
    <tableColumn id="10" xr3:uid="{8B411753-B9C4-2842-AF36-369D7C0BA675}" name="Spalte10"/>
    <tableColumn id="11" xr3:uid="{3B74168E-C884-3840-8C5A-367BF8929A09}" name="Spalte11"/>
    <tableColumn id="12" xr3:uid="{332F35DD-8B78-D14A-BF2F-406997E057D7}" name="Spalte12"/>
    <tableColumn id="13" xr3:uid="{8CE2139D-E8CC-0C49-B0EB-67F34738048F}" name="Spalte13"/>
    <tableColumn id="14" xr3:uid="{59A4F916-D862-EA42-BF84-C821FDE30498}" name="Spalte14"/>
    <tableColumn id="15" xr3:uid="{FC42F351-8E3F-2648-B869-FAE83B7926B8}" name="Spalte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1F0938-01DF-8744-93C1-E150ABFF6B07}" name="Tabelle810" displayName="Tabelle810" ref="R28:S34" headerRowCount="0" totalsRowShown="0" headerRowDxfId="15" dataDxfId="14" tableBorderDxfId="13">
  <tableColumns count="2">
    <tableColumn id="1" xr3:uid="{3D66CC39-2D07-F747-8BED-9721BD235228}" name="Brechnete Werte" headerRowDxfId="12" dataDxfId="11"/>
    <tableColumn id="2" xr3:uid="{A191AF9D-975C-C947-902A-0AC138D790AC}" name="Spalte1" headerRowDxfId="10" dataDxfId="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7887ED-DDD3-7045-BEF9-F85D8C001891}" name="Tabelle81011" displayName="Tabelle81011" ref="R47:S53" headerRowCount="0" totalsRowShown="0" headerRowDxfId="8" dataDxfId="7" tableBorderDxfId="6">
  <tableColumns count="2">
    <tableColumn id="1" xr3:uid="{3C5F19FD-2E97-2A41-AB01-C463C6588733}" name="Brechnete Werte" headerRowDxfId="5" dataDxfId="4"/>
    <tableColumn id="2" xr3:uid="{BE409CDC-8B4C-9147-8212-8B04A04B086E}" name="Spalte1" headerRowDxfId="3" dataDxfId="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452A86-E74F-0F49-9A2B-070FB1B52D24}" name="Tabelle2612" displayName="Tabelle2612" ref="A65:O79" headerRowCount="0" totalsRowShown="0" headerRowDxfId="1">
  <tableColumns count="15">
    <tableColumn id="1" xr3:uid="{1F61783D-85D1-C74A-87A3-19DD02169F8A}" name="Spalte1"/>
    <tableColumn id="2" xr3:uid="{37C207C5-B0CF-9A45-B5AC-64D501370F55}" name="Spalte2"/>
    <tableColumn id="3" xr3:uid="{F94F0EC7-AA4E-FA4A-AAA5-EA01DCACA184}" name="Spalte3"/>
    <tableColumn id="4" xr3:uid="{08A491D6-CEB4-C44E-8594-9327F3D5BF6E}" name="Spalte4"/>
    <tableColumn id="5" xr3:uid="{63F608CD-AB70-E247-A652-E4787ED8E45A}" name="Spalte5"/>
    <tableColumn id="6" xr3:uid="{DAA748E2-8C02-EF41-A86E-32EAF01292F1}" name="Spalte6"/>
    <tableColumn id="7" xr3:uid="{45190896-95F6-5D40-9D68-2E973F185933}" name="Spalte7" dataDxfId="0"/>
    <tableColumn id="8" xr3:uid="{EE0AF63A-0EAA-8D4B-81F8-9F0E5B886F42}" name="Spalte8"/>
    <tableColumn id="9" xr3:uid="{E94A28EE-A404-A649-A60E-56C757A2AB82}" name="Spalte9"/>
    <tableColumn id="10" xr3:uid="{AEC22E8E-BDE7-D042-9C93-C6D73C495A8B}" name="Spalte10"/>
    <tableColumn id="11" xr3:uid="{EE58F8C1-6B20-4D40-944E-A5CB0D1B314B}" name="Spalte11"/>
    <tableColumn id="12" xr3:uid="{FCEB3C91-96C9-7541-BA78-62DC03BBC86C}" name="Spalte12"/>
    <tableColumn id="13" xr3:uid="{04B2BCFF-D87E-A546-BC59-07F5F5413CF6}" name="Spalte13"/>
    <tableColumn id="14" xr3:uid="{9D533B86-010A-1542-8927-80444FC6DADC}" name="Spalte14"/>
    <tableColumn id="15" xr3:uid="{2120D886-5A02-404D-9E3B-C4ED362B26B8}" name="Spalte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3487-2DDB-C245-8D72-2B9151C5BC02}">
  <dimension ref="A3:U122"/>
  <sheetViews>
    <sheetView tabSelected="1" zoomScale="87" workbookViewId="0">
      <selection activeCell="V56" sqref="V56"/>
    </sheetView>
  </sheetViews>
  <sheetFormatPr baseColWidth="10" defaultRowHeight="16" x14ac:dyDescent="0.2"/>
  <cols>
    <col min="2" max="2" width="13" bestFit="1" customWidth="1"/>
    <col min="3" max="14" width="12" bestFit="1" customWidth="1"/>
    <col min="15" max="15" width="13" bestFit="1" customWidth="1"/>
  </cols>
  <sheetData>
    <row r="3" spans="1:21" x14ac:dyDescent="0.2">
      <c r="A3" s="1" t="s">
        <v>0</v>
      </c>
    </row>
    <row r="5" spans="1:21" x14ac:dyDescent="0.2">
      <c r="A5" s="2" t="s">
        <v>1</v>
      </c>
      <c r="B5" s="3"/>
      <c r="C5" s="3"/>
      <c r="D5" s="3"/>
    </row>
    <row r="7" spans="1:21" x14ac:dyDescent="0.2">
      <c r="A7" s="4"/>
      <c r="B7" s="5" t="s">
        <v>2</v>
      </c>
      <c r="C7" s="5"/>
      <c r="D7" s="5"/>
      <c r="E7" s="5"/>
      <c r="F7" s="5"/>
      <c r="G7" s="6"/>
      <c r="H7" s="4" t="s">
        <v>3</v>
      </c>
      <c r="I7" s="5"/>
      <c r="J7" s="5"/>
      <c r="K7" s="5"/>
      <c r="L7" s="5"/>
      <c r="M7" s="5"/>
      <c r="N7" s="5"/>
      <c r="O7" s="7"/>
      <c r="P7" s="5"/>
    </row>
    <row r="8" spans="1:21" x14ac:dyDescent="0.2">
      <c r="A8" s="8"/>
      <c r="B8" s="9">
        <v>1</v>
      </c>
      <c r="C8" s="9">
        <v>2</v>
      </c>
      <c r="D8" s="9">
        <v>3</v>
      </c>
      <c r="E8" s="9">
        <v>4</v>
      </c>
      <c r="F8" s="9">
        <v>5</v>
      </c>
      <c r="G8" s="10">
        <v>6</v>
      </c>
      <c r="H8" s="8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11">
        <v>14</v>
      </c>
      <c r="P8" s="9"/>
    </row>
    <row r="9" spans="1:21" x14ac:dyDescent="0.2">
      <c r="A9" s="12" t="s">
        <v>4</v>
      </c>
      <c r="B9" s="13">
        <v>20000</v>
      </c>
      <c r="C9" s="13">
        <v>7000</v>
      </c>
      <c r="D9" s="13"/>
      <c r="E9" s="13"/>
      <c r="F9" s="13"/>
      <c r="G9" s="14"/>
      <c r="H9" s="15">
        <v>65000</v>
      </c>
      <c r="I9" s="13">
        <v>33000</v>
      </c>
      <c r="J9" s="13">
        <v>13000</v>
      </c>
      <c r="K9" s="13">
        <v>12000</v>
      </c>
      <c r="L9" s="13"/>
      <c r="M9" s="13"/>
      <c r="N9" s="13"/>
      <c r="O9" s="16"/>
      <c r="P9" s="26"/>
    </row>
    <row r="13" spans="1:21" x14ac:dyDescent="0.2">
      <c r="A13" s="2" t="s">
        <v>5</v>
      </c>
      <c r="B13" s="2"/>
      <c r="C13" s="3"/>
    </row>
    <row r="15" spans="1:21" x14ac:dyDescent="0.2">
      <c r="A15" s="17"/>
      <c r="B15" s="17" t="s">
        <v>2</v>
      </c>
      <c r="C15" s="17"/>
      <c r="D15" s="17"/>
      <c r="E15" s="17"/>
      <c r="F15" s="17"/>
      <c r="G15" s="18"/>
      <c r="H15" s="19" t="s">
        <v>3</v>
      </c>
      <c r="I15" s="17"/>
      <c r="J15" s="17"/>
      <c r="K15" s="17"/>
      <c r="L15" s="17"/>
      <c r="M15" s="17"/>
      <c r="N15" s="17"/>
      <c r="O15" s="17"/>
      <c r="Q15" s="1" t="s">
        <v>16</v>
      </c>
      <c r="R15" s="28" t="s">
        <v>19</v>
      </c>
      <c r="S15" s="28"/>
      <c r="T15" s="31"/>
      <c r="U15" s="31"/>
    </row>
    <row r="16" spans="1:21" x14ac:dyDescent="0.2">
      <c r="A16" s="9"/>
      <c r="B16" s="20">
        <v>1</v>
      </c>
      <c r="C16" s="20">
        <v>2</v>
      </c>
      <c r="D16" s="20">
        <v>3</v>
      </c>
      <c r="E16" s="20">
        <v>4</v>
      </c>
      <c r="F16" s="20">
        <v>5</v>
      </c>
      <c r="G16" s="34">
        <v>6</v>
      </c>
      <c r="H16" s="35">
        <v>7</v>
      </c>
      <c r="I16" s="20">
        <v>8</v>
      </c>
      <c r="J16" s="20">
        <v>9</v>
      </c>
      <c r="K16" s="20">
        <v>10</v>
      </c>
      <c r="L16" s="20">
        <v>11</v>
      </c>
      <c r="M16" s="20">
        <v>12</v>
      </c>
      <c r="N16" s="20">
        <v>13</v>
      </c>
      <c r="O16" s="27">
        <v>14</v>
      </c>
      <c r="Q16" s="29"/>
      <c r="R16" s="1" t="s">
        <v>12</v>
      </c>
      <c r="S16" s="1" t="s">
        <v>15</v>
      </c>
    </row>
    <row r="17" spans="1:19" x14ac:dyDescent="0.2">
      <c r="A17" s="20">
        <v>1</v>
      </c>
      <c r="B17" s="20"/>
      <c r="C17" s="9">
        <v>50</v>
      </c>
      <c r="D17" s="9"/>
      <c r="E17" s="9"/>
      <c r="F17" s="9"/>
      <c r="G17" s="10"/>
      <c r="H17" s="8">
        <v>30</v>
      </c>
      <c r="I17" s="9">
        <v>20</v>
      </c>
      <c r="J17" s="9">
        <v>20</v>
      </c>
      <c r="K17" s="9">
        <v>20</v>
      </c>
      <c r="L17" s="9"/>
      <c r="M17" s="9"/>
      <c r="N17" s="9"/>
      <c r="O17" s="33"/>
      <c r="Q17" t="s">
        <v>6</v>
      </c>
      <c r="R17" s="1">
        <f>SUM(B17:O17)</f>
        <v>140</v>
      </c>
      <c r="S17" s="1">
        <f>IF(R17&gt;0,B29/R17,0)</f>
        <v>142.85714285714286</v>
      </c>
    </row>
    <row r="18" spans="1:19" x14ac:dyDescent="0.2">
      <c r="A18" s="20">
        <v>2</v>
      </c>
      <c r="B18" s="9">
        <v>400</v>
      </c>
      <c r="C18" s="9"/>
      <c r="D18" s="9"/>
      <c r="E18" s="9"/>
      <c r="F18" s="9"/>
      <c r="G18" s="10"/>
      <c r="H18" s="8">
        <v>200</v>
      </c>
      <c r="I18" s="9">
        <v>400</v>
      </c>
      <c r="J18" s="9"/>
      <c r="K18" s="9"/>
      <c r="L18" s="9"/>
      <c r="M18" s="9"/>
      <c r="N18" s="9"/>
      <c r="O18" s="9"/>
      <c r="Q18" s="29" t="s">
        <v>7</v>
      </c>
      <c r="R18" s="1">
        <f>SUM(B18:O18)</f>
        <v>1000</v>
      </c>
      <c r="S18" s="1">
        <f>IF(R18&gt;0,C31/R18,0)</f>
        <v>14.142857142857142</v>
      </c>
    </row>
    <row r="19" spans="1:19" x14ac:dyDescent="0.2">
      <c r="A19" s="20">
        <v>3</v>
      </c>
      <c r="B19" s="33"/>
      <c r="C19" s="9"/>
      <c r="D19" s="9"/>
      <c r="E19" s="9"/>
      <c r="F19" s="9"/>
      <c r="G19" s="10"/>
      <c r="H19" s="8"/>
      <c r="I19" s="9"/>
      <c r="J19" s="9"/>
      <c r="K19" s="9"/>
      <c r="L19" s="9"/>
      <c r="M19" s="9"/>
      <c r="N19" s="9"/>
      <c r="O19" s="33"/>
      <c r="Q19" t="s">
        <v>8</v>
      </c>
      <c r="R19" s="1">
        <f t="shared" ref="R19:R22" si="0">SUM(B19:O19)</f>
        <v>0</v>
      </c>
      <c r="S19" s="1">
        <f>IF(R19&gt;0,D33/R19,0)</f>
        <v>0</v>
      </c>
    </row>
    <row r="20" spans="1:19" x14ac:dyDescent="0.2">
      <c r="A20" s="20">
        <v>4</v>
      </c>
      <c r="B20" s="33"/>
      <c r="C20" s="9"/>
      <c r="D20" s="9"/>
      <c r="E20" s="9"/>
      <c r="F20" s="9"/>
      <c r="G20" s="10"/>
      <c r="H20" s="8"/>
      <c r="I20" s="9"/>
      <c r="J20" s="9"/>
      <c r="K20" s="9"/>
      <c r="L20" s="9"/>
      <c r="M20" s="9"/>
      <c r="N20" s="9"/>
      <c r="O20" s="9"/>
      <c r="Q20" s="29" t="s">
        <v>9</v>
      </c>
      <c r="R20" s="1">
        <f t="shared" si="0"/>
        <v>0</v>
      </c>
      <c r="S20" s="1">
        <f>IF(R20&gt;0,E35/R20,0)</f>
        <v>0</v>
      </c>
    </row>
    <row r="21" spans="1:19" x14ac:dyDescent="0.2">
      <c r="A21" s="20">
        <v>5</v>
      </c>
      <c r="B21" s="33"/>
      <c r="C21" s="9"/>
      <c r="D21" s="9"/>
      <c r="E21" s="9"/>
      <c r="F21" s="9"/>
      <c r="G21" s="10"/>
      <c r="H21" s="8"/>
      <c r="I21" s="9"/>
      <c r="J21" s="9"/>
      <c r="K21" s="9"/>
      <c r="L21" s="9"/>
      <c r="M21" s="9"/>
      <c r="N21" s="9"/>
      <c r="O21" s="33"/>
      <c r="Q21" t="s">
        <v>10</v>
      </c>
      <c r="R21" s="1">
        <f t="shared" si="0"/>
        <v>0</v>
      </c>
      <c r="S21" s="1">
        <f>IF(R21&gt;0,F37/R21,0)</f>
        <v>0</v>
      </c>
    </row>
    <row r="22" spans="1:19" x14ac:dyDescent="0.2">
      <c r="A22" s="20">
        <v>6</v>
      </c>
      <c r="B22" s="9"/>
      <c r="C22" s="9"/>
      <c r="D22" s="9"/>
      <c r="E22" s="9"/>
      <c r="F22" s="9"/>
      <c r="G22" s="10"/>
      <c r="H22" s="8"/>
      <c r="I22" s="9"/>
      <c r="J22" s="9"/>
      <c r="K22" s="9"/>
      <c r="L22" s="9"/>
      <c r="M22" s="9"/>
      <c r="N22" s="9"/>
      <c r="O22" s="9"/>
      <c r="Q22" s="29" t="s">
        <v>11</v>
      </c>
      <c r="R22" s="1">
        <f t="shared" si="0"/>
        <v>0</v>
      </c>
      <c r="S22" s="1">
        <f>IF(R22&gt;0,G39/R22,0)</f>
        <v>0</v>
      </c>
    </row>
    <row r="25" spans="1:19" x14ac:dyDescent="0.2">
      <c r="A25" s="1" t="s">
        <v>13</v>
      </c>
    </row>
    <row r="27" spans="1:19" x14ac:dyDescent="0.2">
      <c r="B27" s="1" t="s">
        <v>2</v>
      </c>
      <c r="G27" s="21"/>
      <c r="H27" s="1" t="s">
        <v>3</v>
      </c>
      <c r="Q27" s="1" t="s">
        <v>16</v>
      </c>
      <c r="R27" s="28" t="s">
        <v>20</v>
      </c>
      <c r="S27" s="28"/>
    </row>
    <row r="28" spans="1:19" x14ac:dyDescent="0.2">
      <c r="B28">
        <v>1</v>
      </c>
      <c r="C28">
        <v>2</v>
      </c>
      <c r="D28">
        <v>3</v>
      </c>
      <c r="E28">
        <v>4</v>
      </c>
      <c r="F28">
        <v>5</v>
      </c>
      <c r="G28" s="21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Q28" s="29"/>
      <c r="R28" s="1" t="s">
        <v>12</v>
      </c>
      <c r="S28" s="1" t="s">
        <v>15</v>
      </c>
    </row>
    <row r="29" spans="1:19" x14ac:dyDescent="0.2">
      <c r="A29" s="1" t="s">
        <v>4</v>
      </c>
      <c r="B29" s="24">
        <f>B9</f>
        <v>20000</v>
      </c>
      <c r="C29" s="24">
        <f>C9</f>
        <v>7000</v>
      </c>
      <c r="D29" s="24">
        <f>D9</f>
        <v>0</v>
      </c>
      <c r="E29" s="24">
        <f>E9</f>
        <v>0</v>
      </c>
      <c r="F29" s="24">
        <f>F9</f>
        <v>0</v>
      </c>
      <c r="G29" s="24">
        <f>G9</f>
        <v>0</v>
      </c>
      <c r="H29" s="50">
        <f>H9</f>
        <v>65000</v>
      </c>
      <c r="I29" s="24">
        <f>I9</f>
        <v>33000</v>
      </c>
      <c r="J29" s="24">
        <f>J9</f>
        <v>13000</v>
      </c>
      <c r="K29" s="24">
        <f>K9</f>
        <v>12000</v>
      </c>
      <c r="L29" s="24">
        <f>L9</f>
        <v>0</v>
      </c>
      <c r="M29" s="24">
        <f>M9</f>
        <v>0</v>
      </c>
      <c r="N29" s="24">
        <f>N9</f>
        <v>0</v>
      </c>
      <c r="O29" s="24">
        <f>O9</f>
        <v>0</v>
      </c>
      <c r="Q29" t="s">
        <v>6</v>
      </c>
      <c r="R29" s="1">
        <f>R17</f>
        <v>140</v>
      </c>
      <c r="S29" s="1">
        <f>IF(R29&gt;0,B48/R29,0)</f>
        <v>40.408163265306122</v>
      </c>
    </row>
    <row r="30" spans="1:19" ht="17" thickBot="1" x14ac:dyDescent="0.25">
      <c r="A30" t="s">
        <v>6</v>
      </c>
      <c r="B30" s="36">
        <f>B29*(-1)</f>
        <v>-20000</v>
      </c>
      <c r="C30" s="22">
        <f>S17*C17</f>
        <v>7142.8571428571431</v>
      </c>
      <c r="D30" s="22">
        <f>S17*D17</f>
        <v>0</v>
      </c>
      <c r="E30" s="22">
        <f>S17*E17</f>
        <v>0</v>
      </c>
      <c r="F30" s="22">
        <f>S17*F17</f>
        <v>0</v>
      </c>
      <c r="G30" s="22">
        <f>S17*G17</f>
        <v>0</v>
      </c>
      <c r="H30" s="32">
        <f>S17*H17</f>
        <v>4285.7142857142862</v>
      </c>
      <c r="I30" s="22">
        <f>S17*I17</f>
        <v>2857.1428571428573</v>
      </c>
      <c r="J30" s="22">
        <f>S17*J17</f>
        <v>2857.1428571428573</v>
      </c>
      <c r="K30" s="22">
        <f>S17*K17</f>
        <v>2857.1428571428573</v>
      </c>
      <c r="L30" s="22">
        <f>S17*L17</f>
        <v>0</v>
      </c>
      <c r="M30" s="22">
        <f>S17*M17</f>
        <v>0</v>
      </c>
      <c r="N30" s="22">
        <f>S17*N17</f>
        <v>0</v>
      </c>
      <c r="O30" s="22">
        <f>S17*O17</f>
        <v>0</v>
      </c>
      <c r="Q30" s="29" t="s">
        <v>7</v>
      </c>
      <c r="R30" s="1">
        <f t="shared" ref="R30:R34" si="1">R18</f>
        <v>1000</v>
      </c>
      <c r="S30" s="1">
        <f>IF(R30&gt;0,C50/R30,0)</f>
        <v>2.0204081632653059</v>
      </c>
    </row>
    <row r="31" spans="1:19" x14ac:dyDescent="0.2">
      <c r="A31" s="43"/>
      <c r="B31" s="44">
        <f>B29+B30</f>
        <v>0</v>
      </c>
      <c r="C31" s="44">
        <f>C29+C30</f>
        <v>14142.857142857143</v>
      </c>
      <c r="D31" s="44">
        <f>D29+D30</f>
        <v>0</v>
      </c>
      <c r="E31" s="44">
        <f t="shared" ref="E31:O31" si="2">E29+E30</f>
        <v>0</v>
      </c>
      <c r="F31" s="44">
        <f t="shared" si="2"/>
        <v>0</v>
      </c>
      <c r="G31" s="44">
        <f t="shared" si="2"/>
        <v>0</v>
      </c>
      <c r="H31" s="45">
        <f t="shared" si="2"/>
        <v>69285.71428571429</v>
      </c>
      <c r="I31" s="44">
        <f t="shared" si="2"/>
        <v>35857.142857142855</v>
      </c>
      <c r="J31" s="44">
        <f t="shared" si="2"/>
        <v>15857.142857142857</v>
      </c>
      <c r="K31" s="44">
        <f t="shared" si="2"/>
        <v>14857.142857142857</v>
      </c>
      <c r="L31" s="44">
        <f t="shared" si="2"/>
        <v>0</v>
      </c>
      <c r="M31" s="44">
        <f t="shared" si="2"/>
        <v>0</v>
      </c>
      <c r="N31" s="44">
        <f t="shared" si="2"/>
        <v>0</v>
      </c>
      <c r="O31" s="44">
        <f t="shared" si="2"/>
        <v>0</v>
      </c>
      <c r="Q31" t="s">
        <v>8</v>
      </c>
      <c r="R31" s="1">
        <f t="shared" si="1"/>
        <v>0</v>
      </c>
      <c r="S31" s="1">
        <f>IF(R31&gt;0,D52/R31,0)</f>
        <v>0</v>
      </c>
    </row>
    <row r="32" spans="1:19" ht="17" thickBot="1" x14ac:dyDescent="0.25">
      <c r="A32" t="s">
        <v>7</v>
      </c>
      <c r="B32" s="22">
        <f>S18*B18</f>
        <v>5657.1428571428569</v>
      </c>
      <c r="C32" s="36">
        <f>C31*(-1)</f>
        <v>-14142.857142857143</v>
      </c>
      <c r="D32" s="22">
        <f>S18*D18</f>
        <v>0</v>
      </c>
      <c r="E32" s="22">
        <f>S18*E18</f>
        <v>0</v>
      </c>
      <c r="F32" s="22">
        <f>S18*F18</f>
        <v>0</v>
      </c>
      <c r="G32" s="22">
        <f>S18*G18</f>
        <v>0</v>
      </c>
      <c r="H32" s="32">
        <f>S18*H18</f>
        <v>2828.5714285714284</v>
      </c>
      <c r="I32" s="22">
        <f>S18*I18</f>
        <v>5657.1428571428569</v>
      </c>
      <c r="J32" s="22">
        <f>S18*J18</f>
        <v>0</v>
      </c>
      <c r="K32" s="22">
        <f>S18*K18</f>
        <v>0</v>
      </c>
      <c r="L32" s="22">
        <f>S18*L18</f>
        <v>0</v>
      </c>
      <c r="M32" s="22">
        <f>S18*M18</f>
        <v>0</v>
      </c>
      <c r="N32" s="22">
        <f>S18*N18</f>
        <v>0</v>
      </c>
      <c r="O32" s="22">
        <f>S18*O18</f>
        <v>0</v>
      </c>
      <c r="Q32" s="29" t="s">
        <v>9</v>
      </c>
      <c r="R32" s="1">
        <f t="shared" si="1"/>
        <v>0</v>
      </c>
      <c r="S32" s="1">
        <f>IF(R32&gt;0,E54/R32,0)</f>
        <v>0</v>
      </c>
    </row>
    <row r="33" spans="1:19" x14ac:dyDescent="0.2">
      <c r="A33" s="43"/>
      <c r="B33" s="44">
        <f>B31+B32</f>
        <v>5657.1428571428569</v>
      </c>
      <c r="C33" s="44">
        <f>C31+C32</f>
        <v>0</v>
      </c>
      <c r="D33" s="44">
        <f t="shared" ref="D33:O33" si="3">D31+D32</f>
        <v>0</v>
      </c>
      <c r="E33" s="44">
        <f t="shared" si="3"/>
        <v>0</v>
      </c>
      <c r="F33" s="44">
        <f t="shared" si="3"/>
        <v>0</v>
      </c>
      <c r="G33" s="44">
        <f t="shared" si="3"/>
        <v>0</v>
      </c>
      <c r="H33" s="45">
        <f t="shared" si="3"/>
        <v>72114.285714285725</v>
      </c>
      <c r="I33" s="44">
        <f t="shared" si="3"/>
        <v>41514.28571428571</v>
      </c>
      <c r="J33" s="44">
        <f t="shared" si="3"/>
        <v>15857.142857142857</v>
      </c>
      <c r="K33" s="44">
        <f t="shared" si="3"/>
        <v>14857.142857142857</v>
      </c>
      <c r="L33" s="44">
        <f t="shared" si="3"/>
        <v>0</v>
      </c>
      <c r="M33" s="44">
        <f t="shared" si="3"/>
        <v>0</v>
      </c>
      <c r="N33" s="44">
        <f t="shared" si="3"/>
        <v>0</v>
      </c>
      <c r="O33" s="44">
        <f t="shared" si="3"/>
        <v>0</v>
      </c>
      <c r="Q33" t="s">
        <v>10</v>
      </c>
      <c r="R33" s="1">
        <f t="shared" si="1"/>
        <v>0</v>
      </c>
      <c r="S33" s="1">
        <f>IF(R33&gt;0,F56/R33,0)</f>
        <v>0</v>
      </c>
    </row>
    <row r="34" spans="1:19" ht="17" thickBot="1" x14ac:dyDescent="0.25">
      <c r="A34" t="s">
        <v>8</v>
      </c>
      <c r="B34" s="22">
        <f>S19*B19</f>
        <v>0</v>
      </c>
      <c r="C34" s="22">
        <f>S19*C19</f>
        <v>0</v>
      </c>
      <c r="D34" s="36">
        <f>D33*(-1)</f>
        <v>0</v>
      </c>
      <c r="E34" s="22">
        <f>S19*E19</f>
        <v>0</v>
      </c>
      <c r="F34" s="22">
        <f>S19*F19</f>
        <v>0</v>
      </c>
      <c r="G34" s="23">
        <f>S19*G19</f>
        <v>0</v>
      </c>
      <c r="H34" s="22">
        <f>S19*H19</f>
        <v>0</v>
      </c>
      <c r="I34" s="22">
        <f>S19*I19</f>
        <v>0</v>
      </c>
      <c r="J34" s="22">
        <f>S19*J19</f>
        <v>0</v>
      </c>
      <c r="K34" s="22">
        <f>S19*K19</f>
        <v>0</v>
      </c>
      <c r="L34" s="22">
        <f>S19*L19</f>
        <v>0</v>
      </c>
      <c r="M34" s="22">
        <f>S19*M19</f>
        <v>0</v>
      </c>
      <c r="N34" s="22">
        <f>S19*N19</f>
        <v>0</v>
      </c>
      <c r="O34" s="22">
        <f>S19*O19</f>
        <v>0</v>
      </c>
      <c r="Q34" s="29" t="s">
        <v>11</v>
      </c>
      <c r="R34" s="1">
        <f t="shared" si="1"/>
        <v>0</v>
      </c>
      <c r="S34" s="1">
        <f>IF(R34&gt;0,G58/R34,0)</f>
        <v>0</v>
      </c>
    </row>
    <row r="35" spans="1:19" x14ac:dyDescent="0.2">
      <c r="A35" s="43"/>
      <c r="B35" s="46">
        <f>B33+B34</f>
        <v>5657.1428571428569</v>
      </c>
      <c r="C35" s="46">
        <f t="shared" ref="C35:F35" si="4">C33+C34</f>
        <v>0</v>
      </c>
      <c r="D35" s="46">
        <f t="shared" si="4"/>
        <v>0</v>
      </c>
      <c r="E35" s="46">
        <f t="shared" si="4"/>
        <v>0</v>
      </c>
      <c r="F35" s="46">
        <f t="shared" si="4"/>
        <v>0</v>
      </c>
      <c r="G35" s="47">
        <f>G33+G34</f>
        <v>0</v>
      </c>
      <c r="H35" s="46">
        <f>H33+H34</f>
        <v>72114.285714285725</v>
      </c>
      <c r="I35" s="46">
        <f>I33+I34</f>
        <v>41514.28571428571</v>
      </c>
      <c r="J35" s="46">
        <f t="shared" ref="J35:O35" si="5">J33+J34</f>
        <v>15857.142857142857</v>
      </c>
      <c r="K35" s="46">
        <f t="shared" si="5"/>
        <v>14857.142857142857</v>
      </c>
      <c r="L35" s="46">
        <f t="shared" si="5"/>
        <v>0</v>
      </c>
      <c r="M35" s="46">
        <f t="shared" si="5"/>
        <v>0</v>
      </c>
      <c r="N35" s="46">
        <f t="shared" si="5"/>
        <v>0</v>
      </c>
      <c r="O35" s="46">
        <f t="shared" si="5"/>
        <v>0</v>
      </c>
    </row>
    <row r="36" spans="1:19" ht="17" thickBot="1" x14ac:dyDescent="0.25">
      <c r="A36" s="25" t="s">
        <v>9</v>
      </c>
      <c r="B36" s="22">
        <f>S20*B20</f>
        <v>0</v>
      </c>
      <c r="C36" s="22">
        <f>S20*C20</f>
        <v>0</v>
      </c>
      <c r="D36" s="22">
        <f>S20*D20</f>
        <v>0</v>
      </c>
      <c r="E36" s="36">
        <f>E35*(-1)</f>
        <v>0</v>
      </c>
      <c r="F36" s="22">
        <f>S20*F20</f>
        <v>0</v>
      </c>
      <c r="G36" s="23">
        <f>S20*G20</f>
        <v>0</v>
      </c>
      <c r="H36" s="22">
        <f>S20*H20</f>
        <v>0</v>
      </c>
      <c r="I36" s="22">
        <f>S20*I20</f>
        <v>0</v>
      </c>
      <c r="J36" s="22">
        <f>S20*J20</f>
        <v>0</v>
      </c>
      <c r="K36" s="22">
        <f>S20*K20</f>
        <v>0</v>
      </c>
      <c r="L36" s="22">
        <f>S20*L20</f>
        <v>0</v>
      </c>
      <c r="M36" s="22">
        <f>S20*M20</f>
        <v>0</v>
      </c>
      <c r="N36" s="22">
        <f>S20*N20</f>
        <v>0</v>
      </c>
      <c r="O36" s="22">
        <f>S20*O20</f>
        <v>0</v>
      </c>
    </row>
    <row r="37" spans="1:19" x14ac:dyDescent="0.2">
      <c r="A37" s="48"/>
      <c r="B37" s="46">
        <f>B35+B36</f>
        <v>5657.1428571428569</v>
      </c>
      <c r="C37" s="46">
        <f t="shared" ref="C37:O37" si="6">C35+C36</f>
        <v>0</v>
      </c>
      <c r="D37" s="46">
        <f t="shared" si="6"/>
        <v>0</v>
      </c>
      <c r="E37" s="46">
        <f t="shared" si="6"/>
        <v>0</v>
      </c>
      <c r="F37" s="46">
        <f>F35+F36</f>
        <v>0</v>
      </c>
      <c r="G37" s="46">
        <f t="shared" si="6"/>
        <v>0</v>
      </c>
      <c r="H37" s="49">
        <f t="shared" si="6"/>
        <v>72114.285714285725</v>
      </c>
      <c r="I37" s="46">
        <f t="shared" si="6"/>
        <v>41514.28571428571</v>
      </c>
      <c r="J37" s="46">
        <f t="shared" si="6"/>
        <v>15857.142857142857</v>
      </c>
      <c r="K37" s="46">
        <f t="shared" si="6"/>
        <v>14857.142857142857</v>
      </c>
      <c r="L37" s="46">
        <f t="shared" si="6"/>
        <v>0</v>
      </c>
      <c r="M37" s="46">
        <f t="shared" si="6"/>
        <v>0</v>
      </c>
      <c r="N37" s="46">
        <f t="shared" si="6"/>
        <v>0</v>
      </c>
      <c r="O37" s="46">
        <f t="shared" si="6"/>
        <v>0</v>
      </c>
    </row>
    <row r="38" spans="1:19" ht="17" thickBot="1" x14ac:dyDescent="0.25">
      <c r="A38" s="25" t="s">
        <v>10</v>
      </c>
      <c r="B38" s="22">
        <f>S21*B21</f>
        <v>0</v>
      </c>
      <c r="C38" s="22">
        <f>S21*C21</f>
        <v>0</v>
      </c>
      <c r="D38" s="22">
        <f>S21*D21</f>
        <v>0</v>
      </c>
      <c r="E38" s="22">
        <f>S21*E21</f>
        <v>0</v>
      </c>
      <c r="F38" s="36">
        <f>F37*(-1)</f>
        <v>0</v>
      </c>
      <c r="G38" s="22">
        <f>S21*G21</f>
        <v>0</v>
      </c>
      <c r="H38" s="32">
        <f>S21*H21</f>
        <v>0</v>
      </c>
      <c r="I38" s="22">
        <f>S21*I21</f>
        <v>0</v>
      </c>
      <c r="J38" s="22">
        <f>S21*J21</f>
        <v>0</v>
      </c>
      <c r="K38" s="22">
        <f>S21*K21</f>
        <v>0</v>
      </c>
      <c r="L38" s="22">
        <f>S21*L21</f>
        <v>0</v>
      </c>
      <c r="M38" s="22">
        <f>S21*M21</f>
        <v>0</v>
      </c>
      <c r="N38" s="22">
        <f>S21*N21</f>
        <v>0</v>
      </c>
      <c r="O38" s="22">
        <f>S21*O21</f>
        <v>0</v>
      </c>
    </row>
    <row r="39" spans="1:19" x14ac:dyDescent="0.2">
      <c r="A39" s="48"/>
      <c r="B39" s="46">
        <f>B37+B38</f>
        <v>5657.1428571428569</v>
      </c>
      <c r="C39" s="46">
        <f t="shared" ref="C39:O39" si="7">C37+C38</f>
        <v>0</v>
      </c>
      <c r="D39" s="46">
        <f t="shared" si="7"/>
        <v>0</v>
      </c>
      <c r="E39" s="46">
        <f t="shared" si="7"/>
        <v>0</v>
      </c>
      <c r="F39" s="46">
        <f t="shared" si="7"/>
        <v>0</v>
      </c>
      <c r="G39" s="46">
        <f t="shared" si="7"/>
        <v>0</v>
      </c>
      <c r="H39" s="49">
        <f t="shared" si="7"/>
        <v>72114.285714285725</v>
      </c>
      <c r="I39" s="46">
        <f t="shared" si="7"/>
        <v>41514.28571428571</v>
      </c>
      <c r="J39" s="46">
        <f t="shared" si="7"/>
        <v>15857.142857142857</v>
      </c>
      <c r="K39" s="46">
        <f t="shared" si="7"/>
        <v>14857.142857142857</v>
      </c>
      <c r="L39" s="46">
        <f t="shared" si="7"/>
        <v>0</v>
      </c>
      <c r="M39" s="46">
        <f t="shared" si="7"/>
        <v>0</v>
      </c>
      <c r="N39" s="46">
        <f t="shared" si="7"/>
        <v>0</v>
      </c>
      <c r="O39" s="46">
        <f t="shared" si="7"/>
        <v>0</v>
      </c>
    </row>
    <row r="40" spans="1:19" ht="17" thickBot="1" x14ac:dyDescent="0.25">
      <c r="A40" t="s">
        <v>11</v>
      </c>
      <c r="B40" s="22">
        <f>S22*B22</f>
        <v>0</v>
      </c>
      <c r="C40" s="22">
        <f>S22*C22</f>
        <v>0</v>
      </c>
      <c r="D40" s="22">
        <f>S22*D22</f>
        <v>0</v>
      </c>
      <c r="E40" s="22">
        <f>S22*E22</f>
        <v>0</v>
      </c>
      <c r="F40" s="22">
        <f>S22*F22</f>
        <v>0</v>
      </c>
      <c r="G40" s="36">
        <f>G39*(-1)</f>
        <v>0</v>
      </c>
      <c r="H40" s="32">
        <f>S22*H22</f>
        <v>0</v>
      </c>
      <c r="I40" s="22">
        <f>S22*I22</f>
        <v>0</v>
      </c>
      <c r="J40" s="22">
        <f>S22*J22</f>
        <v>0</v>
      </c>
      <c r="K40" s="22">
        <f>S22*K22</f>
        <v>0</v>
      </c>
      <c r="L40" s="22">
        <f>S22*L22</f>
        <v>0</v>
      </c>
      <c r="M40" s="22">
        <f>S22*M22</f>
        <v>0</v>
      </c>
      <c r="N40" s="22">
        <f>S22*N22</f>
        <v>0</v>
      </c>
      <c r="O40" s="22">
        <f>S22*O22</f>
        <v>0</v>
      </c>
    </row>
    <row r="41" spans="1:19" ht="18" thickTop="1" thickBot="1" x14ac:dyDescent="0.25">
      <c r="A41" s="40" t="s">
        <v>17</v>
      </c>
      <c r="B41" s="41">
        <f>B39+B40</f>
        <v>5657.1428571428569</v>
      </c>
      <c r="C41" s="41">
        <f t="shared" ref="C41:O41" si="8">C39+C40</f>
        <v>0</v>
      </c>
      <c r="D41" s="41">
        <f t="shared" si="8"/>
        <v>0</v>
      </c>
      <c r="E41" s="41">
        <f t="shared" si="8"/>
        <v>0</v>
      </c>
      <c r="F41" s="41">
        <f t="shared" si="8"/>
        <v>0</v>
      </c>
      <c r="G41" s="41">
        <f t="shared" si="8"/>
        <v>0</v>
      </c>
      <c r="H41" s="42">
        <f t="shared" si="8"/>
        <v>72114.285714285725</v>
      </c>
      <c r="I41" s="41">
        <f t="shared" si="8"/>
        <v>41514.28571428571</v>
      </c>
      <c r="J41" s="41">
        <f t="shared" si="8"/>
        <v>15857.142857142857</v>
      </c>
      <c r="K41" s="41">
        <f t="shared" si="8"/>
        <v>14857.142857142857</v>
      </c>
      <c r="L41" s="41">
        <f t="shared" si="8"/>
        <v>0</v>
      </c>
      <c r="M41" s="41">
        <f t="shared" si="8"/>
        <v>0</v>
      </c>
      <c r="N41" s="41">
        <f t="shared" si="8"/>
        <v>0</v>
      </c>
      <c r="O41" s="41">
        <f t="shared" si="8"/>
        <v>0</v>
      </c>
    </row>
    <row r="42" spans="1:19" ht="17" thickTop="1" x14ac:dyDescent="0.2"/>
    <row r="44" spans="1:19" x14ac:dyDescent="0.2">
      <c r="A44" s="1" t="s">
        <v>18</v>
      </c>
    </row>
    <row r="46" spans="1:19" x14ac:dyDescent="0.2">
      <c r="B46" s="1" t="s">
        <v>2</v>
      </c>
      <c r="G46" s="21"/>
      <c r="H46" s="1" t="s">
        <v>3</v>
      </c>
      <c r="Q46" s="1" t="s">
        <v>16</v>
      </c>
      <c r="R46" s="28" t="s">
        <v>21</v>
      </c>
      <c r="S46" s="28"/>
    </row>
    <row r="47" spans="1:19" x14ac:dyDescent="0.2">
      <c r="B47">
        <v>1</v>
      </c>
      <c r="C47">
        <v>2</v>
      </c>
      <c r="D47">
        <v>3</v>
      </c>
      <c r="E47">
        <v>4</v>
      </c>
      <c r="F47">
        <v>5</v>
      </c>
      <c r="G47" s="38">
        <v>6</v>
      </c>
      <c r="H47" s="39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Q47" s="29"/>
      <c r="R47" s="1" t="s">
        <v>12</v>
      </c>
      <c r="S47" s="1" t="s">
        <v>15</v>
      </c>
    </row>
    <row r="48" spans="1:19" x14ac:dyDescent="0.2">
      <c r="A48" s="1" t="s">
        <v>4</v>
      </c>
      <c r="B48" s="24">
        <f>B41</f>
        <v>5657.1428571428569</v>
      </c>
      <c r="C48" s="24">
        <f>C41</f>
        <v>0</v>
      </c>
      <c r="D48" s="24">
        <f>D41</f>
        <v>0</v>
      </c>
      <c r="E48" s="24">
        <f t="shared" ref="E48:O48" si="9">E41</f>
        <v>0</v>
      </c>
      <c r="F48" s="24">
        <f t="shared" si="9"/>
        <v>0</v>
      </c>
      <c r="G48" s="24">
        <f t="shared" si="9"/>
        <v>0</v>
      </c>
      <c r="H48" s="50">
        <f t="shared" si="9"/>
        <v>72114.285714285725</v>
      </c>
      <c r="I48" s="24">
        <f t="shared" si="9"/>
        <v>41514.28571428571</v>
      </c>
      <c r="J48" s="24">
        <f t="shared" si="9"/>
        <v>15857.142857142857</v>
      </c>
      <c r="K48" s="24">
        <f t="shared" si="9"/>
        <v>14857.142857142857</v>
      </c>
      <c r="L48" s="24">
        <f t="shared" si="9"/>
        <v>0</v>
      </c>
      <c r="M48" s="24">
        <f t="shared" si="9"/>
        <v>0</v>
      </c>
      <c r="N48" s="24">
        <f t="shared" si="9"/>
        <v>0</v>
      </c>
      <c r="O48" s="24">
        <f t="shared" si="9"/>
        <v>0</v>
      </c>
      <c r="Q48" t="s">
        <v>6</v>
      </c>
      <c r="R48" s="1">
        <f>R29</f>
        <v>140</v>
      </c>
      <c r="S48" s="1">
        <f>IF(R48&gt;0,B67/R48,0)</f>
        <v>5.7725947521865884</v>
      </c>
    </row>
    <row r="49" spans="1:19" ht="17" thickBot="1" x14ac:dyDescent="0.25">
      <c r="A49" t="s">
        <v>6</v>
      </c>
      <c r="B49" s="36">
        <f>B48*(-1)</f>
        <v>-5657.1428571428569</v>
      </c>
      <c r="C49" s="22">
        <f>S29*C17</f>
        <v>2020.408163265306</v>
      </c>
      <c r="D49" s="22">
        <f>S29*D17</f>
        <v>0</v>
      </c>
      <c r="E49" s="22">
        <f>S29*E17</f>
        <v>0</v>
      </c>
      <c r="F49" s="22">
        <f>S29*F17</f>
        <v>0</v>
      </c>
      <c r="G49" s="22">
        <f>S29*G17</f>
        <v>0</v>
      </c>
      <c r="H49" s="32">
        <f>S29*H17</f>
        <v>1212.2448979591836</v>
      </c>
      <c r="I49" s="22">
        <f>S29*I17</f>
        <v>808.16326530612241</v>
      </c>
      <c r="J49" s="22">
        <f>S29*J17</f>
        <v>808.16326530612241</v>
      </c>
      <c r="K49" s="22">
        <f>S29*K17</f>
        <v>808.16326530612241</v>
      </c>
      <c r="L49" s="22">
        <f>S29*L17</f>
        <v>0</v>
      </c>
      <c r="M49" s="22">
        <f>S29*M17</f>
        <v>0</v>
      </c>
      <c r="N49" s="22">
        <f>S29*N17</f>
        <v>0</v>
      </c>
      <c r="O49" s="22">
        <f>S29*O17</f>
        <v>0</v>
      </c>
      <c r="Q49" s="29" t="s">
        <v>7</v>
      </c>
      <c r="R49" s="1">
        <f t="shared" ref="R49:R53" si="10">R30</f>
        <v>1000</v>
      </c>
      <c r="S49" s="1">
        <f>IF(R49&gt;0,C69/R49,0)</f>
        <v>0.28862973760932942</v>
      </c>
    </row>
    <row r="50" spans="1:19" x14ac:dyDescent="0.2">
      <c r="A50" s="43"/>
      <c r="B50" s="46">
        <f>B48+B49</f>
        <v>0</v>
      </c>
      <c r="C50" s="46">
        <f t="shared" ref="C50:O50" si="11">C48+C49</f>
        <v>2020.408163265306</v>
      </c>
      <c r="D50" s="46">
        <f t="shared" si="11"/>
        <v>0</v>
      </c>
      <c r="E50" s="46">
        <f t="shared" si="11"/>
        <v>0</v>
      </c>
      <c r="F50" s="46">
        <f t="shared" si="11"/>
        <v>0</v>
      </c>
      <c r="G50" s="46">
        <f t="shared" si="11"/>
        <v>0</v>
      </c>
      <c r="H50" s="49">
        <f t="shared" si="11"/>
        <v>73326.530612244911</v>
      </c>
      <c r="I50" s="46">
        <f t="shared" si="11"/>
        <v>42322.448979591834</v>
      </c>
      <c r="J50" s="46">
        <f t="shared" si="11"/>
        <v>16665.306122448979</v>
      </c>
      <c r="K50" s="46">
        <f t="shared" si="11"/>
        <v>15665.306122448979</v>
      </c>
      <c r="L50" s="46">
        <f t="shared" si="11"/>
        <v>0</v>
      </c>
      <c r="M50" s="46">
        <f t="shared" si="11"/>
        <v>0</v>
      </c>
      <c r="N50" s="46">
        <f t="shared" si="11"/>
        <v>0</v>
      </c>
      <c r="O50" s="46">
        <f t="shared" si="11"/>
        <v>0</v>
      </c>
      <c r="Q50" t="s">
        <v>8</v>
      </c>
      <c r="R50" s="1">
        <f t="shared" si="10"/>
        <v>0</v>
      </c>
      <c r="S50" s="1">
        <f>IF(R50&gt;0,D71/R50,0)</f>
        <v>0</v>
      </c>
    </row>
    <row r="51" spans="1:19" ht="17" thickBot="1" x14ac:dyDescent="0.25">
      <c r="A51" t="s">
        <v>7</v>
      </c>
      <c r="B51" s="37">
        <f>S30*B18</f>
        <v>808.16326530612241</v>
      </c>
      <c r="C51" s="36">
        <f>C50*(-1)</f>
        <v>-2020.408163265306</v>
      </c>
      <c r="D51" s="22">
        <f>S30*D18</f>
        <v>0</v>
      </c>
      <c r="E51" s="22">
        <f>S30*E18</f>
        <v>0</v>
      </c>
      <c r="F51" s="22">
        <f>S30*F18</f>
        <v>0</v>
      </c>
      <c r="G51" s="22">
        <f>S30*G18</f>
        <v>0</v>
      </c>
      <c r="H51" s="32">
        <f>S30*H18</f>
        <v>404.08163265306121</v>
      </c>
      <c r="I51" s="22">
        <f>S30*I18</f>
        <v>808.16326530612241</v>
      </c>
      <c r="J51" s="22">
        <f>S30*J18</f>
        <v>0</v>
      </c>
      <c r="K51" s="22">
        <f>S30*K18</f>
        <v>0</v>
      </c>
      <c r="L51" s="22">
        <f>S30*L18</f>
        <v>0</v>
      </c>
      <c r="M51" s="22">
        <f>S30*M18</f>
        <v>0</v>
      </c>
      <c r="N51" s="22">
        <f>S30*N18</f>
        <v>0</v>
      </c>
      <c r="O51" s="22">
        <f>S30*O18</f>
        <v>0</v>
      </c>
      <c r="Q51" s="29" t="s">
        <v>9</v>
      </c>
      <c r="R51" s="1">
        <f t="shared" si="10"/>
        <v>0</v>
      </c>
      <c r="S51" s="1">
        <f>IF(R51&gt;0,E73/R51,0)</f>
        <v>0</v>
      </c>
    </row>
    <row r="52" spans="1:19" x14ac:dyDescent="0.2">
      <c r="A52" s="43"/>
      <c r="B52" s="46">
        <f>B50+B51</f>
        <v>808.16326530612241</v>
      </c>
      <c r="C52" s="46">
        <f t="shared" ref="C52:O52" si="12">C50+C51</f>
        <v>0</v>
      </c>
      <c r="D52" s="46">
        <f t="shared" si="12"/>
        <v>0</v>
      </c>
      <c r="E52" s="46">
        <f t="shared" si="12"/>
        <v>0</v>
      </c>
      <c r="F52" s="46">
        <f t="shared" si="12"/>
        <v>0</v>
      </c>
      <c r="G52" s="46">
        <f t="shared" si="12"/>
        <v>0</v>
      </c>
      <c r="H52" s="49">
        <f t="shared" si="12"/>
        <v>73730.612244897973</v>
      </c>
      <c r="I52" s="46">
        <f t="shared" si="12"/>
        <v>43130.612244897959</v>
      </c>
      <c r="J52" s="46">
        <f t="shared" si="12"/>
        <v>16665.306122448979</v>
      </c>
      <c r="K52" s="46">
        <f t="shared" si="12"/>
        <v>15665.306122448979</v>
      </c>
      <c r="L52" s="46">
        <f t="shared" si="12"/>
        <v>0</v>
      </c>
      <c r="M52" s="46">
        <f t="shared" si="12"/>
        <v>0</v>
      </c>
      <c r="N52" s="46">
        <f t="shared" si="12"/>
        <v>0</v>
      </c>
      <c r="O52" s="46">
        <f t="shared" si="12"/>
        <v>0</v>
      </c>
      <c r="Q52" t="s">
        <v>10</v>
      </c>
      <c r="R52" s="1">
        <f t="shared" si="10"/>
        <v>0</v>
      </c>
      <c r="S52" s="1">
        <f>IF(R52&gt;0,F75/R52,0)</f>
        <v>0</v>
      </c>
    </row>
    <row r="53" spans="1:19" ht="17" thickBot="1" x14ac:dyDescent="0.25">
      <c r="A53" t="s">
        <v>8</v>
      </c>
      <c r="B53" s="37">
        <f>S31*B19</f>
        <v>0</v>
      </c>
      <c r="C53" s="22">
        <f>S31*C19</f>
        <v>0</v>
      </c>
      <c r="D53" s="36">
        <f>D52*(-1)</f>
        <v>0</v>
      </c>
      <c r="E53" s="22">
        <f>S31*E19</f>
        <v>0</v>
      </c>
      <c r="F53" s="22">
        <f>S31*F19</f>
        <v>0</v>
      </c>
      <c r="G53" s="22">
        <f>S31*G19</f>
        <v>0</v>
      </c>
      <c r="H53" s="32">
        <f>S31*H19</f>
        <v>0</v>
      </c>
      <c r="I53" s="22">
        <f>S31*I19</f>
        <v>0</v>
      </c>
      <c r="J53" s="22">
        <f>S31*J19</f>
        <v>0</v>
      </c>
      <c r="K53" s="22">
        <f>S31*K19</f>
        <v>0</v>
      </c>
      <c r="L53" s="22">
        <f>S31*L19</f>
        <v>0</v>
      </c>
      <c r="M53" s="22">
        <f>S31*M19</f>
        <v>0</v>
      </c>
      <c r="N53" s="22">
        <f>S31*N19</f>
        <v>0</v>
      </c>
      <c r="O53" s="22">
        <f>S31*O19</f>
        <v>0</v>
      </c>
      <c r="Q53" s="29" t="s">
        <v>11</v>
      </c>
      <c r="R53" s="1">
        <f t="shared" si="10"/>
        <v>0</v>
      </c>
      <c r="S53" s="1">
        <f>IF(R53&gt;0,G77/R53,0)</f>
        <v>0</v>
      </c>
    </row>
    <row r="54" spans="1:19" x14ac:dyDescent="0.2">
      <c r="A54" s="43"/>
      <c r="B54" s="46">
        <f>B52+B53</f>
        <v>808.16326530612241</v>
      </c>
      <c r="C54" s="46">
        <f t="shared" ref="C54:O54" si="13">C52+C53</f>
        <v>0</v>
      </c>
      <c r="D54" s="46">
        <f t="shared" si="13"/>
        <v>0</v>
      </c>
      <c r="E54" s="46">
        <f t="shared" si="13"/>
        <v>0</v>
      </c>
      <c r="F54" s="46">
        <f t="shared" si="13"/>
        <v>0</v>
      </c>
      <c r="G54" s="46">
        <f t="shared" si="13"/>
        <v>0</v>
      </c>
      <c r="H54" s="49">
        <f t="shared" si="13"/>
        <v>73730.612244897973</v>
      </c>
      <c r="I54" s="46">
        <f t="shared" si="13"/>
        <v>43130.612244897959</v>
      </c>
      <c r="J54" s="46">
        <f t="shared" si="13"/>
        <v>16665.306122448979</v>
      </c>
      <c r="K54" s="46">
        <f t="shared" si="13"/>
        <v>15665.306122448979</v>
      </c>
      <c r="L54" s="46">
        <f t="shared" si="13"/>
        <v>0</v>
      </c>
      <c r="M54" s="46">
        <f t="shared" si="13"/>
        <v>0</v>
      </c>
      <c r="N54" s="46">
        <f t="shared" si="13"/>
        <v>0</v>
      </c>
      <c r="O54" s="46">
        <f t="shared" si="13"/>
        <v>0</v>
      </c>
    </row>
    <row r="55" spans="1:19" ht="17" thickBot="1" x14ac:dyDescent="0.25">
      <c r="A55" s="25" t="s">
        <v>9</v>
      </c>
      <c r="B55" s="37">
        <f>S32*B20</f>
        <v>0</v>
      </c>
      <c r="C55" s="22">
        <f>S32*C20</f>
        <v>0</v>
      </c>
      <c r="D55" s="22">
        <f>S32*D20</f>
        <v>0</v>
      </c>
      <c r="E55" s="36">
        <f>E54*(-1)</f>
        <v>0</v>
      </c>
      <c r="F55" s="22">
        <f>S32*F20</f>
        <v>0</v>
      </c>
      <c r="G55" s="22">
        <f>S32*G20</f>
        <v>0</v>
      </c>
      <c r="H55" s="32">
        <f>S32*H20</f>
        <v>0</v>
      </c>
      <c r="I55" s="22">
        <f>S32*I20</f>
        <v>0</v>
      </c>
      <c r="J55" s="22">
        <f>S32*J20</f>
        <v>0</v>
      </c>
      <c r="K55" s="22">
        <f>S32*K20</f>
        <v>0</v>
      </c>
      <c r="L55" s="22">
        <f>S32*L20</f>
        <v>0</v>
      </c>
      <c r="M55" s="22">
        <f>S32*M20</f>
        <v>0</v>
      </c>
      <c r="N55" s="22">
        <f>S32*N20</f>
        <v>0</v>
      </c>
      <c r="O55" s="22">
        <f>S32*O20</f>
        <v>0</v>
      </c>
    </row>
    <row r="56" spans="1:19" x14ac:dyDescent="0.2">
      <c r="A56" s="48"/>
      <c r="B56" s="46">
        <f>B54+B55</f>
        <v>808.16326530612241</v>
      </c>
      <c r="C56" s="46">
        <f t="shared" ref="C56:O56" si="14">C54+C55</f>
        <v>0</v>
      </c>
      <c r="D56" s="46">
        <f t="shared" si="14"/>
        <v>0</v>
      </c>
      <c r="E56" s="46">
        <f t="shared" si="14"/>
        <v>0</v>
      </c>
      <c r="F56" s="46">
        <f t="shared" si="14"/>
        <v>0</v>
      </c>
      <c r="G56" s="46">
        <f t="shared" si="14"/>
        <v>0</v>
      </c>
      <c r="H56" s="49">
        <f t="shared" si="14"/>
        <v>73730.612244897973</v>
      </c>
      <c r="I56" s="46">
        <f t="shared" si="14"/>
        <v>43130.612244897959</v>
      </c>
      <c r="J56" s="46">
        <f t="shared" si="14"/>
        <v>16665.306122448979</v>
      </c>
      <c r="K56" s="46">
        <f t="shared" si="14"/>
        <v>15665.306122448979</v>
      </c>
      <c r="L56" s="46">
        <f t="shared" si="14"/>
        <v>0</v>
      </c>
      <c r="M56" s="46">
        <f t="shared" si="14"/>
        <v>0</v>
      </c>
      <c r="N56" s="46">
        <f t="shared" si="14"/>
        <v>0</v>
      </c>
      <c r="O56" s="46">
        <f t="shared" si="14"/>
        <v>0</v>
      </c>
    </row>
    <row r="57" spans="1:19" ht="17" thickBot="1" x14ac:dyDescent="0.25">
      <c r="A57" s="25" t="s">
        <v>10</v>
      </c>
      <c r="B57" s="37">
        <f>S33*B21</f>
        <v>0</v>
      </c>
      <c r="C57" s="22">
        <f>S33*C21</f>
        <v>0</v>
      </c>
      <c r="D57" s="22">
        <f>S33*D21</f>
        <v>0</v>
      </c>
      <c r="E57" s="22">
        <f>S33*E21</f>
        <v>0</v>
      </c>
      <c r="F57" s="36">
        <f>F56*(-1)</f>
        <v>0</v>
      </c>
      <c r="G57" s="22">
        <f>S33*G21</f>
        <v>0</v>
      </c>
      <c r="H57" s="32">
        <f>S33*H21</f>
        <v>0</v>
      </c>
      <c r="I57" s="22">
        <f>S33*I21</f>
        <v>0</v>
      </c>
      <c r="J57" s="22">
        <f>S33*J21</f>
        <v>0</v>
      </c>
      <c r="K57" s="22">
        <f>S33*K21</f>
        <v>0</v>
      </c>
      <c r="L57" s="22">
        <f>S33*L21</f>
        <v>0</v>
      </c>
      <c r="M57" s="22">
        <f>S33*M21</f>
        <v>0</v>
      </c>
      <c r="N57" s="22">
        <f>S33*N21</f>
        <v>0</v>
      </c>
      <c r="O57" s="22">
        <f>S33*O21</f>
        <v>0</v>
      </c>
    </row>
    <row r="58" spans="1:19" x14ac:dyDescent="0.2">
      <c r="A58" s="48"/>
      <c r="B58" s="46">
        <f>B56+B57</f>
        <v>808.16326530612241</v>
      </c>
      <c r="C58" s="46">
        <f t="shared" ref="C58:O58" si="15">C56+C57</f>
        <v>0</v>
      </c>
      <c r="D58" s="46">
        <f t="shared" si="15"/>
        <v>0</v>
      </c>
      <c r="E58" s="46">
        <f t="shared" si="15"/>
        <v>0</v>
      </c>
      <c r="F58" s="46">
        <f t="shared" si="15"/>
        <v>0</v>
      </c>
      <c r="G58" s="46">
        <f t="shared" si="15"/>
        <v>0</v>
      </c>
      <c r="H58" s="49">
        <f t="shared" si="15"/>
        <v>73730.612244897973</v>
      </c>
      <c r="I58" s="46">
        <f t="shared" si="15"/>
        <v>43130.612244897959</v>
      </c>
      <c r="J58" s="46">
        <f t="shared" si="15"/>
        <v>16665.306122448979</v>
      </c>
      <c r="K58" s="46">
        <f t="shared" si="15"/>
        <v>15665.306122448979</v>
      </c>
      <c r="L58" s="46">
        <f t="shared" si="15"/>
        <v>0</v>
      </c>
      <c r="M58" s="46">
        <f t="shared" si="15"/>
        <v>0</v>
      </c>
      <c r="N58" s="46">
        <f t="shared" si="15"/>
        <v>0</v>
      </c>
      <c r="O58" s="46">
        <f t="shared" si="15"/>
        <v>0</v>
      </c>
    </row>
    <row r="59" spans="1:19" ht="17" thickBot="1" x14ac:dyDescent="0.25">
      <c r="A59" t="s">
        <v>11</v>
      </c>
      <c r="B59" s="37">
        <f>S34*B22</f>
        <v>0</v>
      </c>
      <c r="C59" s="22">
        <f>S34*C22</f>
        <v>0</v>
      </c>
      <c r="D59" s="22">
        <f>S34*D22</f>
        <v>0</v>
      </c>
      <c r="E59" s="22">
        <f>S34*E22</f>
        <v>0</v>
      </c>
      <c r="F59" s="22">
        <f>S34*F22</f>
        <v>0</v>
      </c>
      <c r="G59" s="36">
        <f>G58*(-1)</f>
        <v>0</v>
      </c>
      <c r="H59" s="32">
        <f>S34*H22</f>
        <v>0</v>
      </c>
      <c r="I59" s="22">
        <f>S34*I22</f>
        <v>0</v>
      </c>
      <c r="J59" s="22">
        <f>S34*J22</f>
        <v>0</v>
      </c>
      <c r="K59" s="22">
        <f>S34*K22</f>
        <v>0</v>
      </c>
      <c r="L59" s="22">
        <f>S34*L22</f>
        <v>0</v>
      </c>
      <c r="M59" s="22">
        <f>S34*M22</f>
        <v>0</v>
      </c>
      <c r="N59" s="22">
        <f>S34*N22</f>
        <v>0</v>
      </c>
      <c r="O59" s="22">
        <f>S34*O22</f>
        <v>0</v>
      </c>
    </row>
    <row r="60" spans="1:19" ht="18" thickTop="1" thickBot="1" x14ac:dyDescent="0.25">
      <c r="A60" s="40" t="s">
        <v>17</v>
      </c>
      <c r="B60" s="41">
        <f>B58+B59</f>
        <v>808.16326530612241</v>
      </c>
      <c r="C60" s="41">
        <f t="shared" ref="C60:O60" si="16">C58+C59</f>
        <v>0</v>
      </c>
      <c r="D60" s="41">
        <f t="shared" si="16"/>
        <v>0</v>
      </c>
      <c r="E60" s="41">
        <f t="shared" si="16"/>
        <v>0</v>
      </c>
      <c r="F60" s="41">
        <f t="shared" si="16"/>
        <v>0</v>
      </c>
      <c r="G60" s="41">
        <f t="shared" si="16"/>
        <v>0</v>
      </c>
      <c r="H60" s="42">
        <f t="shared" si="16"/>
        <v>73730.612244897973</v>
      </c>
      <c r="I60" s="41">
        <f t="shared" si="16"/>
        <v>43130.612244897959</v>
      </c>
      <c r="J60" s="41">
        <f t="shared" si="16"/>
        <v>16665.306122448979</v>
      </c>
      <c r="K60" s="41">
        <f t="shared" si="16"/>
        <v>15665.306122448979</v>
      </c>
      <c r="L60" s="41">
        <f t="shared" si="16"/>
        <v>0</v>
      </c>
      <c r="M60" s="41">
        <f t="shared" si="16"/>
        <v>0</v>
      </c>
      <c r="N60" s="41">
        <f t="shared" si="16"/>
        <v>0</v>
      </c>
      <c r="O60" s="41">
        <f t="shared" si="16"/>
        <v>0</v>
      </c>
    </row>
    <row r="61" spans="1:19" ht="17" thickTop="1" x14ac:dyDescent="0.2"/>
    <row r="63" spans="1:19" x14ac:dyDescent="0.2">
      <c r="A63" s="1" t="s">
        <v>14</v>
      </c>
    </row>
    <row r="65" spans="1:19" x14ac:dyDescent="0.2">
      <c r="B65" s="1" t="s">
        <v>2</v>
      </c>
      <c r="G65" s="21"/>
      <c r="H65" s="1" t="s">
        <v>3</v>
      </c>
      <c r="R65" s="30"/>
      <c r="S65" s="30"/>
    </row>
    <row r="66" spans="1:19" x14ac:dyDescent="0.2">
      <c r="B66">
        <v>1</v>
      </c>
      <c r="C66">
        <v>2</v>
      </c>
      <c r="D66">
        <v>3</v>
      </c>
      <c r="E66">
        <v>4</v>
      </c>
      <c r="F66">
        <v>5</v>
      </c>
      <c r="G66" s="38">
        <v>6</v>
      </c>
      <c r="H66" s="39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</row>
    <row r="67" spans="1:19" x14ac:dyDescent="0.2">
      <c r="A67" s="1" t="s">
        <v>4</v>
      </c>
      <c r="B67" s="24">
        <f>B60</f>
        <v>808.16326530612241</v>
      </c>
      <c r="C67" s="24">
        <f>C60</f>
        <v>0</v>
      </c>
      <c r="D67" s="24">
        <f>D60</f>
        <v>0</v>
      </c>
      <c r="E67" s="24">
        <f t="shared" ref="E67:O67" si="17">E60</f>
        <v>0</v>
      </c>
      <c r="F67" s="24">
        <f t="shared" si="17"/>
        <v>0</v>
      </c>
      <c r="G67" s="24">
        <f t="shared" si="17"/>
        <v>0</v>
      </c>
      <c r="H67" s="50">
        <f t="shared" si="17"/>
        <v>73730.612244897973</v>
      </c>
      <c r="I67" s="24">
        <f t="shared" si="17"/>
        <v>43130.612244897959</v>
      </c>
      <c r="J67" s="24">
        <f t="shared" si="17"/>
        <v>16665.306122448979</v>
      </c>
      <c r="K67" s="24">
        <f t="shared" si="17"/>
        <v>15665.306122448979</v>
      </c>
      <c r="L67" s="24">
        <f t="shared" si="17"/>
        <v>0</v>
      </c>
      <c r="M67" s="24">
        <f t="shared" si="17"/>
        <v>0</v>
      </c>
      <c r="N67" s="24">
        <f t="shared" si="17"/>
        <v>0</v>
      </c>
      <c r="O67" s="24">
        <f t="shared" si="17"/>
        <v>0</v>
      </c>
    </row>
    <row r="68" spans="1:19" ht="17" thickBot="1" x14ac:dyDescent="0.25">
      <c r="A68" t="s">
        <v>6</v>
      </c>
      <c r="B68" s="36">
        <f>B67*(-1)</f>
        <v>-808.16326530612241</v>
      </c>
      <c r="C68" s="22">
        <f>S48*C17</f>
        <v>288.62973760932942</v>
      </c>
      <c r="D68" s="22">
        <f>S48*D17</f>
        <v>0</v>
      </c>
      <c r="E68" s="22">
        <f>S48*E17</f>
        <v>0</v>
      </c>
      <c r="F68" s="22">
        <f>S48*F17</f>
        <v>0</v>
      </c>
      <c r="G68" s="22">
        <f>S48*G17</f>
        <v>0</v>
      </c>
      <c r="H68" s="32">
        <f>S48*H17</f>
        <v>173.17784256559764</v>
      </c>
      <c r="I68" s="22">
        <f>S48*I17</f>
        <v>115.45189504373177</v>
      </c>
      <c r="J68" s="22">
        <f>S48*J17</f>
        <v>115.45189504373177</v>
      </c>
      <c r="K68" s="22">
        <f>S48*K17</f>
        <v>115.45189504373177</v>
      </c>
      <c r="L68" s="22">
        <f>S48*L36</f>
        <v>0</v>
      </c>
      <c r="M68" s="22">
        <f>S48*M36</f>
        <v>0</v>
      </c>
      <c r="N68" s="22">
        <f>S48*N36</f>
        <v>0</v>
      </c>
      <c r="O68" s="22">
        <f>S48*O36</f>
        <v>0</v>
      </c>
    </row>
    <row r="69" spans="1:19" x14ac:dyDescent="0.2">
      <c r="A69" s="43"/>
      <c r="B69" s="46">
        <f>B67+B68</f>
        <v>0</v>
      </c>
      <c r="C69" s="46">
        <f t="shared" ref="C69:N69" si="18">C67+C68</f>
        <v>288.62973760932942</v>
      </c>
      <c r="D69" s="46">
        <f t="shared" si="18"/>
        <v>0</v>
      </c>
      <c r="E69" s="46">
        <f t="shared" si="18"/>
        <v>0</v>
      </c>
      <c r="F69" s="46">
        <f t="shared" si="18"/>
        <v>0</v>
      </c>
      <c r="G69" s="46">
        <f t="shared" si="18"/>
        <v>0</v>
      </c>
      <c r="H69" s="49">
        <f t="shared" si="18"/>
        <v>73903.790087463567</v>
      </c>
      <c r="I69" s="46">
        <f t="shared" si="18"/>
        <v>43246.064139941693</v>
      </c>
      <c r="J69" s="46">
        <f t="shared" si="18"/>
        <v>16780.75801749271</v>
      </c>
      <c r="K69" s="46">
        <f t="shared" si="18"/>
        <v>15780.758017492712</v>
      </c>
      <c r="L69" s="46">
        <f t="shared" si="18"/>
        <v>0</v>
      </c>
      <c r="M69" s="46">
        <f t="shared" si="18"/>
        <v>0</v>
      </c>
      <c r="N69" s="46">
        <f t="shared" si="18"/>
        <v>0</v>
      </c>
      <c r="O69" s="46">
        <f>O67+O68</f>
        <v>0</v>
      </c>
    </row>
    <row r="70" spans="1:19" ht="17" thickBot="1" x14ac:dyDescent="0.25">
      <c r="A70" t="s">
        <v>7</v>
      </c>
      <c r="B70" s="37">
        <f>S49*B18</f>
        <v>115.45189504373177</v>
      </c>
      <c r="C70" s="36">
        <f>C69*(-1)</f>
        <v>-288.62973760932942</v>
      </c>
      <c r="D70" s="22">
        <f>S49*D18</f>
        <v>0</v>
      </c>
      <c r="E70" s="22">
        <f>S49*E18</f>
        <v>0</v>
      </c>
      <c r="F70" s="22">
        <f>S49*F18</f>
        <v>0</v>
      </c>
      <c r="G70" s="22">
        <f>S49*G18</f>
        <v>0</v>
      </c>
      <c r="H70" s="32">
        <f>S49*H18</f>
        <v>57.725947521865884</v>
      </c>
      <c r="I70" s="22">
        <f>S49*I18</f>
        <v>115.45189504373177</v>
      </c>
      <c r="J70" s="22">
        <f>S49*J18</f>
        <v>0</v>
      </c>
      <c r="K70" s="22">
        <f>S49*K18</f>
        <v>0</v>
      </c>
      <c r="L70" s="22">
        <f>S49*L37</f>
        <v>0</v>
      </c>
      <c r="M70" s="22">
        <f>S49*M37</f>
        <v>0</v>
      </c>
      <c r="N70" s="22">
        <f>S49*N37</f>
        <v>0</v>
      </c>
      <c r="O70" s="22">
        <f>S49*O37</f>
        <v>0</v>
      </c>
    </row>
    <row r="71" spans="1:19" x14ac:dyDescent="0.2">
      <c r="A71" s="43"/>
      <c r="B71" s="46">
        <f>B69+B70</f>
        <v>115.45189504373177</v>
      </c>
      <c r="C71" s="46">
        <f t="shared" ref="C71:O71" si="19">C69+C70</f>
        <v>0</v>
      </c>
      <c r="D71" s="46">
        <f t="shared" si="19"/>
        <v>0</v>
      </c>
      <c r="E71" s="46">
        <f t="shared" si="19"/>
        <v>0</v>
      </c>
      <c r="F71" s="46">
        <f t="shared" si="19"/>
        <v>0</v>
      </c>
      <c r="G71" s="46">
        <f t="shared" si="19"/>
        <v>0</v>
      </c>
      <c r="H71" s="49">
        <f t="shared" si="19"/>
        <v>73961.516034985427</v>
      </c>
      <c r="I71" s="46">
        <f t="shared" si="19"/>
        <v>43361.516034985427</v>
      </c>
      <c r="J71" s="46">
        <f t="shared" si="19"/>
        <v>16780.75801749271</v>
      </c>
      <c r="K71" s="46">
        <f t="shared" si="19"/>
        <v>15780.758017492712</v>
      </c>
      <c r="L71" s="46">
        <f t="shared" si="19"/>
        <v>0</v>
      </c>
      <c r="M71" s="46">
        <f t="shared" si="19"/>
        <v>0</v>
      </c>
      <c r="N71" s="46">
        <f t="shared" si="19"/>
        <v>0</v>
      </c>
      <c r="O71" s="46">
        <f t="shared" si="19"/>
        <v>0</v>
      </c>
    </row>
    <row r="72" spans="1:19" ht="17" thickBot="1" x14ac:dyDescent="0.25">
      <c r="A72" t="s">
        <v>8</v>
      </c>
      <c r="B72" s="37">
        <f>S50*B19</f>
        <v>0</v>
      </c>
      <c r="C72" s="22">
        <f>S50*C19</f>
        <v>0</v>
      </c>
      <c r="D72" s="36">
        <f>D71*(-1)</f>
        <v>0</v>
      </c>
      <c r="E72" s="22">
        <f>S50*E19</f>
        <v>0</v>
      </c>
      <c r="F72" s="22">
        <f>S50*F19</f>
        <v>0</v>
      </c>
      <c r="G72" s="22">
        <f>S50*G19</f>
        <v>0</v>
      </c>
      <c r="H72" s="32">
        <f>S50*H19</f>
        <v>0</v>
      </c>
      <c r="I72" s="22">
        <f>S50*I19</f>
        <v>0</v>
      </c>
      <c r="J72" s="22">
        <f>S50*J19</f>
        <v>0</v>
      </c>
      <c r="K72" s="22">
        <f>S50*K19</f>
        <v>0</v>
      </c>
      <c r="L72" s="22">
        <f>S50*L38</f>
        <v>0</v>
      </c>
      <c r="M72" s="22">
        <f>S50*M38</f>
        <v>0</v>
      </c>
      <c r="N72" s="22">
        <f>S50*N38</f>
        <v>0</v>
      </c>
      <c r="O72" s="22">
        <f>S50*O38</f>
        <v>0</v>
      </c>
    </row>
    <row r="73" spans="1:19" x14ac:dyDescent="0.2">
      <c r="A73" s="43"/>
      <c r="B73" s="46">
        <f>B71+B72</f>
        <v>115.45189504373177</v>
      </c>
      <c r="C73" s="46">
        <f t="shared" ref="C73:O73" si="20">C71+C72</f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9">
        <f t="shared" si="20"/>
        <v>73961.516034985427</v>
      </c>
      <c r="I73" s="46">
        <f t="shared" si="20"/>
        <v>43361.516034985427</v>
      </c>
      <c r="J73" s="46">
        <f t="shared" si="20"/>
        <v>16780.75801749271</v>
      </c>
      <c r="K73" s="46">
        <f t="shared" si="20"/>
        <v>15780.758017492712</v>
      </c>
      <c r="L73" s="46">
        <f t="shared" si="20"/>
        <v>0</v>
      </c>
      <c r="M73" s="46">
        <f t="shared" si="20"/>
        <v>0</v>
      </c>
      <c r="N73" s="46">
        <f t="shared" si="20"/>
        <v>0</v>
      </c>
      <c r="O73" s="46">
        <f t="shared" si="20"/>
        <v>0</v>
      </c>
    </row>
    <row r="74" spans="1:19" ht="17" thickBot="1" x14ac:dyDescent="0.25">
      <c r="A74" s="25" t="s">
        <v>9</v>
      </c>
      <c r="B74" s="37">
        <f>S51*B20</f>
        <v>0</v>
      </c>
      <c r="C74" s="22">
        <f>S51*C20</f>
        <v>0</v>
      </c>
      <c r="D74" s="22">
        <f>S51*D20</f>
        <v>0</v>
      </c>
      <c r="E74" s="36">
        <f>E73*(-1)</f>
        <v>0</v>
      </c>
      <c r="F74" s="22">
        <f>S51*F20</f>
        <v>0</v>
      </c>
      <c r="G74" s="22">
        <f>S51*G20</f>
        <v>0</v>
      </c>
      <c r="H74" s="32">
        <f>S51*H20</f>
        <v>0</v>
      </c>
      <c r="I74" s="22">
        <f>S51*I20</f>
        <v>0</v>
      </c>
      <c r="J74" s="22">
        <f>S51*J20</f>
        <v>0</v>
      </c>
      <c r="K74" s="22">
        <f>S51*K20</f>
        <v>0</v>
      </c>
      <c r="L74" s="22">
        <f>S51*L39</f>
        <v>0</v>
      </c>
      <c r="M74" s="22">
        <f>S51*M39</f>
        <v>0</v>
      </c>
      <c r="N74" s="22">
        <f>S51*N39</f>
        <v>0</v>
      </c>
      <c r="O74" s="22">
        <f>S51*O39</f>
        <v>0</v>
      </c>
    </row>
    <row r="75" spans="1:19" x14ac:dyDescent="0.2">
      <c r="A75" s="48"/>
      <c r="B75" s="46">
        <f>B73+B74</f>
        <v>115.45189504373177</v>
      </c>
      <c r="C75" s="46">
        <f t="shared" ref="C75:O75" si="21">C73+C74</f>
        <v>0</v>
      </c>
      <c r="D75" s="46">
        <f t="shared" si="21"/>
        <v>0</v>
      </c>
      <c r="E75" s="46">
        <f t="shared" si="21"/>
        <v>0</v>
      </c>
      <c r="F75" s="46">
        <f t="shared" si="21"/>
        <v>0</v>
      </c>
      <c r="G75" s="46">
        <f t="shared" si="21"/>
        <v>0</v>
      </c>
      <c r="H75" s="49">
        <f t="shared" si="21"/>
        <v>73961.516034985427</v>
      </c>
      <c r="I75" s="46">
        <f t="shared" si="21"/>
        <v>43361.516034985427</v>
      </c>
      <c r="J75" s="46">
        <f t="shared" si="21"/>
        <v>16780.75801749271</v>
      </c>
      <c r="K75" s="46">
        <f t="shared" si="21"/>
        <v>15780.758017492712</v>
      </c>
      <c r="L75" s="46">
        <f t="shared" si="21"/>
        <v>0</v>
      </c>
      <c r="M75" s="46">
        <f t="shared" si="21"/>
        <v>0</v>
      </c>
      <c r="N75" s="46">
        <f t="shared" si="21"/>
        <v>0</v>
      </c>
      <c r="O75" s="46">
        <f t="shared" si="21"/>
        <v>0</v>
      </c>
    </row>
    <row r="76" spans="1:19" ht="17" thickBot="1" x14ac:dyDescent="0.25">
      <c r="A76" s="25" t="s">
        <v>10</v>
      </c>
      <c r="B76" s="37">
        <f>S52*B21</f>
        <v>0</v>
      </c>
      <c r="C76" s="22">
        <f>S52*C21</f>
        <v>0</v>
      </c>
      <c r="D76" s="22">
        <f>S52*D21</f>
        <v>0</v>
      </c>
      <c r="E76" s="22">
        <f>S52*E21</f>
        <v>0</v>
      </c>
      <c r="F76" s="36">
        <f>F75*(-1)</f>
        <v>0</v>
      </c>
      <c r="G76" s="22">
        <f>S52*G21</f>
        <v>0</v>
      </c>
      <c r="H76" s="32">
        <f>S52*H21</f>
        <v>0</v>
      </c>
      <c r="I76" s="22">
        <f>S52*I21</f>
        <v>0</v>
      </c>
      <c r="J76" s="22">
        <f>S52*J21</f>
        <v>0</v>
      </c>
      <c r="K76" s="22">
        <f>S52*K21</f>
        <v>0</v>
      </c>
      <c r="L76" s="22">
        <f>S52*L40</f>
        <v>0</v>
      </c>
      <c r="M76" s="22">
        <f>S52*M40</f>
        <v>0</v>
      </c>
      <c r="N76" s="22">
        <f>S52*N40</f>
        <v>0</v>
      </c>
      <c r="O76" s="22">
        <f>S52*O40</f>
        <v>0</v>
      </c>
    </row>
    <row r="77" spans="1:19" x14ac:dyDescent="0.2">
      <c r="A77" s="48"/>
      <c r="B77" s="46">
        <f>B75+B76</f>
        <v>115.45189504373177</v>
      </c>
      <c r="C77" s="46">
        <f t="shared" ref="C77:O77" si="22">C75+C76</f>
        <v>0</v>
      </c>
      <c r="D77" s="46">
        <f t="shared" si="22"/>
        <v>0</v>
      </c>
      <c r="E77" s="46">
        <f t="shared" si="22"/>
        <v>0</v>
      </c>
      <c r="F77" s="46">
        <f t="shared" si="22"/>
        <v>0</v>
      </c>
      <c r="G77" s="46">
        <f t="shared" si="22"/>
        <v>0</v>
      </c>
      <c r="H77" s="49">
        <f t="shared" si="22"/>
        <v>73961.516034985427</v>
      </c>
      <c r="I77" s="46">
        <f t="shared" si="22"/>
        <v>43361.516034985427</v>
      </c>
      <c r="J77" s="46">
        <f t="shared" si="22"/>
        <v>16780.75801749271</v>
      </c>
      <c r="K77" s="46">
        <f t="shared" si="22"/>
        <v>15780.758017492712</v>
      </c>
      <c r="L77" s="46">
        <f t="shared" si="22"/>
        <v>0</v>
      </c>
      <c r="M77" s="46">
        <f t="shared" si="22"/>
        <v>0</v>
      </c>
      <c r="N77" s="46">
        <f t="shared" si="22"/>
        <v>0</v>
      </c>
      <c r="O77" s="46">
        <f t="shared" si="22"/>
        <v>0</v>
      </c>
    </row>
    <row r="78" spans="1:19" ht="17" thickBot="1" x14ac:dyDescent="0.25">
      <c r="A78" t="s">
        <v>11</v>
      </c>
      <c r="B78" s="37">
        <f>S53*B22</f>
        <v>0</v>
      </c>
      <c r="C78" s="22">
        <f>S53*C22</f>
        <v>0</v>
      </c>
      <c r="D78" s="22">
        <f>S53*D22</f>
        <v>0</v>
      </c>
      <c r="E78" s="22">
        <f>S53*E22</f>
        <v>0</v>
      </c>
      <c r="F78" s="22">
        <f>S53*F22</f>
        <v>0</v>
      </c>
      <c r="G78" s="36">
        <f>G77*(-1)</f>
        <v>0</v>
      </c>
      <c r="H78" s="32">
        <f>S53*H22</f>
        <v>0</v>
      </c>
      <c r="I78" s="22">
        <f>S53*I22</f>
        <v>0</v>
      </c>
      <c r="J78" s="22">
        <f>S53*J22</f>
        <v>0</v>
      </c>
      <c r="K78" s="22">
        <f>S53*K22</f>
        <v>0</v>
      </c>
      <c r="L78" s="22">
        <f>S53*L41</f>
        <v>0</v>
      </c>
      <c r="M78" s="22">
        <f>S53*M41</f>
        <v>0</v>
      </c>
      <c r="N78" s="22">
        <f>S53*N41</f>
        <v>0</v>
      </c>
      <c r="O78" s="22">
        <f>S53*O41</f>
        <v>0</v>
      </c>
    </row>
    <row r="79" spans="1:19" ht="18" thickTop="1" thickBot="1" x14ac:dyDescent="0.25">
      <c r="A79" s="40" t="s">
        <v>17</v>
      </c>
      <c r="B79" s="41">
        <f>B77+B78</f>
        <v>115.45189504373177</v>
      </c>
      <c r="C79" s="41">
        <f t="shared" ref="C79:O79" si="23">C77+C78</f>
        <v>0</v>
      </c>
      <c r="D79" s="41">
        <f t="shared" si="23"/>
        <v>0</v>
      </c>
      <c r="E79" s="41">
        <f t="shared" si="23"/>
        <v>0</v>
      </c>
      <c r="F79" s="41">
        <f t="shared" si="23"/>
        <v>0</v>
      </c>
      <c r="G79" s="41">
        <f t="shared" si="23"/>
        <v>0</v>
      </c>
      <c r="H79" s="42">
        <f t="shared" si="23"/>
        <v>73961.516034985427</v>
      </c>
      <c r="I79" s="41">
        <f t="shared" si="23"/>
        <v>43361.516034985427</v>
      </c>
      <c r="J79" s="41">
        <f t="shared" si="23"/>
        <v>16780.75801749271</v>
      </c>
      <c r="K79" s="41">
        <f t="shared" si="23"/>
        <v>15780.758017492712</v>
      </c>
      <c r="L79" s="41">
        <f t="shared" si="23"/>
        <v>0</v>
      </c>
      <c r="M79" s="41">
        <f t="shared" si="23"/>
        <v>0</v>
      </c>
      <c r="N79" s="41">
        <f t="shared" si="23"/>
        <v>0</v>
      </c>
      <c r="O79" s="41">
        <f t="shared" si="23"/>
        <v>0</v>
      </c>
    </row>
    <row r="80" spans="1:19" ht="17" thickTop="1" x14ac:dyDescent="0.2"/>
    <row r="84" spans="18:19" x14ac:dyDescent="0.2">
      <c r="R84" s="30"/>
      <c r="S84" s="30"/>
    </row>
    <row r="103" spans="18:19" x14ac:dyDescent="0.2">
      <c r="R103" s="30"/>
      <c r="S103" s="30"/>
    </row>
    <row r="122" spans="18:19" x14ac:dyDescent="0.2">
      <c r="R122" s="30"/>
      <c r="S122" s="30"/>
    </row>
  </sheetData>
  <mergeCells count="7">
    <mergeCell ref="R84:S84"/>
    <mergeCell ref="R103:S103"/>
    <mergeCell ref="R122:S122"/>
    <mergeCell ref="R15:S15"/>
    <mergeCell ref="R27:S27"/>
    <mergeCell ref="R46:S46"/>
    <mergeCell ref="R65:S65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Hoelzer Tobias (wi19048)</dc:creator>
  <cp:lastModifiedBy>Hoelzer Tobias (wi19048)</cp:lastModifiedBy>
  <dcterms:created xsi:type="dcterms:W3CDTF">2020-05-28T11:08:26Z</dcterms:created>
  <dcterms:modified xsi:type="dcterms:W3CDTF">2020-05-28T12:44:48Z</dcterms:modified>
</cp:coreProperties>
</file>