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<sst xmlns="http://schemas.openxmlformats.org/spreadsheetml/2006/main" count="321" uniqueCount="190">
  <si>
    <t>Movie Name</t>
  </si>
  <si>
    <t>Release Year</t>
  </si>
  <si>
    <t>Budget</t>
  </si>
  <si>
    <t>MPAA_Rating</t>
  </si>
  <si>
    <t>Runtime</t>
  </si>
  <si>
    <t>month</t>
  </si>
  <si>
    <t>Season</t>
  </si>
  <si>
    <t>All Genres</t>
  </si>
  <si>
    <t>Revenue</t>
  </si>
  <si>
    <t>Crictic Score</t>
  </si>
  <si>
    <t>Log gross</t>
  </si>
  <si>
    <t>IMDB_Rating</t>
  </si>
  <si>
    <t>Scores</t>
  </si>
  <si>
    <t>Percentages</t>
  </si>
  <si>
    <t>The Batman</t>
  </si>
  <si>
    <t>PG-13</t>
  </si>
  <si>
    <t>Spring</t>
  </si>
  <si>
    <t>Action, Adventure, Crime, Drama</t>
  </si>
  <si>
    <t>Dune</t>
  </si>
  <si>
    <t>$165 million</t>
  </si>
  <si>
    <t>Fall</t>
  </si>
  <si>
    <t>Action, Adventure, Drama</t>
  </si>
  <si>
    <t>Spider-Man: No Way Home</t>
  </si>
  <si>
    <t>$200 million</t>
  </si>
  <si>
    <t>Winter</t>
  </si>
  <si>
    <t>Action, Adventure, Fantasy</t>
  </si>
  <si>
    <t>Avatar: The Way of Water</t>
  </si>
  <si>
    <t>No Time to Die</t>
  </si>
  <si>
    <t>$250 million</t>
  </si>
  <si>
    <t>Action, Adventure, Thriller</t>
  </si>
  <si>
    <t>Top Gun: Maverick</t>
  </si>
  <si>
    <t>$170 million</t>
  </si>
  <si>
    <t>Action, Drama</t>
  </si>
  <si>
    <t>Godzilla: King of the Monsters</t>
  </si>
  <si>
    <t>2h 12m</t>
  </si>
  <si>
    <t>Action/Adventure/Fantasy</t>
  </si>
  <si>
    <t>The 355</t>
  </si>
  <si>
    <t>2h 2m</t>
  </si>
  <si>
    <t>Action/Thriller</t>
  </si>
  <si>
    <t>Black Christmas</t>
  </si>
  <si>
    <t>Adventure/Horror/Mystery &amp; Thriller</t>
  </si>
  <si>
    <t>The Holdovers</t>
  </si>
  <si>
    <t>R</t>
  </si>
  <si>
    <t>Comedy, Drama</t>
  </si>
  <si>
    <t>Magic Mike's Last Dance</t>
  </si>
  <si>
    <t>Comedy/Drama/Romance</t>
  </si>
  <si>
    <t>Joker</t>
  </si>
  <si>
    <t>$55 million</t>
  </si>
  <si>
    <t>Crime, Drama, Thriller</t>
  </si>
  <si>
    <t>The Outfit</t>
  </si>
  <si>
    <t>Crime, Drama, Thriller, Mystery</t>
  </si>
  <si>
    <t>Nomadland</t>
  </si>
  <si>
    <t>Drama</t>
  </si>
  <si>
    <t>Air</t>
  </si>
  <si>
    <t>Parasite</t>
  </si>
  <si>
    <t>$11 million</t>
  </si>
  <si>
    <t>Drama, Thriller</t>
  </si>
  <si>
    <t>Drama, War</t>
  </si>
  <si>
    <t>Cruella</t>
  </si>
  <si>
    <t>Family/ Comedy</t>
  </si>
  <si>
    <t>The Lighthouse</t>
  </si>
  <si>
    <t>Horror/Drama</t>
  </si>
  <si>
    <t>Us</t>
  </si>
  <si>
    <t>1h 56m</t>
  </si>
  <si>
    <t>Horror/Mystery/Thriller</t>
  </si>
  <si>
    <t>Firestarter</t>
  </si>
  <si>
    <t>1h 34m</t>
  </si>
  <si>
    <t>Horror/Sci-Fi/Thriller</t>
  </si>
  <si>
    <t>Alita: Battle Angel</t>
  </si>
  <si>
    <t>Sci-Fi/Action/Adventure/Fantasy/Animation</t>
  </si>
  <si>
    <t>Guardians of the Galaxy Vol. 3</t>
  </si>
  <si>
    <t>Action, Adventure, Comedy</t>
  </si>
  <si>
    <t>Mission: Impossible â€“ Dead Reckoning Part One</t>
  </si>
  <si>
    <t>Summer</t>
  </si>
  <si>
    <t>Those Who Wish Me Dead</t>
  </si>
  <si>
    <t>Action, Mystery &amp; Thriller</t>
  </si>
  <si>
    <t>Tenet</t>
  </si>
  <si>
    <t>Action, Sci-Fi, Thriller</t>
  </si>
  <si>
    <t>Morbius</t>
  </si>
  <si>
    <t>1h 44m</t>
  </si>
  <si>
    <t>Action/Adventure/Horror</t>
  </si>
  <si>
    <t>Captain Marvel</t>
  </si>
  <si>
    <t>2h 3m</t>
  </si>
  <si>
    <t>Action/Adventure/Sci-Fi</t>
  </si>
  <si>
    <t>Call of the wild</t>
  </si>
  <si>
    <t>PG</t>
  </si>
  <si>
    <t>Adventure,Â family, Drama</t>
  </si>
  <si>
    <t>Ad Astra</t>
  </si>
  <si>
    <t>Adventure/Drama/Mystery</t>
  </si>
  <si>
    <t>The French Dispatch</t>
  </si>
  <si>
    <t>Comedy, Drama, Romance</t>
  </si>
  <si>
    <t>Once Upon a Time... in Hollywood</t>
  </si>
  <si>
    <t>Comedy/Drama</t>
  </si>
  <si>
    <t>The Farewell</t>
  </si>
  <si>
    <t>1h 40m</t>
  </si>
  <si>
    <t>Beau Is Afraid</t>
  </si>
  <si>
    <t>Comedy/Drama/Horror</t>
  </si>
  <si>
    <t>Jojo Rabbit</t>
  </si>
  <si>
    <t>Comedy/Drama/War</t>
  </si>
  <si>
    <t>Killers of the Flower Moon</t>
  </si>
  <si>
    <t>Crime, Drama, History</t>
  </si>
  <si>
    <t>Minari</t>
  </si>
  <si>
    <t>$2 million</t>
  </si>
  <si>
    <t>Mank</t>
  </si>
  <si>
    <t>Drama / Histtory</t>
  </si>
  <si>
    <t>Doctor Sleep</t>
  </si>
  <si>
    <t>Drama, Fantasy, Horror</t>
  </si>
  <si>
    <t>Past Lives</t>
  </si>
  <si>
    <t>Drama, Romance</t>
  </si>
  <si>
    <t>Creed III</t>
  </si>
  <si>
    <t>Drama/Sport</t>
  </si>
  <si>
    <t>Ford v Ferrari</t>
  </si>
  <si>
    <t>History/Drama/Biography</t>
  </si>
  <si>
    <t>Midsommar</t>
  </si>
  <si>
    <t>Nope</t>
  </si>
  <si>
    <t>Horror/Mystery/Sci-Fi</t>
  </si>
  <si>
    <t>Infinity Pool</t>
  </si>
  <si>
    <t>Winnie-the-Pooh: Blood and Honey</t>
  </si>
  <si>
    <t>1h 24m</t>
  </si>
  <si>
    <t>Horror/Thriller</t>
  </si>
  <si>
    <t>Cats</t>
  </si>
  <si>
    <t>Musical/Comedy/Drama</t>
  </si>
  <si>
    <t>The little things</t>
  </si>
  <si>
    <t>Mystery &amp; Thriller, Crime, Drama</t>
  </si>
  <si>
    <t>Promising Young Woman</t>
  </si>
  <si>
    <t>Thriller, Crime, Drama</t>
  </si>
  <si>
    <t>Dolittle</t>
  </si>
  <si>
    <t>101 min</t>
  </si>
  <si>
    <t>Adventure, Comedy, Family</t>
  </si>
  <si>
    <t>Barbie</t>
  </si>
  <si>
    <t>$145 million</t>
  </si>
  <si>
    <t>Adventure, Comedy, Fantasy</t>
  </si>
  <si>
    <t>The Green Knight</t>
  </si>
  <si>
    <t>Adventure/Drama/Fantasy</t>
  </si>
  <si>
    <t>The Super Mario Bros. Movie</t>
  </si>
  <si>
    <t>Animation, Adventure, Comedy</t>
  </si>
  <si>
    <t>Minions: The Rise of Gru</t>
  </si>
  <si>
    <t>Oppenheimer</t>
  </si>
  <si>
    <t>$100 million</t>
  </si>
  <si>
    <t>Biography, Drama, History</t>
  </si>
  <si>
    <t>Elvis</t>
  </si>
  <si>
    <t>$85 million</t>
  </si>
  <si>
    <t>Biography, Drama, Music</t>
  </si>
  <si>
    <t>Tyler Perry's A Madea Family Funeral</t>
  </si>
  <si>
    <t>Comedy,Drama</t>
  </si>
  <si>
    <t>Titane</t>
  </si>
  <si>
    <t>Drama/Horror/Sci-Fi</t>
  </si>
  <si>
    <t>Ready or Not</t>
  </si>
  <si>
    <t>Horror/Mystery &amp; Thriller/Comedy</t>
  </si>
  <si>
    <t>Possessor</t>
  </si>
  <si>
    <t>Don't worry Darling</t>
  </si>
  <si>
    <t>Mystery &amp; Thriller</t>
  </si>
  <si>
    <t>Proof Of Concept</t>
  </si>
  <si>
    <t>Preditive Models Results</t>
  </si>
  <si>
    <t>Camparision of Results</t>
  </si>
  <si>
    <t>Gross Category</t>
  </si>
  <si>
    <t>IMDb Ratings</t>
  </si>
  <si>
    <t>Critics Score</t>
  </si>
  <si>
    <t>Percentage</t>
  </si>
  <si>
    <t>Number of movies</t>
  </si>
  <si>
    <t>Results Percentage</t>
  </si>
  <si>
    <t>Variables</t>
  </si>
  <si>
    <t>Critics Scores</t>
  </si>
  <si>
    <t>Average</t>
  </si>
  <si>
    <t>Low's</t>
  </si>
  <si>
    <t>&lt;= 17.19</t>
  </si>
  <si>
    <t>Poor</t>
  </si>
  <si>
    <t>&lt;= 6.0</t>
  </si>
  <si>
    <t>Unpopular</t>
  </si>
  <si>
    <t>&lt;= 38</t>
  </si>
  <si>
    <t>Medium</t>
  </si>
  <si>
    <t>&gt;17.19 - &lt;= 18.46</t>
  </si>
  <si>
    <t>Good</t>
  </si>
  <si>
    <t>&gt; 6.0 - &lt;= 7.0</t>
  </si>
  <si>
    <t>Moderate</t>
  </si>
  <si>
    <t>&gt; 38 - &lt;= 67</t>
  </si>
  <si>
    <t>Models</t>
  </si>
  <si>
    <t>Xgboost</t>
  </si>
  <si>
    <t>Random Forest</t>
  </si>
  <si>
    <t>High's</t>
  </si>
  <si>
    <t>&gt; 18.46</t>
  </si>
  <si>
    <t>Excellent</t>
  </si>
  <si>
    <t>&gt; 7.0</t>
  </si>
  <si>
    <t>Popular</t>
  </si>
  <si>
    <t>&gt; 67</t>
  </si>
  <si>
    <t xml:space="preserve">DataSet Accuracy </t>
  </si>
  <si>
    <t>Quantile-based thresholds</t>
  </si>
  <si>
    <t>Divide by 3</t>
  </si>
  <si>
    <t>Total</t>
  </si>
  <si>
    <t>Predictive Power Ftdata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</si>
</sst>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  <font/>
    <font>
      <b/>
      <sz val="11.0"/>
      <color rgb="FF000000"/>
      <name val="Arial"/>
    </font>
    <font>
      <color rgb="FF000000"/>
      <name val="&quot;Lucida Console&quot;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9" xfId="0" applyAlignment="1" applyFont="1" applyNumberFormat="1">
      <alignment horizontal="right" readingOrder="0" shrinkToFit="0" vertical="bottom" wrapText="0"/>
    </xf>
    <xf borderId="0" fillId="2" fontId="2" numFmtId="0" xfId="0" applyAlignment="1" applyFill="1" applyFont="1">
      <alignment horizontal="right" readingOrder="0" shrinkToFit="0" vertical="bottom" wrapText="0"/>
    </xf>
    <xf borderId="0" fillId="0" fontId="2" numFmtId="10" xfId="0" applyAlignment="1" applyFont="1" applyNumberFormat="1">
      <alignment horizontal="right" readingOrder="0" shrinkToFit="0" vertical="bottom" wrapText="0"/>
    </xf>
    <xf borderId="0" fillId="2" fontId="2" numFmtId="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0" fontId="4" numFmtId="10" xfId="0" applyFont="1" applyNumberFormat="1"/>
    <xf borderId="0" fillId="5" fontId="4" numFmtId="0" xfId="0" applyFont="1"/>
    <xf borderId="0" fillId="0" fontId="4" numFmtId="0" xfId="0" applyAlignment="1" applyFont="1">
      <alignment readingOrder="0"/>
    </xf>
    <xf borderId="0" fillId="6" fontId="4" numFmtId="0" xfId="0" applyFont="1"/>
    <xf borderId="0" fillId="8" fontId="4" numFmtId="0" xfId="0" applyFont="1"/>
    <xf borderId="0" fillId="4" fontId="4" numFmtId="0" xfId="0" applyFont="1"/>
    <xf borderId="0" fillId="3" fontId="4" numFmtId="0" xfId="0" applyFont="1"/>
    <xf borderId="0" fillId="7" fontId="4" numFmtId="0" xfId="0" applyFont="1"/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5" numFmtId="0" xfId="0" applyBorder="1" applyFont="1"/>
    <xf borderId="3" fillId="0" fontId="5" numFmtId="0" xfId="0" applyBorder="1" applyFont="1"/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2" numFmtId="10" xfId="0" applyAlignment="1" applyBorder="1" applyFont="1" applyNumberFormat="1">
      <alignment horizontal="center" readingOrder="0" shrinkToFit="0" vertical="center" wrapText="0"/>
    </xf>
    <xf borderId="6" fillId="0" fontId="5" numFmtId="0" xfId="0" applyBorder="1" applyFont="1"/>
    <xf borderId="7" fillId="0" fontId="5" numFmtId="0" xfId="0" applyBorder="1" applyFont="1"/>
    <xf borderId="4" fillId="0" fontId="3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horizontal="center" readingOrder="0" shrinkToFit="0" vertical="center" wrapText="0"/>
    </xf>
    <xf borderId="4" fillId="0" fontId="3" numFmtId="10" xfId="0" applyAlignment="1" applyBorder="1" applyFont="1" applyNumberFormat="1">
      <alignment horizontal="center" readingOrder="0" shrinkToFit="0" vertical="center" wrapText="0"/>
    </xf>
    <xf borderId="4" fillId="0" fontId="1" numFmtId="10" xfId="0" applyAlignment="1" applyBorder="1" applyFont="1" applyNumberFormat="1">
      <alignment horizontal="center" readingOrder="0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2" numFmtId="10" xfId="0" applyAlignment="1" applyFont="1" applyNumberFormat="1">
      <alignment horizontal="center" shrinkToFit="0" vertical="center" wrapText="0"/>
    </xf>
    <xf borderId="0" fillId="0" fontId="4" numFmtId="0" xfId="0" applyAlignment="1" applyFont="1">
      <alignment horizontal="center" readingOrder="0" vertical="center"/>
    </xf>
    <xf borderId="0" fillId="9" fontId="7" numFmtId="0" xfId="0" applyAlignment="1" applyFill="1" applyFont="1">
      <alignment horizontal="left" readingOrder="0"/>
    </xf>
    <xf borderId="0" fillId="0" fontId="4" numFmtId="10" xfId="0" applyAlignment="1" applyFont="1" applyNumberFormat="1">
      <alignment horizontal="center" vertical="center"/>
    </xf>
    <xf borderId="0" fillId="0" fontId="4" numFmtId="4" xfId="0" applyAlignment="1" applyFont="1" applyNumberFormat="1">
      <alignment horizontal="center" readingOrder="0" vertical="center"/>
    </xf>
    <xf borderId="0" fillId="0" fontId="4" numFmtId="10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0"/>
    <col customWidth="1" min="2" max="2" width="12.25"/>
    <col customWidth="1" min="3" max="3" width="14.75"/>
    <col customWidth="1" min="4" max="4" width="13.0"/>
    <col customWidth="1" min="5" max="5" width="8.38"/>
    <col customWidth="1" min="6" max="6" width="6.63"/>
    <col customWidth="1" min="7" max="7" width="7.88"/>
    <col customWidth="1" min="8" max="8" width="35.88"/>
    <col customWidth="1" min="9" max="9" width="16.25"/>
    <col customWidth="1" min="10" max="10" width="12.25"/>
    <col customWidth="1" min="11" max="11" width="9.88"/>
    <col customWidth="1" min="12" max="12" width="12.38"/>
    <col customWidth="1" min="13" max="13" width="7.13"/>
    <col customWidth="1" min="14" max="14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3">
        <v>2022.0</v>
      </c>
      <c r="C2" s="4">
        <v>1.85E8</v>
      </c>
      <c r="D2" s="2" t="s">
        <v>15</v>
      </c>
      <c r="E2" s="3">
        <v>176.0</v>
      </c>
      <c r="F2" s="3">
        <v>3.0</v>
      </c>
      <c r="G2" s="2" t="s">
        <v>16</v>
      </c>
      <c r="H2" s="2" t="s">
        <v>17</v>
      </c>
      <c r="I2" s="5">
        <v>7.71E8</v>
      </c>
      <c r="J2" s="6">
        <v>0.85</v>
      </c>
      <c r="K2" s="7">
        <v>20.4632</v>
      </c>
      <c r="L2" s="3">
        <v>7.8</v>
      </c>
      <c r="M2" s="3">
        <v>1.0</v>
      </c>
      <c r="N2" s="8">
        <f t="shared" ref="N2:N62" si="1">M2/3</f>
        <v>0.3333333333</v>
      </c>
    </row>
    <row r="3">
      <c r="A3" s="2" t="s">
        <v>18</v>
      </c>
      <c r="B3" s="3">
        <v>2021.0</v>
      </c>
      <c r="C3" s="2" t="s">
        <v>19</v>
      </c>
      <c r="D3" s="2" t="s">
        <v>15</v>
      </c>
      <c r="E3" s="3">
        <v>155.0</v>
      </c>
      <c r="F3" s="3">
        <v>10.0</v>
      </c>
      <c r="G3" s="2" t="s">
        <v>20</v>
      </c>
      <c r="H3" s="2" t="s">
        <v>21</v>
      </c>
      <c r="I3" s="5">
        <v>4.07573628E8</v>
      </c>
      <c r="J3" s="3">
        <v>83.0</v>
      </c>
      <c r="K3" s="7">
        <v>19.8257</v>
      </c>
      <c r="L3" s="3">
        <v>8.0</v>
      </c>
      <c r="M3" s="3">
        <v>1.0</v>
      </c>
      <c r="N3" s="8">
        <f t="shared" si="1"/>
        <v>0.3333333333</v>
      </c>
    </row>
    <row r="4">
      <c r="A4" s="2" t="s">
        <v>22</v>
      </c>
      <c r="B4" s="3">
        <v>2021.0</v>
      </c>
      <c r="C4" s="2" t="s">
        <v>23</v>
      </c>
      <c r="D4" s="2" t="s">
        <v>15</v>
      </c>
      <c r="E4" s="3">
        <v>148.0</v>
      </c>
      <c r="F4" s="3">
        <v>12.0</v>
      </c>
      <c r="G4" s="2" t="s">
        <v>24</v>
      </c>
      <c r="H4" s="2" t="s">
        <v>25</v>
      </c>
      <c r="I4" s="5">
        <v>1.921847111E9</v>
      </c>
      <c r="J4" s="3">
        <v>93.0</v>
      </c>
      <c r="K4" s="7">
        <v>21.3766</v>
      </c>
      <c r="L4" s="3">
        <v>8.2</v>
      </c>
      <c r="M4" s="3">
        <v>1.0</v>
      </c>
      <c r="N4" s="8">
        <f t="shared" si="1"/>
        <v>0.3333333333</v>
      </c>
    </row>
    <row r="5">
      <c r="A5" s="2" t="s">
        <v>26</v>
      </c>
      <c r="B5" s="3">
        <v>2022.0</v>
      </c>
      <c r="C5" s="4">
        <v>4.6E8</v>
      </c>
      <c r="D5" s="2" t="s">
        <v>15</v>
      </c>
      <c r="E5" s="3">
        <v>192.0</v>
      </c>
      <c r="F5" s="3">
        <v>12.0</v>
      </c>
      <c r="G5" s="2" t="s">
        <v>24</v>
      </c>
      <c r="H5" s="2" t="s">
        <v>25</v>
      </c>
      <c r="I5" s="5">
        <v>2.320250281E9</v>
      </c>
      <c r="J5" s="3">
        <v>76.0</v>
      </c>
      <c r="K5" s="7">
        <v>21.5649</v>
      </c>
      <c r="L5" s="3">
        <v>7.5</v>
      </c>
      <c r="M5" s="3">
        <v>1.0</v>
      </c>
      <c r="N5" s="8">
        <f t="shared" si="1"/>
        <v>0.3333333333</v>
      </c>
    </row>
    <row r="6">
      <c r="A6" s="2" t="s">
        <v>27</v>
      </c>
      <c r="B6" s="3">
        <v>2021.0</v>
      </c>
      <c r="C6" s="2" t="s">
        <v>28</v>
      </c>
      <c r="D6" s="2" t="s">
        <v>15</v>
      </c>
      <c r="E6" s="3">
        <v>163.0</v>
      </c>
      <c r="F6" s="3">
        <v>10.0</v>
      </c>
      <c r="G6" s="2" t="s">
        <v>20</v>
      </c>
      <c r="H6" s="2" t="s">
        <v>29</v>
      </c>
      <c r="I6" s="5">
        <v>7.742E8</v>
      </c>
      <c r="J6" s="3">
        <v>83.0</v>
      </c>
      <c r="K6" s="7">
        <v>20.4673</v>
      </c>
      <c r="L6" s="3">
        <v>7.3</v>
      </c>
      <c r="M6" s="3">
        <v>1.0</v>
      </c>
      <c r="N6" s="8">
        <f t="shared" si="1"/>
        <v>0.3333333333</v>
      </c>
    </row>
    <row r="7">
      <c r="A7" s="2" t="s">
        <v>30</v>
      </c>
      <c r="B7" s="3">
        <v>2022.0</v>
      </c>
      <c r="C7" s="2" t="s">
        <v>31</v>
      </c>
      <c r="D7" s="2" t="s">
        <v>15</v>
      </c>
      <c r="E7" s="3">
        <v>130.0</v>
      </c>
      <c r="F7" s="3">
        <v>5.0</v>
      </c>
      <c r="G7" s="2" t="s">
        <v>16</v>
      </c>
      <c r="H7" s="2" t="s">
        <v>32</v>
      </c>
      <c r="I7" s="5">
        <v>1.488732821E9</v>
      </c>
      <c r="J7" s="3">
        <v>96.0</v>
      </c>
      <c r="K7" s="7">
        <v>21.1212</v>
      </c>
      <c r="L7" s="3">
        <v>8.2</v>
      </c>
      <c r="M7" s="3">
        <v>1.0</v>
      </c>
      <c r="N7" s="8">
        <f t="shared" si="1"/>
        <v>0.3333333333</v>
      </c>
    </row>
    <row r="8">
      <c r="A8" s="2" t="s">
        <v>33</v>
      </c>
      <c r="B8" s="3">
        <v>2019.0</v>
      </c>
      <c r="C8" s="3">
        <v>170.0</v>
      </c>
      <c r="D8" s="2" t="s">
        <v>15</v>
      </c>
      <c r="E8" s="2" t="s">
        <v>34</v>
      </c>
      <c r="F8" s="3">
        <v>5.0</v>
      </c>
      <c r="G8" s="2" t="s">
        <v>16</v>
      </c>
      <c r="H8" s="2" t="s">
        <v>35</v>
      </c>
      <c r="I8" s="5">
        <v>3.87300138E8</v>
      </c>
      <c r="J8" s="7">
        <v>42.0</v>
      </c>
      <c r="K8" s="7">
        <v>19.7747</v>
      </c>
      <c r="L8" s="3">
        <v>6.0</v>
      </c>
      <c r="M8" s="3">
        <v>1.0</v>
      </c>
      <c r="N8" s="8">
        <f t="shared" si="1"/>
        <v>0.3333333333</v>
      </c>
    </row>
    <row r="9">
      <c r="A9" s="2" t="s">
        <v>36</v>
      </c>
      <c r="B9" s="3">
        <v>2022.0</v>
      </c>
      <c r="C9" s="3">
        <v>75.0</v>
      </c>
      <c r="D9" s="2" t="s">
        <v>15</v>
      </c>
      <c r="E9" s="2" t="s">
        <v>37</v>
      </c>
      <c r="F9" s="3">
        <v>1.0</v>
      </c>
      <c r="G9" s="2" t="s">
        <v>24</v>
      </c>
      <c r="H9" s="2" t="s">
        <v>38</v>
      </c>
      <c r="I9" s="5">
        <v>5.57E7</v>
      </c>
      <c r="J9" s="7">
        <v>24.0</v>
      </c>
      <c r="K9" s="3">
        <v>17.8355</v>
      </c>
      <c r="L9" s="3">
        <v>5.6</v>
      </c>
      <c r="M9" s="3">
        <v>1.0</v>
      </c>
      <c r="N9" s="8">
        <f t="shared" si="1"/>
        <v>0.3333333333</v>
      </c>
    </row>
    <row r="10">
      <c r="A10" s="2" t="s">
        <v>39</v>
      </c>
      <c r="B10" s="3">
        <v>2019.0</v>
      </c>
      <c r="C10" s="5">
        <v>5000000.0</v>
      </c>
      <c r="D10" s="2" t="s">
        <v>15</v>
      </c>
      <c r="E10" s="3">
        <v>92.0</v>
      </c>
      <c r="F10" s="3">
        <v>12.0</v>
      </c>
      <c r="G10" s="2" t="s">
        <v>24</v>
      </c>
      <c r="H10" s="2" t="s">
        <v>40</v>
      </c>
      <c r="I10" s="5">
        <v>1.852973E7</v>
      </c>
      <c r="J10" s="3">
        <v>40.0</v>
      </c>
      <c r="K10" s="7">
        <v>16.7349</v>
      </c>
      <c r="L10" s="3">
        <v>3.5</v>
      </c>
      <c r="M10" s="3">
        <v>1.0</v>
      </c>
      <c r="N10" s="8">
        <f t="shared" si="1"/>
        <v>0.3333333333</v>
      </c>
    </row>
    <row r="11">
      <c r="A11" s="2" t="s">
        <v>41</v>
      </c>
      <c r="B11" s="3">
        <v>2023.0</v>
      </c>
      <c r="C11" s="4">
        <v>1.3E7</v>
      </c>
      <c r="D11" s="2" t="s">
        <v>42</v>
      </c>
      <c r="E11" s="3">
        <v>133.0</v>
      </c>
      <c r="F11" s="3">
        <v>10.0</v>
      </c>
      <c r="G11" s="2" t="s">
        <v>20</v>
      </c>
      <c r="H11" s="2" t="s">
        <v>43</v>
      </c>
      <c r="I11" s="5">
        <v>4.251327E7</v>
      </c>
      <c r="J11" s="7">
        <v>97.0</v>
      </c>
      <c r="K11" s="3">
        <v>17.5653</v>
      </c>
      <c r="L11" s="3">
        <v>7.9</v>
      </c>
      <c r="M11" s="3">
        <v>1.0</v>
      </c>
      <c r="N11" s="8">
        <f t="shared" si="1"/>
        <v>0.3333333333</v>
      </c>
    </row>
    <row r="12">
      <c r="A12" s="2" t="s">
        <v>44</v>
      </c>
      <c r="B12" s="3">
        <v>2023.0</v>
      </c>
      <c r="C12" s="5">
        <v>4.5E7</v>
      </c>
      <c r="D12" s="2" t="s">
        <v>42</v>
      </c>
      <c r="E12" s="3">
        <v>112.0</v>
      </c>
      <c r="F12" s="3">
        <v>2.0</v>
      </c>
      <c r="G12" s="2" t="s">
        <v>24</v>
      </c>
      <c r="H12" s="2" t="s">
        <v>45</v>
      </c>
      <c r="I12" s="5">
        <v>5.2E7</v>
      </c>
      <c r="J12" s="3">
        <v>48.0</v>
      </c>
      <c r="K12" s="7">
        <v>17.7668</v>
      </c>
      <c r="L12" s="3">
        <v>5.2</v>
      </c>
      <c r="M12" s="3">
        <v>1.0</v>
      </c>
      <c r="N12" s="8">
        <f t="shared" si="1"/>
        <v>0.3333333333</v>
      </c>
    </row>
    <row r="13">
      <c r="A13" s="2" t="s">
        <v>46</v>
      </c>
      <c r="B13" s="3">
        <v>2019.0</v>
      </c>
      <c r="C13" s="2" t="s">
        <v>47</v>
      </c>
      <c r="D13" s="2" t="s">
        <v>42</v>
      </c>
      <c r="E13" s="3">
        <v>122.0</v>
      </c>
      <c r="F13" s="3">
        <v>10.0</v>
      </c>
      <c r="G13" s="2" t="s">
        <v>20</v>
      </c>
      <c r="H13" s="2" t="s">
        <v>48</v>
      </c>
      <c r="I13" s="5">
        <v>1.074E9</v>
      </c>
      <c r="J13" s="7">
        <v>68.0</v>
      </c>
      <c r="K13" s="3">
        <v>20.7947</v>
      </c>
      <c r="L13" s="3">
        <v>8.4</v>
      </c>
      <c r="M13" s="3">
        <v>1.0</v>
      </c>
      <c r="N13" s="8">
        <f t="shared" si="1"/>
        <v>0.3333333333</v>
      </c>
    </row>
    <row r="14">
      <c r="A14" s="2" t="s">
        <v>49</v>
      </c>
      <c r="B14" s="3">
        <v>2022.0</v>
      </c>
      <c r="C14" s="4">
        <v>5000000.0</v>
      </c>
      <c r="D14" s="2" t="s">
        <v>42</v>
      </c>
      <c r="E14" s="3">
        <v>105.0</v>
      </c>
      <c r="F14" s="3">
        <v>3.0</v>
      </c>
      <c r="G14" s="2" t="s">
        <v>16</v>
      </c>
      <c r="H14" s="2" t="s">
        <v>50</v>
      </c>
      <c r="I14" s="5">
        <v>4000000.0</v>
      </c>
      <c r="J14" s="6">
        <v>0.85</v>
      </c>
      <c r="K14" s="7">
        <v>15.2018</v>
      </c>
      <c r="L14" s="3">
        <v>7.2</v>
      </c>
      <c r="M14" s="3">
        <v>1.0</v>
      </c>
      <c r="N14" s="8">
        <f t="shared" si="1"/>
        <v>0.3333333333</v>
      </c>
    </row>
    <row r="15">
      <c r="A15" s="2" t="s">
        <v>51</v>
      </c>
      <c r="B15" s="3">
        <v>2021.0</v>
      </c>
      <c r="C15" s="4">
        <v>5000000.0</v>
      </c>
      <c r="D15" s="2" t="s">
        <v>42</v>
      </c>
      <c r="E15" s="3">
        <v>108.0</v>
      </c>
      <c r="F15" s="3">
        <v>2.0</v>
      </c>
      <c r="G15" s="2" t="s">
        <v>24</v>
      </c>
      <c r="H15" s="2" t="s">
        <v>52</v>
      </c>
      <c r="I15" s="5">
        <v>3.9458207E7</v>
      </c>
      <c r="J15" s="9">
        <v>0.93</v>
      </c>
      <c r="K15" s="3">
        <v>17.4908</v>
      </c>
      <c r="L15" s="3">
        <v>7.3</v>
      </c>
      <c r="M15" s="3">
        <v>1.0</v>
      </c>
      <c r="N15" s="8">
        <f t="shared" si="1"/>
        <v>0.3333333333</v>
      </c>
    </row>
    <row r="16">
      <c r="A16" s="2" t="s">
        <v>53</v>
      </c>
      <c r="B16" s="3">
        <v>2023.0</v>
      </c>
      <c r="C16" s="4">
        <v>8.0E7</v>
      </c>
      <c r="D16" s="2" t="s">
        <v>42</v>
      </c>
      <c r="E16" s="3">
        <v>111.0</v>
      </c>
      <c r="F16" s="3">
        <v>4.0</v>
      </c>
      <c r="G16" s="2" t="s">
        <v>16</v>
      </c>
      <c r="H16" s="2" t="s">
        <v>52</v>
      </c>
      <c r="I16" s="5">
        <v>9.01E7</v>
      </c>
      <c r="J16" s="3">
        <v>93.0</v>
      </c>
      <c r="K16" s="7">
        <v>18.3164</v>
      </c>
      <c r="L16" s="3">
        <v>7.4</v>
      </c>
      <c r="M16" s="3">
        <v>1.0</v>
      </c>
      <c r="N16" s="8">
        <f t="shared" si="1"/>
        <v>0.3333333333</v>
      </c>
    </row>
    <row r="17">
      <c r="A17" s="2" t="s">
        <v>54</v>
      </c>
      <c r="B17" s="3">
        <v>2019.0</v>
      </c>
      <c r="C17" s="2" t="s">
        <v>55</v>
      </c>
      <c r="D17" s="2" t="s">
        <v>42</v>
      </c>
      <c r="E17" s="3">
        <v>132.0</v>
      </c>
      <c r="F17" s="3">
        <v>5.0</v>
      </c>
      <c r="G17" s="2" t="s">
        <v>16</v>
      </c>
      <c r="H17" s="2" t="s">
        <v>56</v>
      </c>
      <c r="I17" s="5">
        <v>2.57591776E8</v>
      </c>
      <c r="J17" s="7">
        <v>96.0</v>
      </c>
      <c r="K17" s="3">
        <v>19.3669</v>
      </c>
      <c r="L17" s="3">
        <v>8.5</v>
      </c>
      <c r="M17" s="3">
        <v>1.0</v>
      </c>
      <c r="N17" s="8">
        <f t="shared" si="1"/>
        <v>0.3333333333</v>
      </c>
    </row>
    <row r="18">
      <c r="A18" s="3">
        <v>1917.0</v>
      </c>
      <c r="B18" s="3">
        <v>2019.0</v>
      </c>
      <c r="C18" s="4">
        <v>1.0E8</v>
      </c>
      <c r="D18" s="2" t="s">
        <v>42</v>
      </c>
      <c r="E18" s="3">
        <v>119.0</v>
      </c>
      <c r="F18" s="3">
        <v>12.0</v>
      </c>
      <c r="G18" s="2" t="s">
        <v>24</v>
      </c>
      <c r="H18" s="2" t="s">
        <v>57</v>
      </c>
      <c r="I18" s="5">
        <v>3.94638258E8</v>
      </c>
      <c r="J18" s="3">
        <v>88.0</v>
      </c>
      <c r="K18" s="7">
        <v>19.7935</v>
      </c>
      <c r="L18" s="3">
        <v>8.2</v>
      </c>
      <c r="M18" s="3">
        <v>1.0</v>
      </c>
      <c r="N18" s="8">
        <f t="shared" si="1"/>
        <v>0.3333333333</v>
      </c>
    </row>
    <row r="19">
      <c r="A19" s="2" t="s">
        <v>58</v>
      </c>
      <c r="B19" s="3">
        <v>2021.0</v>
      </c>
      <c r="C19" s="3">
        <v>2.0E8</v>
      </c>
      <c r="D19" s="2" t="s">
        <v>15</v>
      </c>
      <c r="E19" s="3">
        <v>134.0</v>
      </c>
      <c r="F19" s="3">
        <v>5.0</v>
      </c>
      <c r="G19" s="2" t="s">
        <v>16</v>
      </c>
      <c r="H19" s="2" t="s">
        <v>59</v>
      </c>
      <c r="I19" s="5">
        <v>2.33503234E8</v>
      </c>
      <c r="J19" s="3">
        <v>75.0</v>
      </c>
      <c r="K19" s="7">
        <v>19.2687</v>
      </c>
      <c r="L19" s="3">
        <v>7.3</v>
      </c>
      <c r="M19" s="3">
        <v>1.0</v>
      </c>
      <c r="N19" s="8">
        <f t="shared" si="1"/>
        <v>0.3333333333</v>
      </c>
    </row>
    <row r="20">
      <c r="A20" s="2" t="s">
        <v>60</v>
      </c>
      <c r="B20" s="3">
        <v>2019.0</v>
      </c>
      <c r="C20" s="4">
        <v>1.1E7</v>
      </c>
      <c r="D20" s="2" t="s">
        <v>42</v>
      </c>
      <c r="E20" s="3">
        <v>109.0</v>
      </c>
      <c r="F20" s="3">
        <v>10.0</v>
      </c>
      <c r="G20" s="2" t="s">
        <v>20</v>
      </c>
      <c r="H20" s="2" t="s">
        <v>61</v>
      </c>
      <c r="I20" s="5">
        <v>1.81E7</v>
      </c>
      <c r="J20" s="7">
        <v>90.0</v>
      </c>
      <c r="K20" s="3">
        <v>16.7114</v>
      </c>
      <c r="L20" s="3">
        <v>7.4</v>
      </c>
      <c r="M20" s="3">
        <v>1.0</v>
      </c>
      <c r="N20" s="8">
        <f t="shared" si="1"/>
        <v>0.3333333333</v>
      </c>
    </row>
    <row r="21">
      <c r="A21" s="2" t="s">
        <v>62</v>
      </c>
      <c r="B21" s="3">
        <v>2019.0</v>
      </c>
      <c r="C21" s="3">
        <v>20.0</v>
      </c>
      <c r="D21" s="2" t="s">
        <v>42</v>
      </c>
      <c r="E21" s="2" t="s">
        <v>63</v>
      </c>
      <c r="F21" s="3">
        <v>3.0</v>
      </c>
      <c r="G21" s="2" t="s">
        <v>16</v>
      </c>
      <c r="H21" s="2" t="s">
        <v>64</v>
      </c>
      <c r="I21" s="5">
        <v>2.56067149E8</v>
      </c>
      <c r="J21" s="3">
        <v>93.0</v>
      </c>
      <c r="K21" s="3">
        <v>19.361</v>
      </c>
      <c r="L21" s="7">
        <v>6.8</v>
      </c>
      <c r="M21" s="3">
        <v>1.0</v>
      </c>
      <c r="N21" s="8">
        <f t="shared" si="1"/>
        <v>0.3333333333</v>
      </c>
    </row>
    <row r="22">
      <c r="A22" s="2" t="s">
        <v>65</v>
      </c>
      <c r="B22" s="3">
        <v>2022.0</v>
      </c>
      <c r="C22" s="3">
        <v>12.0</v>
      </c>
      <c r="D22" s="2" t="s">
        <v>42</v>
      </c>
      <c r="E22" s="2" t="s">
        <v>66</v>
      </c>
      <c r="F22" s="3">
        <v>5.0</v>
      </c>
      <c r="G22" s="2" t="s">
        <v>16</v>
      </c>
      <c r="H22" s="2" t="s">
        <v>67</v>
      </c>
      <c r="I22" s="5">
        <v>1.5E7</v>
      </c>
      <c r="J22" s="7">
        <v>10.0</v>
      </c>
      <c r="K22" s="3">
        <v>16.5236</v>
      </c>
      <c r="L22" s="3">
        <v>4.6</v>
      </c>
      <c r="M22" s="3">
        <v>1.0</v>
      </c>
      <c r="N22" s="8">
        <f t="shared" si="1"/>
        <v>0.3333333333</v>
      </c>
    </row>
    <row r="23">
      <c r="A23" s="2" t="s">
        <v>68</v>
      </c>
      <c r="B23" s="3">
        <v>2019.0</v>
      </c>
      <c r="C23" s="5">
        <v>1.7E8</v>
      </c>
      <c r="D23" s="2" t="s">
        <v>15</v>
      </c>
      <c r="E23" s="3">
        <v>122.0</v>
      </c>
      <c r="F23" s="3">
        <v>2.0</v>
      </c>
      <c r="G23" s="2" t="s">
        <v>24</v>
      </c>
      <c r="H23" s="2" t="s">
        <v>69</v>
      </c>
      <c r="I23" s="5">
        <v>4.05E8</v>
      </c>
      <c r="J23" s="3">
        <v>61.0</v>
      </c>
      <c r="K23" s="7">
        <v>19.8194</v>
      </c>
      <c r="L23" s="3">
        <v>7.3</v>
      </c>
      <c r="M23" s="3">
        <v>1.0</v>
      </c>
      <c r="N23" s="8">
        <f t="shared" si="1"/>
        <v>0.3333333333</v>
      </c>
    </row>
    <row r="24">
      <c r="A24" s="2" t="s">
        <v>70</v>
      </c>
      <c r="B24" s="3">
        <v>2023.0</v>
      </c>
      <c r="C24" s="2" t="s">
        <v>28</v>
      </c>
      <c r="D24" s="2" t="s">
        <v>15</v>
      </c>
      <c r="E24" s="3">
        <v>150.0</v>
      </c>
      <c r="F24" s="3">
        <v>5.0</v>
      </c>
      <c r="G24" s="2" t="s">
        <v>16</v>
      </c>
      <c r="H24" s="2" t="s">
        <v>71</v>
      </c>
      <c r="I24" s="5">
        <v>8.456E8</v>
      </c>
      <c r="J24" s="7">
        <v>82.0</v>
      </c>
      <c r="K24" s="7">
        <v>20.5556</v>
      </c>
      <c r="L24" s="3">
        <v>7.9</v>
      </c>
      <c r="M24" s="10">
        <v>2.0</v>
      </c>
      <c r="N24" s="8">
        <f t="shared" si="1"/>
        <v>0.6666666667</v>
      </c>
    </row>
    <row r="25">
      <c r="A25" s="2" t="s">
        <v>72</v>
      </c>
      <c r="B25" s="3">
        <v>2023.0</v>
      </c>
      <c r="C25" s="4">
        <v>2.91E8</v>
      </c>
      <c r="D25" s="2" t="s">
        <v>15</v>
      </c>
      <c r="E25" s="3">
        <v>163.0</v>
      </c>
      <c r="F25" s="3">
        <v>7.0</v>
      </c>
      <c r="G25" s="2" t="s">
        <v>73</v>
      </c>
      <c r="H25" s="2" t="s">
        <v>29</v>
      </c>
      <c r="I25" s="5">
        <v>5.675E8</v>
      </c>
      <c r="J25" s="7">
        <v>96.0</v>
      </c>
      <c r="K25" s="7">
        <v>20.1568</v>
      </c>
      <c r="L25" s="3">
        <v>7.7</v>
      </c>
      <c r="M25" s="3">
        <v>2.0</v>
      </c>
      <c r="N25" s="8">
        <f t="shared" si="1"/>
        <v>0.6666666667</v>
      </c>
    </row>
    <row r="26">
      <c r="A26" s="2" t="s">
        <v>74</v>
      </c>
      <c r="B26" s="3">
        <v>2021.0</v>
      </c>
      <c r="C26" s="4">
        <v>2.0E7</v>
      </c>
      <c r="D26" s="2" t="s">
        <v>42</v>
      </c>
      <c r="E26" s="3">
        <v>100.0</v>
      </c>
      <c r="F26" s="3">
        <v>5.0</v>
      </c>
      <c r="G26" s="2" t="s">
        <v>16</v>
      </c>
      <c r="H26" s="2" t="s">
        <v>75</v>
      </c>
      <c r="I26" s="5">
        <v>2.3384502E7</v>
      </c>
      <c r="J26" s="9">
        <v>0.63</v>
      </c>
      <c r="K26" s="3">
        <v>16.9676</v>
      </c>
      <c r="L26" s="7">
        <v>6.0</v>
      </c>
      <c r="M26" s="3">
        <v>2.0</v>
      </c>
      <c r="N26" s="8">
        <f t="shared" si="1"/>
        <v>0.6666666667</v>
      </c>
    </row>
    <row r="27">
      <c r="A27" s="2" t="s">
        <v>76</v>
      </c>
      <c r="B27" s="3">
        <v>2020.0</v>
      </c>
      <c r="C27" s="4">
        <v>2.05E8</v>
      </c>
      <c r="D27" s="2" t="s">
        <v>15</v>
      </c>
      <c r="E27" s="3">
        <v>150.0</v>
      </c>
      <c r="F27" s="3">
        <v>9.0</v>
      </c>
      <c r="G27" s="2" t="s">
        <v>20</v>
      </c>
      <c r="H27" s="2" t="s">
        <v>77</v>
      </c>
      <c r="I27" s="5">
        <v>3.65304105E8</v>
      </c>
      <c r="J27" s="7">
        <v>70.0</v>
      </c>
      <c r="K27" s="7">
        <v>19.7162</v>
      </c>
      <c r="L27" s="3">
        <v>7.3</v>
      </c>
      <c r="M27" s="3">
        <v>2.0</v>
      </c>
      <c r="N27" s="8">
        <f t="shared" si="1"/>
        <v>0.6666666667</v>
      </c>
    </row>
    <row r="28">
      <c r="A28" s="2" t="s">
        <v>78</v>
      </c>
      <c r="B28" s="3">
        <v>2022.0</v>
      </c>
      <c r="C28" s="3">
        <v>75.0</v>
      </c>
      <c r="D28" s="2" t="s">
        <v>15</v>
      </c>
      <c r="E28" s="2" t="s">
        <v>79</v>
      </c>
      <c r="F28" s="3">
        <v>4.0</v>
      </c>
      <c r="G28" s="2" t="s">
        <v>16</v>
      </c>
      <c r="H28" s="2" t="s">
        <v>80</v>
      </c>
      <c r="I28" s="5">
        <v>1.67635712E8</v>
      </c>
      <c r="J28" s="7">
        <v>15.0</v>
      </c>
      <c r="K28" s="7">
        <v>18.9373</v>
      </c>
      <c r="L28" s="3">
        <v>5.1</v>
      </c>
      <c r="M28" s="3">
        <v>2.0</v>
      </c>
      <c r="N28" s="8">
        <f t="shared" si="1"/>
        <v>0.6666666667</v>
      </c>
    </row>
    <row r="29">
      <c r="A29" s="2" t="s">
        <v>81</v>
      </c>
      <c r="B29" s="3">
        <v>2019.0</v>
      </c>
      <c r="C29" s="3">
        <v>152.0</v>
      </c>
      <c r="D29" s="2" t="s">
        <v>15</v>
      </c>
      <c r="E29" s="2" t="s">
        <v>82</v>
      </c>
      <c r="F29" s="3">
        <v>3.0</v>
      </c>
      <c r="G29" s="2" t="s">
        <v>16</v>
      </c>
      <c r="H29" s="2" t="s">
        <v>83</v>
      </c>
      <c r="I29" s="5">
        <v>1.131416446E9</v>
      </c>
      <c r="J29" s="3">
        <v>79.0</v>
      </c>
      <c r="K29" s="7">
        <v>20.8467</v>
      </c>
      <c r="L29" s="7">
        <v>6.8</v>
      </c>
      <c r="M29" s="3">
        <v>2.0</v>
      </c>
      <c r="N29" s="8">
        <f t="shared" si="1"/>
        <v>0.6666666667</v>
      </c>
    </row>
    <row r="30">
      <c r="A30" s="2" t="s">
        <v>84</v>
      </c>
      <c r="B30" s="3">
        <v>2020.0</v>
      </c>
      <c r="C30" s="4">
        <v>1.09E8</v>
      </c>
      <c r="D30" s="2" t="s">
        <v>85</v>
      </c>
      <c r="E30" s="3">
        <v>100.0</v>
      </c>
      <c r="F30" s="3">
        <v>2.0</v>
      </c>
      <c r="G30" s="2" t="s">
        <v>24</v>
      </c>
      <c r="H30" s="2" t="s">
        <v>86</v>
      </c>
      <c r="I30" s="5">
        <v>1.112E8</v>
      </c>
      <c r="J30" s="9">
        <v>0.63</v>
      </c>
      <c r="K30" s="7">
        <v>18.5268</v>
      </c>
      <c r="L30" s="3">
        <v>6.7</v>
      </c>
      <c r="M30" s="3">
        <v>2.0</v>
      </c>
      <c r="N30" s="8">
        <f t="shared" si="1"/>
        <v>0.6666666667</v>
      </c>
    </row>
    <row r="31">
      <c r="A31" s="2" t="s">
        <v>87</v>
      </c>
      <c r="B31" s="3">
        <v>2019.0</v>
      </c>
      <c r="C31" s="3">
        <v>8.75E7</v>
      </c>
      <c r="D31" s="2" t="s">
        <v>15</v>
      </c>
      <c r="E31" s="2" t="s">
        <v>82</v>
      </c>
      <c r="F31" s="3">
        <v>9.0</v>
      </c>
      <c r="G31" s="2" t="s">
        <v>20</v>
      </c>
      <c r="H31" s="2" t="s">
        <v>88</v>
      </c>
      <c r="I31" s="5">
        <v>1.27461872E8</v>
      </c>
      <c r="J31" s="3">
        <v>83.0</v>
      </c>
      <c r="K31" s="7">
        <v>18.6633</v>
      </c>
      <c r="L31" s="7">
        <v>6.5</v>
      </c>
      <c r="M31" s="3">
        <v>2.0</v>
      </c>
      <c r="N31" s="8">
        <f t="shared" si="1"/>
        <v>0.6666666667</v>
      </c>
    </row>
    <row r="32">
      <c r="A32" s="2" t="s">
        <v>89</v>
      </c>
      <c r="B32" s="3">
        <v>2021.0</v>
      </c>
      <c r="C32" s="4">
        <v>2.5E7</v>
      </c>
      <c r="D32" s="2" t="s">
        <v>42</v>
      </c>
      <c r="E32" s="3">
        <v>108.0</v>
      </c>
      <c r="F32" s="3">
        <v>10.0</v>
      </c>
      <c r="G32" s="2" t="s">
        <v>20</v>
      </c>
      <c r="H32" s="2" t="s">
        <v>90</v>
      </c>
      <c r="I32" s="5">
        <v>4.6333545E7</v>
      </c>
      <c r="J32" s="7">
        <v>75.0</v>
      </c>
      <c r="K32" s="7">
        <v>17.6514</v>
      </c>
      <c r="L32" s="3">
        <v>7.1</v>
      </c>
      <c r="M32" s="10">
        <v>2.0</v>
      </c>
      <c r="N32" s="8">
        <f t="shared" si="1"/>
        <v>0.6666666667</v>
      </c>
    </row>
    <row r="33">
      <c r="A33" s="2" t="s">
        <v>91</v>
      </c>
      <c r="B33" s="3">
        <v>2019.0</v>
      </c>
      <c r="C33" s="4">
        <v>9.5E7</v>
      </c>
      <c r="D33" s="2" t="s">
        <v>42</v>
      </c>
      <c r="E33" s="3">
        <v>161.0</v>
      </c>
      <c r="F33" s="3">
        <v>7.0</v>
      </c>
      <c r="G33" s="2" t="s">
        <v>73</v>
      </c>
      <c r="H33" s="2" t="s">
        <v>92</v>
      </c>
      <c r="I33" s="5">
        <v>3.743E8</v>
      </c>
      <c r="J33" s="7">
        <v>86.0</v>
      </c>
      <c r="K33" s="7">
        <v>19.7406</v>
      </c>
      <c r="L33" s="3">
        <v>7.6</v>
      </c>
      <c r="M33" s="10">
        <v>2.0</v>
      </c>
      <c r="N33" s="8">
        <f t="shared" si="1"/>
        <v>0.6666666667</v>
      </c>
    </row>
    <row r="34">
      <c r="A34" s="2" t="s">
        <v>93</v>
      </c>
      <c r="B34" s="3">
        <v>2019.0</v>
      </c>
      <c r="C34" s="3">
        <v>250300.0</v>
      </c>
      <c r="D34" s="2" t="s">
        <v>85</v>
      </c>
      <c r="E34" s="2" t="s">
        <v>94</v>
      </c>
      <c r="F34" s="3">
        <v>7.0</v>
      </c>
      <c r="G34" s="2" t="s">
        <v>73</v>
      </c>
      <c r="H34" s="2" t="s">
        <v>92</v>
      </c>
      <c r="I34" s="5">
        <v>2.3076657E7</v>
      </c>
      <c r="J34" s="7">
        <v>97.0</v>
      </c>
      <c r="K34" s="7">
        <v>16.9543</v>
      </c>
      <c r="L34" s="3">
        <v>7.5</v>
      </c>
      <c r="M34" s="3">
        <v>2.0</v>
      </c>
      <c r="N34" s="8">
        <f t="shared" si="1"/>
        <v>0.6666666667</v>
      </c>
    </row>
    <row r="35">
      <c r="A35" s="2" t="s">
        <v>95</v>
      </c>
      <c r="B35" s="3">
        <v>2023.0</v>
      </c>
      <c r="C35" s="4">
        <v>3.5E7</v>
      </c>
      <c r="D35" s="2" t="s">
        <v>42</v>
      </c>
      <c r="E35" s="3">
        <v>179.0</v>
      </c>
      <c r="F35" s="3">
        <v>4.0</v>
      </c>
      <c r="G35" s="2" t="s">
        <v>16</v>
      </c>
      <c r="H35" s="2" t="s">
        <v>96</v>
      </c>
      <c r="I35" s="5">
        <v>1.2337378E7</v>
      </c>
      <c r="J35" s="7">
        <v>68.0</v>
      </c>
      <c r="K35" s="3">
        <v>16.3281</v>
      </c>
      <c r="L35" s="7">
        <v>6.7</v>
      </c>
      <c r="M35" s="3">
        <v>2.0</v>
      </c>
      <c r="N35" s="8">
        <f t="shared" si="1"/>
        <v>0.6666666667</v>
      </c>
    </row>
    <row r="36">
      <c r="A36" s="2" t="s">
        <v>97</v>
      </c>
      <c r="B36" s="3">
        <v>2019.0</v>
      </c>
      <c r="C36" s="4">
        <v>1.4E7</v>
      </c>
      <c r="D36" s="2" t="s">
        <v>15</v>
      </c>
      <c r="E36" s="3">
        <v>168.0</v>
      </c>
      <c r="F36" s="3">
        <v>10.0</v>
      </c>
      <c r="G36" s="2" t="s">
        <v>20</v>
      </c>
      <c r="H36" s="2" t="s">
        <v>98</v>
      </c>
      <c r="I36" s="5">
        <v>8.2468705E7</v>
      </c>
      <c r="J36" s="7">
        <v>80.0</v>
      </c>
      <c r="K36" s="7">
        <v>18.2279</v>
      </c>
      <c r="L36" s="3">
        <v>7.9</v>
      </c>
      <c r="M36" s="3">
        <v>2.0</v>
      </c>
      <c r="N36" s="8">
        <f t="shared" si="1"/>
        <v>0.6666666667</v>
      </c>
    </row>
    <row r="37">
      <c r="A37" s="2" t="s">
        <v>99</v>
      </c>
      <c r="B37" s="3">
        <v>2023.0</v>
      </c>
      <c r="C37" s="4">
        <v>2.0E8</v>
      </c>
      <c r="D37" s="2" t="s">
        <v>42</v>
      </c>
      <c r="E37" s="3">
        <v>206.0</v>
      </c>
      <c r="F37" s="3">
        <v>10.0</v>
      </c>
      <c r="G37" s="2" t="s">
        <v>20</v>
      </c>
      <c r="H37" s="2" t="s">
        <v>100</v>
      </c>
      <c r="I37" s="5">
        <v>1.56922344E8</v>
      </c>
      <c r="J37" s="7">
        <v>93.0</v>
      </c>
      <c r="K37" s="7">
        <v>18.8713</v>
      </c>
      <c r="L37" s="3">
        <v>7.6</v>
      </c>
      <c r="M37" s="3">
        <v>2.0</v>
      </c>
      <c r="N37" s="8">
        <f t="shared" si="1"/>
        <v>0.6666666667</v>
      </c>
    </row>
    <row r="38">
      <c r="A38" s="2" t="s">
        <v>101</v>
      </c>
      <c r="B38" s="3">
        <v>2020.0</v>
      </c>
      <c r="C38" s="2" t="s">
        <v>102</v>
      </c>
      <c r="D38" s="2" t="s">
        <v>15</v>
      </c>
      <c r="E38" s="3">
        <v>115.0</v>
      </c>
      <c r="F38" s="3">
        <v>12.0</v>
      </c>
      <c r="G38" s="2" t="s">
        <v>24</v>
      </c>
      <c r="H38" s="2" t="s">
        <v>52</v>
      </c>
      <c r="I38" s="5">
        <v>1.29E7</v>
      </c>
      <c r="J38" s="7">
        <v>98.0</v>
      </c>
      <c r="K38" s="7">
        <v>16.3727</v>
      </c>
      <c r="L38" s="3">
        <v>7.4</v>
      </c>
      <c r="M38" s="3">
        <v>2.0</v>
      </c>
      <c r="N38" s="8">
        <f t="shared" si="1"/>
        <v>0.6666666667</v>
      </c>
    </row>
    <row r="39">
      <c r="A39" s="2" t="s">
        <v>103</v>
      </c>
      <c r="B39" s="3">
        <v>2020.0</v>
      </c>
      <c r="C39" s="3">
        <v>2.5E7</v>
      </c>
      <c r="D39" s="2" t="s">
        <v>42</v>
      </c>
      <c r="E39" s="3">
        <v>131.0</v>
      </c>
      <c r="F39" s="3">
        <v>12.0</v>
      </c>
      <c r="G39" s="2" t="s">
        <v>24</v>
      </c>
      <c r="H39" s="2" t="s">
        <v>104</v>
      </c>
      <c r="I39" s="5">
        <v>122252.0</v>
      </c>
      <c r="J39" s="7">
        <v>83.0</v>
      </c>
      <c r="K39" s="3">
        <v>11.7138</v>
      </c>
      <c r="L39" s="7">
        <v>6.8</v>
      </c>
      <c r="M39" s="3">
        <v>2.0</v>
      </c>
      <c r="N39" s="8">
        <f t="shared" si="1"/>
        <v>0.6666666667</v>
      </c>
    </row>
    <row r="40">
      <c r="A40" s="2" t="s">
        <v>105</v>
      </c>
      <c r="B40" s="3">
        <v>2019.0</v>
      </c>
      <c r="C40" s="4">
        <v>4.5E7</v>
      </c>
      <c r="D40" s="2" t="s">
        <v>42</v>
      </c>
      <c r="E40" s="3">
        <v>152.0</v>
      </c>
      <c r="F40" s="3">
        <v>11.0</v>
      </c>
      <c r="G40" s="2" t="s">
        <v>20</v>
      </c>
      <c r="H40" s="2" t="s">
        <v>106</v>
      </c>
      <c r="I40" s="5">
        <v>7.2381712E7</v>
      </c>
      <c r="J40" s="7">
        <v>78.0</v>
      </c>
      <c r="K40" s="3">
        <v>18.0975</v>
      </c>
      <c r="L40" s="7">
        <v>7.3</v>
      </c>
      <c r="M40" s="3">
        <v>2.0</v>
      </c>
      <c r="N40" s="8">
        <f t="shared" si="1"/>
        <v>0.6666666667</v>
      </c>
    </row>
    <row r="41">
      <c r="A41" s="2" t="s">
        <v>107</v>
      </c>
      <c r="B41" s="3">
        <v>2023.0</v>
      </c>
      <c r="C41" s="4">
        <v>1.2E7</v>
      </c>
      <c r="D41" s="2" t="s">
        <v>15</v>
      </c>
      <c r="E41" s="3">
        <v>105.0</v>
      </c>
      <c r="F41" s="3">
        <v>6.0</v>
      </c>
      <c r="G41" s="2" t="s">
        <v>73</v>
      </c>
      <c r="H41" s="2" t="s">
        <v>108</v>
      </c>
      <c r="I41" s="5">
        <v>2.8126646E7</v>
      </c>
      <c r="J41" s="7">
        <v>95.0</v>
      </c>
      <c r="K41" s="7">
        <v>17.1522</v>
      </c>
      <c r="L41" s="3">
        <v>7.8</v>
      </c>
      <c r="M41" s="3">
        <v>2.0</v>
      </c>
      <c r="N41" s="8">
        <f t="shared" si="1"/>
        <v>0.6666666667</v>
      </c>
    </row>
    <row r="42">
      <c r="A42" s="2" t="s">
        <v>109</v>
      </c>
      <c r="B42" s="3">
        <v>2023.0</v>
      </c>
      <c r="C42" s="4">
        <v>7.5E7</v>
      </c>
      <c r="D42" s="2" t="s">
        <v>15</v>
      </c>
      <c r="E42" s="3">
        <v>116.0</v>
      </c>
      <c r="F42" s="3">
        <v>3.0</v>
      </c>
      <c r="G42" s="2" t="s">
        <v>16</v>
      </c>
      <c r="H42" s="2" t="s">
        <v>110</v>
      </c>
      <c r="I42" s="5">
        <v>2.753E8</v>
      </c>
      <c r="J42" s="3">
        <v>89.0</v>
      </c>
      <c r="K42" s="7">
        <v>19.4334</v>
      </c>
      <c r="L42" s="7">
        <v>6.7</v>
      </c>
      <c r="M42" s="3">
        <v>2.0</v>
      </c>
      <c r="N42" s="8">
        <f t="shared" si="1"/>
        <v>0.6666666667</v>
      </c>
    </row>
    <row r="43">
      <c r="A43" s="2" t="s">
        <v>111</v>
      </c>
      <c r="B43" s="3">
        <v>2019.0</v>
      </c>
      <c r="C43" s="5">
        <v>9.76E7</v>
      </c>
      <c r="D43" s="2" t="s">
        <v>15</v>
      </c>
      <c r="E43" s="3">
        <v>152.0</v>
      </c>
      <c r="F43" s="3">
        <v>11.0</v>
      </c>
      <c r="G43" s="2" t="s">
        <v>20</v>
      </c>
      <c r="H43" s="2" t="s">
        <v>112</v>
      </c>
      <c r="I43" s="5">
        <v>2.2550821E8</v>
      </c>
      <c r="J43" s="3">
        <v>92.0</v>
      </c>
      <c r="K43" s="7">
        <v>19.2339</v>
      </c>
      <c r="L43" s="7">
        <v>8.1</v>
      </c>
      <c r="M43" s="3">
        <v>2.0</v>
      </c>
      <c r="N43" s="8">
        <f t="shared" si="1"/>
        <v>0.6666666667</v>
      </c>
    </row>
    <row r="44">
      <c r="A44" s="2" t="s">
        <v>113</v>
      </c>
      <c r="B44" s="3">
        <v>2019.0</v>
      </c>
      <c r="C44" s="4">
        <v>9000000.0</v>
      </c>
      <c r="D44" s="2" t="s">
        <v>42</v>
      </c>
      <c r="E44" s="3">
        <v>148.0</v>
      </c>
      <c r="F44" s="3">
        <v>7.0</v>
      </c>
      <c r="G44" s="2" t="s">
        <v>73</v>
      </c>
      <c r="H44" s="2" t="s">
        <v>61</v>
      </c>
      <c r="I44" s="5">
        <v>4.8015416E7</v>
      </c>
      <c r="J44" s="7">
        <v>83.0</v>
      </c>
      <c r="K44" s="7">
        <v>17.687</v>
      </c>
      <c r="L44" s="3">
        <v>7.1</v>
      </c>
      <c r="M44" s="3">
        <v>2.0</v>
      </c>
      <c r="N44" s="8">
        <f t="shared" si="1"/>
        <v>0.6666666667</v>
      </c>
    </row>
    <row r="45">
      <c r="A45" s="2" t="s">
        <v>114</v>
      </c>
      <c r="B45" s="3">
        <v>2022.0</v>
      </c>
      <c r="C45" s="4">
        <v>6.8E7</v>
      </c>
      <c r="D45" s="2" t="s">
        <v>42</v>
      </c>
      <c r="E45" s="3">
        <v>130.0</v>
      </c>
      <c r="F45" s="3">
        <v>7.0</v>
      </c>
      <c r="G45" s="2" t="s">
        <v>73</v>
      </c>
      <c r="H45" s="2" t="s">
        <v>115</v>
      </c>
      <c r="I45" s="5">
        <v>1.7082308E8</v>
      </c>
      <c r="J45" s="3">
        <v>83.0</v>
      </c>
      <c r="K45" s="7">
        <v>18.9561</v>
      </c>
      <c r="L45" s="7">
        <v>6.8</v>
      </c>
      <c r="M45" s="3">
        <v>2.0</v>
      </c>
      <c r="N45" s="8">
        <f t="shared" si="1"/>
        <v>0.6666666667</v>
      </c>
    </row>
    <row r="46">
      <c r="A46" s="2" t="s">
        <v>116</v>
      </c>
      <c r="B46" s="3">
        <v>2023.0</v>
      </c>
      <c r="C46" s="4">
        <v>4500000.0</v>
      </c>
      <c r="D46" s="2" t="s">
        <v>42</v>
      </c>
      <c r="E46" s="3">
        <v>177.0</v>
      </c>
      <c r="F46" s="3">
        <v>1.0</v>
      </c>
      <c r="G46" s="2" t="s">
        <v>24</v>
      </c>
      <c r="H46" s="2" t="s">
        <v>115</v>
      </c>
      <c r="I46" s="5">
        <v>5078400.0</v>
      </c>
      <c r="J46" s="7">
        <v>87.0</v>
      </c>
      <c r="K46" s="7">
        <v>15.4405</v>
      </c>
      <c r="L46" s="3">
        <v>6.0</v>
      </c>
      <c r="M46" s="3">
        <v>2.0</v>
      </c>
      <c r="N46" s="8">
        <f t="shared" si="1"/>
        <v>0.6666666667</v>
      </c>
    </row>
    <row r="47">
      <c r="A47" s="2" t="s">
        <v>117</v>
      </c>
      <c r="B47" s="3">
        <v>2023.0</v>
      </c>
      <c r="C47" s="5">
        <v>100000.0</v>
      </c>
      <c r="D47" s="2" t="s">
        <v>42</v>
      </c>
      <c r="E47" s="2" t="s">
        <v>118</v>
      </c>
      <c r="F47" s="3">
        <v>2.0</v>
      </c>
      <c r="G47" s="2" t="s">
        <v>24</v>
      </c>
      <c r="H47" s="2" t="s">
        <v>119</v>
      </c>
      <c r="I47" s="5">
        <v>7717044.0</v>
      </c>
      <c r="J47" s="3">
        <v>3.0</v>
      </c>
      <c r="K47" s="7">
        <v>15.8589</v>
      </c>
      <c r="L47" s="7">
        <v>2.9</v>
      </c>
      <c r="M47" s="3">
        <v>2.0</v>
      </c>
      <c r="N47" s="8">
        <f t="shared" si="1"/>
        <v>0.6666666667</v>
      </c>
    </row>
    <row r="48">
      <c r="A48" s="2" t="s">
        <v>120</v>
      </c>
      <c r="B48" s="3">
        <v>2019.0</v>
      </c>
      <c r="C48" s="5">
        <v>9.5E7</v>
      </c>
      <c r="D48" s="2" t="s">
        <v>85</v>
      </c>
      <c r="E48" s="3">
        <v>150.0</v>
      </c>
      <c r="F48" s="3">
        <v>12.0</v>
      </c>
      <c r="G48" s="2" t="s">
        <v>24</v>
      </c>
      <c r="H48" s="2" t="s">
        <v>121</v>
      </c>
      <c r="I48" s="5">
        <v>7.7276321E7</v>
      </c>
      <c r="J48" s="7">
        <v>19.0</v>
      </c>
      <c r="K48" s="3">
        <v>18.1629</v>
      </c>
      <c r="L48" s="7">
        <v>2.8</v>
      </c>
      <c r="M48" s="3">
        <v>2.0</v>
      </c>
      <c r="N48" s="8">
        <f t="shared" si="1"/>
        <v>0.6666666667</v>
      </c>
    </row>
    <row r="49">
      <c r="A49" s="2" t="s">
        <v>122</v>
      </c>
      <c r="B49" s="3">
        <v>2021.0</v>
      </c>
      <c r="C49" s="4">
        <v>3.0E7</v>
      </c>
      <c r="D49" s="2" t="s">
        <v>42</v>
      </c>
      <c r="E49" s="3">
        <v>128.0</v>
      </c>
      <c r="F49" s="3">
        <v>1.0</v>
      </c>
      <c r="G49" s="2" t="s">
        <v>24</v>
      </c>
      <c r="H49" s="2" t="s">
        <v>123</v>
      </c>
      <c r="I49" s="5">
        <v>2.9942746E7</v>
      </c>
      <c r="J49" s="6">
        <v>0.44</v>
      </c>
      <c r="K49" s="7">
        <v>17.2148</v>
      </c>
      <c r="L49" s="7">
        <v>6.3</v>
      </c>
      <c r="M49" s="3">
        <v>2.0</v>
      </c>
      <c r="N49" s="8">
        <f t="shared" si="1"/>
        <v>0.6666666667</v>
      </c>
    </row>
    <row r="50">
      <c r="A50" s="2" t="s">
        <v>124</v>
      </c>
      <c r="B50" s="3">
        <v>2020.0</v>
      </c>
      <c r="C50" s="4">
        <v>1.0E7</v>
      </c>
      <c r="D50" s="2" t="s">
        <v>42</v>
      </c>
      <c r="E50" s="3">
        <v>113.0</v>
      </c>
      <c r="F50" s="3">
        <v>12.0</v>
      </c>
      <c r="G50" s="2" t="s">
        <v>24</v>
      </c>
      <c r="H50" s="2" t="s">
        <v>125</v>
      </c>
      <c r="I50" s="5">
        <v>2.0379604E7</v>
      </c>
      <c r="J50" s="9">
        <v>0.9</v>
      </c>
      <c r="K50" s="7">
        <v>16.83</v>
      </c>
      <c r="L50" s="3">
        <v>7.5</v>
      </c>
      <c r="M50" s="10">
        <v>2.0</v>
      </c>
      <c r="N50" s="8">
        <f t="shared" si="1"/>
        <v>0.6666666667</v>
      </c>
    </row>
    <row r="51">
      <c r="A51" s="2" t="s">
        <v>126</v>
      </c>
      <c r="B51" s="3">
        <v>2020.0</v>
      </c>
      <c r="C51" s="4">
        <v>1.75E8</v>
      </c>
      <c r="D51" s="2" t="s">
        <v>85</v>
      </c>
      <c r="E51" s="2" t="s">
        <v>127</v>
      </c>
      <c r="F51" s="3">
        <v>1.0</v>
      </c>
      <c r="G51" s="2" t="s">
        <v>24</v>
      </c>
      <c r="H51" s="2" t="s">
        <v>128</v>
      </c>
      <c r="I51" s="5">
        <v>2.51410631E8</v>
      </c>
      <c r="J51" s="7">
        <v>15.0</v>
      </c>
      <c r="K51" s="7">
        <v>19.3426</v>
      </c>
      <c r="L51" s="7">
        <v>5.6</v>
      </c>
      <c r="M51" s="3">
        <v>3.0</v>
      </c>
      <c r="N51" s="8">
        <f t="shared" si="1"/>
        <v>1</v>
      </c>
    </row>
    <row r="52">
      <c r="A52" s="11" t="s">
        <v>129</v>
      </c>
      <c r="B52" s="3">
        <v>2023.0</v>
      </c>
      <c r="C52" s="2" t="s">
        <v>130</v>
      </c>
      <c r="D52" s="2" t="s">
        <v>15</v>
      </c>
      <c r="E52" s="3">
        <v>114.0</v>
      </c>
      <c r="F52" s="3">
        <v>7.0</v>
      </c>
      <c r="G52" s="2" t="s">
        <v>73</v>
      </c>
      <c r="H52" s="2" t="s">
        <v>131</v>
      </c>
      <c r="I52" s="5">
        <v>1.445638421E9</v>
      </c>
      <c r="J52" s="7">
        <v>88.0</v>
      </c>
      <c r="K52" s="7">
        <v>21.0918</v>
      </c>
      <c r="L52" s="7">
        <v>6.8</v>
      </c>
      <c r="M52" s="3">
        <v>3.0</v>
      </c>
      <c r="N52" s="8">
        <f t="shared" si="1"/>
        <v>1</v>
      </c>
    </row>
    <row r="53">
      <c r="A53" s="12" t="s">
        <v>132</v>
      </c>
      <c r="B53" s="3">
        <v>2021.0</v>
      </c>
      <c r="C53" s="4">
        <v>1.5E7</v>
      </c>
      <c r="D53" s="2" t="s">
        <v>42</v>
      </c>
      <c r="E53" s="3">
        <v>130.0</v>
      </c>
      <c r="F53" s="3">
        <v>7.0</v>
      </c>
      <c r="G53" s="2" t="s">
        <v>73</v>
      </c>
      <c r="H53" s="2" t="s">
        <v>133</v>
      </c>
      <c r="I53" s="5">
        <v>1.8887953E7</v>
      </c>
      <c r="J53" s="7">
        <v>89.0</v>
      </c>
      <c r="K53" s="7">
        <v>16.754</v>
      </c>
      <c r="L53" s="7">
        <v>6.6</v>
      </c>
      <c r="M53" s="3">
        <v>3.0</v>
      </c>
      <c r="N53" s="8">
        <f t="shared" si="1"/>
        <v>1</v>
      </c>
    </row>
    <row r="54">
      <c r="A54" s="13" t="s">
        <v>134</v>
      </c>
      <c r="B54" s="3">
        <v>2023.0</v>
      </c>
      <c r="C54" s="4">
        <v>1.0E8</v>
      </c>
      <c r="D54" s="2" t="s">
        <v>85</v>
      </c>
      <c r="E54" s="3">
        <v>92.0</v>
      </c>
      <c r="F54" s="3">
        <v>4.0</v>
      </c>
      <c r="G54" s="2" t="s">
        <v>16</v>
      </c>
      <c r="H54" s="2" t="s">
        <v>135</v>
      </c>
      <c r="I54" s="5">
        <v>1.362E9</v>
      </c>
      <c r="J54" s="7">
        <v>59.0</v>
      </c>
      <c r="K54" s="7">
        <v>21.0322</v>
      </c>
      <c r="L54" s="7">
        <v>7.0</v>
      </c>
      <c r="M54" s="3">
        <v>3.0</v>
      </c>
      <c r="N54" s="8">
        <f t="shared" si="1"/>
        <v>1</v>
      </c>
    </row>
    <row r="55">
      <c r="A55" s="13" t="s">
        <v>136</v>
      </c>
      <c r="B55" s="3">
        <v>2022.0</v>
      </c>
      <c r="C55" s="4">
        <v>8.5E7</v>
      </c>
      <c r="D55" s="2" t="s">
        <v>85</v>
      </c>
      <c r="E55" s="3">
        <v>87.0</v>
      </c>
      <c r="F55" s="3">
        <v>7.0</v>
      </c>
      <c r="G55" s="2" t="s">
        <v>73</v>
      </c>
      <c r="H55" s="2" t="s">
        <v>135</v>
      </c>
      <c r="I55" s="5">
        <v>9.40203765E8</v>
      </c>
      <c r="J55" s="7">
        <v>70.0</v>
      </c>
      <c r="K55" s="7">
        <v>20.6616</v>
      </c>
      <c r="L55" s="7">
        <v>6.5</v>
      </c>
      <c r="M55" s="3">
        <v>3.0</v>
      </c>
      <c r="N55" s="8">
        <f t="shared" si="1"/>
        <v>1</v>
      </c>
    </row>
    <row r="56">
      <c r="A56" s="14" t="s">
        <v>137</v>
      </c>
      <c r="B56" s="3">
        <v>2023.0</v>
      </c>
      <c r="C56" s="2" t="s">
        <v>138</v>
      </c>
      <c r="D56" s="2" t="s">
        <v>42</v>
      </c>
      <c r="E56" s="3">
        <v>180.0</v>
      </c>
      <c r="F56" s="3">
        <v>7.0</v>
      </c>
      <c r="G56" s="2" t="s">
        <v>73</v>
      </c>
      <c r="H56" s="2" t="s">
        <v>139</v>
      </c>
      <c r="I56" s="5">
        <v>9.52E8</v>
      </c>
      <c r="J56" s="7">
        <v>93.0</v>
      </c>
      <c r="K56" s="7">
        <v>20.6741</v>
      </c>
      <c r="L56" s="7">
        <v>8.3</v>
      </c>
      <c r="M56" s="3">
        <v>3.0</v>
      </c>
      <c r="N56" s="8">
        <f t="shared" si="1"/>
        <v>1</v>
      </c>
    </row>
    <row r="57">
      <c r="A57" s="14" t="s">
        <v>140</v>
      </c>
      <c r="B57" s="3">
        <v>2022.0</v>
      </c>
      <c r="C57" s="2" t="s">
        <v>141</v>
      </c>
      <c r="D57" s="2" t="s">
        <v>15</v>
      </c>
      <c r="E57" s="3">
        <v>159.0</v>
      </c>
      <c r="F57" s="3">
        <v>6.0</v>
      </c>
      <c r="G57" s="2" t="s">
        <v>73</v>
      </c>
      <c r="H57" s="2" t="s">
        <v>142</v>
      </c>
      <c r="I57" s="5">
        <v>2.88670284E8</v>
      </c>
      <c r="J57" s="7">
        <v>77.0</v>
      </c>
      <c r="K57" s="7">
        <v>19.4808</v>
      </c>
      <c r="L57" s="7">
        <v>7.3</v>
      </c>
      <c r="M57" s="3">
        <v>3.0</v>
      </c>
      <c r="N57" s="8">
        <f t="shared" si="1"/>
        <v>1</v>
      </c>
    </row>
    <row r="58">
      <c r="A58" s="2" t="s">
        <v>143</v>
      </c>
      <c r="B58" s="3">
        <v>2019.0</v>
      </c>
      <c r="C58" s="4">
        <v>2.0E7</v>
      </c>
      <c r="D58" s="2" t="s">
        <v>15</v>
      </c>
      <c r="E58" s="3">
        <v>102.0</v>
      </c>
      <c r="F58" s="3">
        <v>3.0</v>
      </c>
      <c r="G58" s="2" t="s">
        <v>16</v>
      </c>
      <c r="H58" s="2" t="s">
        <v>144</v>
      </c>
      <c r="I58" s="5">
        <v>7.4747725E7</v>
      </c>
      <c r="J58" s="9">
        <v>0.11</v>
      </c>
      <c r="K58" s="7">
        <v>18.1296</v>
      </c>
      <c r="L58" s="7">
        <v>4.7</v>
      </c>
      <c r="M58" s="3">
        <v>3.0</v>
      </c>
      <c r="N58" s="8">
        <f t="shared" si="1"/>
        <v>1</v>
      </c>
    </row>
    <row r="59">
      <c r="A59" s="15" t="s">
        <v>145</v>
      </c>
      <c r="B59" s="3">
        <v>2021.0</v>
      </c>
      <c r="C59" s="4">
        <v>6600000.0</v>
      </c>
      <c r="D59" s="2" t="s">
        <v>42</v>
      </c>
      <c r="E59" s="3">
        <v>108.0</v>
      </c>
      <c r="F59" s="3">
        <v>7.0</v>
      </c>
      <c r="G59" s="2" t="s">
        <v>73</v>
      </c>
      <c r="H59" s="2" t="s">
        <v>146</v>
      </c>
      <c r="I59" s="5">
        <v>4982335.0</v>
      </c>
      <c r="J59" s="7">
        <v>90.0</v>
      </c>
      <c r="K59" s="7">
        <v>15.4214</v>
      </c>
      <c r="L59" s="7">
        <v>6.5</v>
      </c>
      <c r="M59" s="3">
        <v>3.0</v>
      </c>
      <c r="N59" s="8">
        <f t="shared" si="1"/>
        <v>1</v>
      </c>
    </row>
    <row r="60">
      <c r="A60" s="16" t="s">
        <v>147</v>
      </c>
      <c r="B60" s="3">
        <v>2019.0</v>
      </c>
      <c r="C60" s="5">
        <v>6000000.0</v>
      </c>
      <c r="D60" s="2" t="s">
        <v>42</v>
      </c>
      <c r="E60" s="3">
        <v>95.0</v>
      </c>
      <c r="F60" s="3">
        <v>8.0</v>
      </c>
      <c r="G60" s="2" t="s">
        <v>73</v>
      </c>
      <c r="H60" s="2" t="s">
        <v>148</v>
      </c>
      <c r="I60" s="5">
        <v>5.76E7</v>
      </c>
      <c r="J60" s="7">
        <v>89.0</v>
      </c>
      <c r="K60" s="7">
        <v>17.869</v>
      </c>
      <c r="L60" s="7">
        <v>6.9</v>
      </c>
      <c r="M60" s="3">
        <v>3.0</v>
      </c>
      <c r="N60" s="8">
        <f t="shared" si="1"/>
        <v>1</v>
      </c>
    </row>
    <row r="61">
      <c r="A61" s="16" t="s">
        <v>149</v>
      </c>
      <c r="B61" s="3">
        <v>2020.0</v>
      </c>
      <c r="C61" s="4">
        <v>2500000.0</v>
      </c>
      <c r="D61" s="2" t="s">
        <v>42</v>
      </c>
      <c r="E61" s="3">
        <v>103.0</v>
      </c>
      <c r="F61" s="3">
        <v>10.0</v>
      </c>
      <c r="G61" s="2" t="s">
        <v>20</v>
      </c>
      <c r="H61" s="2" t="s">
        <v>67</v>
      </c>
      <c r="I61" s="5">
        <v>911000.0</v>
      </c>
      <c r="J61" s="7">
        <v>94.0</v>
      </c>
      <c r="K61" s="7">
        <v>13.7223</v>
      </c>
      <c r="L61" s="7">
        <v>6.5</v>
      </c>
      <c r="M61" s="3">
        <v>3.0</v>
      </c>
      <c r="N61" s="8">
        <f t="shared" si="1"/>
        <v>1</v>
      </c>
    </row>
    <row r="62">
      <c r="A62" s="2" t="s">
        <v>150</v>
      </c>
      <c r="B62" s="3">
        <v>2022.0</v>
      </c>
      <c r="C62" s="3">
        <v>3.5E7</v>
      </c>
      <c r="D62" s="2" t="s">
        <v>42</v>
      </c>
      <c r="E62" s="3">
        <v>123.0</v>
      </c>
      <c r="F62" s="3">
        <v>9.0</v>
      </c>
      <c r="G62" s="2" t="s">
        <v>20</v>
      </c>
      <c r="H62" s="2" t="s">
        <v>151</v>
      </c>
      <c r="I62" s="5">
        <v>8.67E7</v>
      </c>
      <c r="J62" s="7">
        <v>38.0</v>
      </c>
      <c r="K62" s="7">
        <v>18.278</v>
      </c>
      <c r="L62" s="7">
        <v>6.3</v>
      </c>
      <c r="M62" s="3">
        <v>3.0</v>
      </c>
      <c r="N62" s="8">
        <f t="shared" si="1"/>
        <v>1</v>
      </c>
    </row>
    <row r="63">
      <c r="N63" s="17">
        <f>AVERAGE(N2:N62)</f>
        <v>0.6120218579</v>
      </c>
    </row>
    <row r="68">
      <c r="A68" s="18"/>
      <c r="B68" s="19">
        <v>1.0</v>
      </c>
    </row>
    <row r="69">
      <c r="A69" s="20"/>
      <c r="B69" s="19">
        <v>2.0</v>
      </c>
    </row>
    <row r="70">
      <c r="A70" s="21"/>
      <c r="B70" s="19">
        <v>3.0</v>
      </c>
    </row>
    <row r="71">
      <c r="A71" s="22"/>
      <c r="B71" s="19">
        <v>4.0</v>
      </c>
    </row>
    <row r="72">
      <c r="A72" s="23"/>
      <c r="B72" s="19">
        <v>5.0</v>
      </c>
    </row>
    <row r="73">
      <c r="A73" s="24"/>
      <c r="B73" s="19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10.88"/>
    <col customWidth="1" min="4" max="4" width="17.0"/>
    <col customWidth="1" min="5" max="5" width="18.0"/>
    <col customWidth="1" min="7" max="7" width="21.5"/>
    <col customWidth="1" min="8" max="8" width="14.75"/>
    <col customWidth="1" min="9" max="9" width="14.5"/>
    <col customWidth="1" min="10" max="10" width="13.38"/>
    <col customWidth="1" min="11" max="11" width="8.13"/>
    <col customWidth="1" min="13" max="13" width="24.13"/>
    <col customWidth="1" min="14" max="14" width="15.5"/>
    <col customWidth="1" min="16" max="16" width="12.75"/>
    <col customWidth="1" min="17" max="17" width="12.0"/>
    <col customWidth="1" min="19" max="19" width="24.13"/>
    <col customWidth="1" min="20" max="20" width="10.88"/>
  </cols>
  <sheetData>
    <row r="1">
      <c r="A1" s="25"/>
      <c r="B1" s="25"/>
      <c r="C1" s="25"/>
      <c r="D1" s="26"/>
      <c r="E1" s="26"/>
      <c r="F1" s="26"/>
      <c r="G1" s="26"/>
      <c r="H1" s="26"/>
      <c r="I1" s="26"/>
      <c r="J1" s="26"/>
      <c r="K1" s="26"/>
      <c r="L1" s="26"/>
      <c r="M1" s="25"/>
      <c r="N1" s="25"/>
      <c r="O1" s="26"/>
      <c r="P1" s="25"/>
      <c r="Q1" s="25"/>
      <c r="R1" s="26"/>
      <c r="S1" s="25"/>
      <c r="T1" s="25"/>
      <c r="U1" s="27"/>
      <c r="V1" s="27"/>
      <c r="W1" s="27"/>
      <c r="X1" s="27"/>
      <c r="Y1" s="27"/>
      <c r="Z1" s="27"/>
      <c r="AA1" s="27"/>
    </row>
    <row r="2">
      <c r="A2" s="25"/>
      <c r="B2" s="28" t="s">
        <v>152</v>
      </c>
      <c r="C2" s="29"/>
      <c r="D2" s="29"/>
      <c r="E2" s="29"/>
      <c r="F2" s="29"/>
      <c r="G2" s="29"/>
      <c r="H2" s="29"/>
      <c r="I2" s="29"/>
      <c r="J2" s="29"/>
      <c r="K2" s="30"/>
      <c r="L2" s="26"/>
      <c r="M2" s="25"/>
      <c r="N2" s="25"/>
      <c r="O2" s="26"/>
      <c r="P2" s="25"/>
      <c r="Q2" s="25"/>
      <c r="R2" s="26"/>
      <c r="S2" s="25"/>
      <c r="T2" s="25"/>
      <c r="U2" s="27"/>
      <c r="V2" s="27"/>
      <c r="W2" s="27"/>
      <c r="X2" s="27"/>
      <c r="Y2" s="27"/>
      <c r="Z2" s="27"/>
      <c r="AA2" s="27"/>
    </row>
    <row r="3">
      <c r="A3" s="25"/>
      <c r="B3" s="28" t="s">
        <v>153</v>
      </c>
      <c r="C3" s="29"/>
      <c r="D3" s="29"/>
      <c r="E3" s="30"/>
      <c r="F3" s="26"/>
      <c r="G3" s="28" t="s">
        <v>154</v>
      </c>
      <c r="H3" s="29"/>
      <c r="I3" s="29"/>
      <c r="J3" s="29"/>
      <c r="K3" s="30"/>
      <c r="L3" s="26"/>
      <c r="M3" s="28" t="s">
        <v>155</v>
      </c>
      <c r="N3" s="30"/>
      <c r="O3" s="26"/>
      <c r="P3" s="28" t="s">
        <v>156</v>
      </c>
      <c r="Q3" s="30"/>
      <c r="R3" s="26"/>
      <c r="S3" s="28" t="s">
        <v>157</v>
      </c>
      <c r="T3" s="30"/>
      <c r="U3" s="27"/>
      <c r="V3" s="27"/>
      <c r="W3" s="27"/>
      <c r="X3" s="27"/>
      <c r="Y3" s="27"/>
      <c r="Z3" s="27"/>
      <c r="AA3" s="27"/>
    </row>
    <row r="4">
      <c r="A4" s="25"/>
      <c r="B4" s="31" t="s">
        <v>12</v>
      </c>
      <c r="C4" s="31" t="s">
        <v>158</v>
      </c>
      <c r="D4" s="31" t="s">
        <v>159</v>
      </c>
      <c r="E4" s="31" t="s">
        <v>160</v>
      </c>
      <c r="F4" s="25"/>
      <c r="G4" s="32" t="s">
        <v>161</v>
      </c>
      <c r="H4" s="32" t="s">
        <v>155</v>
      </c>
      <c r="I4" s="32" t="s">
        <v>156</v>
      </c>
      <c r="J4" s="32" t="s">
        <v>162</v>
      </c>
      <c r="K4" s="32" t="s">
        <v>163</v>
      </c>
      <c r="L4" s="26"/>
      <c r="M4" s="31" t="s">
        <v>164</v>
      </c>
      <c r="N4" s="33" t="s">
        <v>165</v>
      </c>
      <c r="O4" s="26"/>
      <c r="P4" s="31" t="s">
        <v>166</v>
      </c>
      <c r="Q4" s="33" t="s">
        <v>167</v>
      </c>
      <c r="R4" s="26"/>
      <c r="S4" s="31" t="s">
        <v>168</v>
      </c>
      <c r="T4" s="33" t="s">
        <v>169</v>
      </c>
      <c r="U4" s="27"/>
      <c r="V4" s="27"/>
      <c r="W4" s="27"/>
      <c r="X4" s="27"/>
      <c r="Y4" s="27"/>
      <c r="Z4" s="27"/>
      <c r="AA4" s="27"/>
    </row>
    <row r="5">
      <c r="A5" s="25"/>
      <c r="B5" s="33">
        <v>3.0</v>
      </c>
      <c r="C5" s="34">
        <v>1.0</v>
      </c>
      <c r="D5" s="33">
        <v>12.0</v>
      </c>
      <c r="E5" s="34">
        <f t="shared" ref="E5:E7" si="1">D5/61</f>
        <v>0.1967213115</v>
      </c>
      <c r="F5" s="26"/>
      <c r="G5" s="35"/>
      <c r="H5" s="35"/>
      <c r="I5" s="35"/>
      <c r="J5" s="35"/>
      <c r="K5" s="36"/>
      <c r="L5" s="26"/>
      <c r="M5" s="31" t="s">
        <v>170</v>
      </c>
      <c r="N5" s="33" t="s">
        <v>171</v>
      </c>
      <c r="O5" s="25"/>
      <c r="P5" s="31" t="s">
        <v>172</v>
      </c>
      <c r="Q5" s="33" t="s">
        <v>173</v>
      </c>
      <c r="R5" s="25"/>
      <c r="S5" s="31" t="s">
        <v>174</v>
      </c>
      <c r="T5" s="33" t="s">
        <v>175</v>
      </c>
      <c r="U5" s="27"/>
      <c r="V5" s="27"/>
      <c r="W5" s="27"/>
      <c r="X5" s="27"/>
      <c r="Y5" s="27"/>
      <c r="Z5" s="27"/>
      <c r="AA5" s="27"/>
    </row>
    <row r="6">
      <c r="A6" s="25"/>
      <c r="B6" s="33">
        <v>2.0</v>
      </c>
      <c r="C6" s="34">
        <v>0.6666</v>
      </c>
      <c r="D6" s="37">
        <v>27.0</v>
      </c>
      <c r="E6" s="34">
        <f t="shared" si="1"/>
        <v>0.4426229508</v>
      </c>
      <c r="F6" s="26"/>
      <c r="G6" s="31" t="s">
        <v>176</v>
      </c>
      <c r="H6" s="31" t="s">
        <v>177</v>
      </c>
      <c r="I6" s="31" t="s">
        <v>178</v>
      </c>
      <c r="J6" s="31" t="s">
        <v>177</v>
      </c>
      <c r="K6" s="35"/>
      <c r="L6" s="26"/>
      <c r="M6" s="31" t="s">
        <v>179</v>
      </c>
      <c r="N6" s="33" t="s">
        <v>180</v>
      </c>
      <c r="O6" s="26"/>
      <c r="P6" s="31" t="s">
        <v>181</v>
      </c>
      <c r="Q6" s="33" t="s">
        <v>182</v>
      </c>
      <c r="R6" s="26"/>
      <c r="S6" s="31" t="s">
        <v>183</v>
      </c>
      <c r="T6" s="33" t="s">
        <v>184</v>
      </c>
      <c r="U6" s="27"/>
      <c r="V6" s="27"/>
      <c r="W6" s="27"/>
      <c r="X6" s="27"/>
      <c r="Y6" s="27"/>
      <c r="Z6" s="27"/>
      <c r="AA6" s="27"/>
    </row>
    <row r="7">
      <c r="A7" s="25"/>
      <c r="B7" s="33">
        <v>1.0</v>
      </c>
      <c r="C7" s="34">
        <v>0.3333</v>
      </c>
      <c r="D7" s="37">
        <v>22.0</v>
      </c>
      <c r="E7" s="34">
        <f t="shared" si="1"/>
        <v>0.3606557377</v>
      </c>
      <c r="F7" s="26"/>
      <c r="G7" s="38" t="s">
        <v>185</v>
      </c>
      <c r="H7" s="39">
        <v>0.7199</v>
      </c>
      <c r="I7" s="39">
        <v>0.5846</v>
      </c>
      <c r="J7" s="39">
        <v>0.6073</v>
      </c>
      <c r="K7" s="40">
        <f t="shared" ref="K7:K8" si="4">AVERAGE(H7:J7)</f>
        <v>0.6372666667</v>
      </c>
      <c r="L7" s="26"/>
      <c r="M7" s="28" t="s">
        <v>186</v>
      </c>
      <c r="N7" s="30"/>
      <c r="O7" s="25"/>
      <c r="P7" s="28" t="s">
        <v>187</v>
      </c>
      <c r="Q7" s="30"/>
      <c r="R7" s="26"/>
      <c r="S7" s="28" t="s">
        <v>186</v>
      </c>
      <c r="T7" s="30"/>
      <c r="U7" s="27"/>
      <c r="V7" s="27"/>
      <c r="W7" s="27"/>
      <c r="X7" s="27"/>
      <c r="Y7" s="27"/>
      <c r="Z7" s="27"/>
      <c r="AA7" s="27"/>
    </row>
    <row r="8">
      <c r="A8" s="25"/>
      <c r="B8" s="31" t="s">
        <v>188</v>
      </c>
      <c r="C8" s="41"/>
      <c r="D8" s="31">
        <f t="shared" ref="D8:E8" si="2">SUM(D5:D7)</f>
        <v>61</v>
      </c>
      <c r="E8" s="40">
        <f t="shared" si="2"/>
        <v>1</v>
      </c>
      <c r="F8" s="26"/>
      <c r="G8" s="38" t="s">
        <v>189</v>
      </c>
      <c r="H8" s="39">
        <f t="shared" ref="H8:J8" si="3">H9/$D$8</f>
        <v>0.7868852459</v>
      </c>
      <c r="I8" s="39">
        <f t="shared" si="3"/>
        <v>0.4098360656</v>
      </c>
      <c r="J8" s="39">
        <f t="shared" si="3"/>
        <v>0.6557377049</v>
      </c>
      <c r="K8" s="40">
        <f t="shared" si="4"/>
        <v>0.6174863388</v>
      </c>
      <c r="L8" s="26"/>
      <c r="M8" s="26"/>
      <c r="N8" s="26"/>
      <c r="O8" s="26"/>
      <c r="P8" s="26"/>
      <c r="Q8" s="26"/>
      <c r="R8" s="26"/>
      <c r="S8" s="26"/>
      <c r="T8" s="26"/>
      <c r="U8" s="27"/>
      <c r="V8" s="27"/>
      <c r="W8" s="27"/>
      <c r="X8" s="27"/>
      <c r="Y8" s="27"/>
      <c r="Z8" s="27"/>
      <c r="AA8" s="27"/>
    </row>
    <row r="9">
      <c r="A9" s="26"/>
      <c r="B9" s="26"/>
      <c r="C9" s="26"/>
      <c r="D9" s="26"/>
      <c r="E9" s="26"/>
      <c r="F9" s="26"/>
      <c r="G9" s="26"/>
      <c r="H9" s="42">
        <v>48.0</v>
      </c>
      <c r="I9" s="42">
        <v>25.0</v>
      </c>
      <c r="J9" s="42">
        <v>40.0</v>
      </c>
      <c r="K9" s="43">
        <f>K7-K8</f>
        <v>0.01978032787</v>
      </c>
      <c r="L9" s="26"/>
      <c r="M9" s="26"/>
      <c r="N9" s="26"/>
      <c r="O9" s="26"/>
      <c r="P9" s="26"/>
      <c r="Q9" s="26"/>
      <c r="R9" s="26"/>
      <c r="S9" s="26"/>
      <c r="T9" s="26"/>
      <c r="U9" s="27"/>
      <c r="V9" s="27"/>
      <c r="W9" s="27"/>
      <c r="X9" s="27"/>
      <c r="Y9" s="27"/>
      <c r="Z9" s="27"/>
      <c r="AA9" s="27"/>
    </row>
    <row r="10">
      <c r="A10" s="26"/>
      <c r="B10" s="26"/>
      <c r="C10" s="26"/>
      <c r="D10" s="26"/>
      <c r="E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7"/>
      <c r="V10" s="27"/>
      <c r="W10" s="27"/>
      <c r="X10" s="27"/>
      <c r="Y10" s="27"/>
      <c r="Z10" s="27"/>
      <c r="AA10" s="27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7"/>
      <c r="V11" s="27"/>
      <c r="W11" s="27"/>
      <c r="X11" s="27"/>
      <c r="Y11" s="27"/>
      <c r="Z11" s="27"/>
      <c r="AA11" s="27"/>
    </row>
    <row r="12">
      <c r="A12" s="27"/>
      <c r="B12" s="27"/>
      <c r="C12" s="27"/>
      <c r="D12" s="27"/>
      <c r="E12" s="27"/>
      <c r="F12" s="44"/>
      <c r="G12" s="44"/>
      <c r="H12" s="44"/>
      <c r="I12" s="27"/>
      <c r="J12" s="27"/>
      <c r="K12" s="27"/>
      <c r="L12" s="27"/>
      <c r="M12" s="26"/>
      <c r="N12" s="26"/>
      <c r="O12" s="26"/>
      <c r="P12" s="26"/>
      <c r="Q12" s="26"/>
      <c r="R12" s="26"/>
      <c r="S12" s="26"/>
      <c r="T12" s="26"/>
      <c r="U12" s="27"/>
      <c r="V12" s="27"/>
      <c r="W12" s="27"/>
      <c r="X12" s="27"/>
      <c r="Y12" s="27"/>
      <c r="Z12" s="27"/>
      <c r="AA12" s="27"/>
    </row>
    <row r="13">
      <c r="A13" s="27"/>
      <c r="B13" s="27"/>
      <c r="C13" s="27"/>
      <c r="D13" s="27"/>
      <c r="E13" s="27"/>
      <c r="F13" s="45"/>
      <c r="G13" s="44"/>
      <c r="H13" s="4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27"/>
      <c r="B14" s="27"/>
      <c r="C14" s="27"/>
      <c r="D14" s="27"/>
      <c r="E14" s="27"/>
      <c r="F14" s="47"/>
      <c r="G14" s="48"/>
      <c r="H14" s="46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</row>
  </sheetData>
  <mergeCells count="14">
    <mergeCell ref="H4:H5"/>
    <mergeCell ref="I4:I5"/>
    <mergeCell ref="K4:K6"/>
    <mergeCell ref="M7:N7"/>
    <mergeCell ref="P7:Q7"/>
    <mergeCell ref="S7:T7"/>
    <mergeCell ref="B2:K2"/>
    <mergeCell ref="B3:E3"/>
    <mergeCell ref="G3:K3"/>
    <mergeCell ref="M3:N3"/>
    <mergeCell ref="P3:Q3"/>
    <mergeCell ref="S3:T3"/>
    <mergeCell ref="G4:G5"/>
    <mergeCell ref="J4:J5"/>
  </mergeCells>
  <drawing r:id="rId1"/>
</worksheet>
</file>