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PC\Documents\GitHub\Inventory-Management-System\Dashboards\"/>
    </mc:Choice>
  </mc:AlternateContent>
  <xr:revisionPtr revIDLastSave="0" documentId="13_ncr:1_{9D2AD9AF-F753-41B8-BC5B-CBFB9BA37B41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735" xr2:uid="{AC721160-6EF4-49A5-9FFF-1943581D925C}"/>
  </bookViews>
  <sheets>
    <sheet name="Dashboard" sheetId="1" r:id="rId1"/>
    <sheet name="Master Data" sheetId="2" r:id="rId2"/>
    <sheet name="Data Summary" sheetId="3" r:id="rId3"/>
    <sheet name="Items Added" sheetId="4" r:id="rId4"/>
    <sheet name="Items Removed" sheetId="5" r:id="rId5"/>
    <sheet name="Notifications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5" i="3" l="1"/>
  <c r="AL5" i="3"/>
  <c r="AK5" i="3"/>
  <c r="AJ5" i="3"/>
  <c r="AK4" i="3"/>
  <c r="AJ4" i="3"/>
  <c r="P11" i="1"/>
  <c r="AE4" i="3" a="1"/>
  <c r="AE4" i="3" s="1"/>
  <c r="AF4" i="3" s="1"/>
  <c r="Y4" i="3" a="1"/>
  <c r="Y4" i="3" s="1"/>
  <c r="Z4" i="3" s="1"/>
  <c r="AA4" i="3" s="1"/>
  <c r="Z12" i="3"/>
  <c r="AA12" i="3" s="1"/>
  <c r="Z19" i="3"/>
  <c r="AA19" i="3" s="1"/>
  <c r="Z20" i="3"/>
  <c r="AA20" i="3" s="1"/>
  <c r="Z28" i="3"/>
  <c r="AA28" i="3" s="1"/>
  <c r="Z35" i="3"/>
  <c r="AA35" i="3" s="1"/>
  <c r="Z36" i="3"/>
  <c r="AA36" i="3" s="1"/>
  <c r="Z44" i="3"/>
  <c r="AA44" i="3" s="1"/>
  <c r="Z51" i="3"/>
  <c r="AA51" i="3" s="1"/>
  <c r="Z52" i="3"/>
  <c r="AA52" i="3" s="1"/>
  <c r="Z60" i="3"/>
  <c r="AA60" i="3" s="1"/>
  <c r="Z67" i="3"/>
  <c r="AA67" i="3" s="1"/>
  <c r="Z68" i="3"/>
  <c r="AA68" i="3" s="1"/>
  <c r="Z76" i="3"/>
  <c r="AA76" i="3" s="1"/>
  <c r="Z83" i="3"/>
  <c r="AA83" i="3" s="1"/>
  <c r="Z84" i="3"/>
  <c r="AA84" i="3" s="1"/>
  <c r="Z92" i="3"/>
  <c r="AA92" i="3" s="1"/>
  <c r="Z99" i="3"/>
  <c r="AA99" i="3" s="1"/>
  <c r="Z100" i="3"/>
  <c r="AA100" i="3" s="1"/>
  <c r="Z116" i="3"/>
  <c r="AA116" i="3" s="1"/>
  <c r="Z124" i="3"/>
  <c r="AA124" i="3" s="1"/>
  <c r="Z132" i="3"/>
  <c r="AA132" i="3" s="1"/>
  <c r="Z156" i="3"/>
  <c r="AA156" i="3" s="1"/>
  <c r="R4" i="3" a="1"/>
  <c r="M4" i="3" a="1"/>
  <c r="N11" i="3" s="1"/>
  <c r="H4" i="3" a="1"/>
  <c r="H4" i="3" s="1"/>
  <c r="I4" i="3" s="1"/>
  <c r="J4" i="3" s="1"/>
  <c r="M32" i="1"/>
  <c r="M19" i="1"/>
  <c r="Z148" i="3" l="1"/>
  <c r="AA148" i="3" s="1"/>
  <c r="Z140" i="3"/>
  <c r="AA140" i="3" s="1"/>
  <c r="Z108" i="3"/>
  <c r="AA108" i="3" s="1"/>
  <c r="Z91" i="3"/>
  <c r="AA91" i="3" s="1"/>
  <c r="AB91" i="3" s="1"/>
  <c r="Z75" i="3"/>
  <c r="AA75" i="3" s="1"/>
  <c r="Z59" i="3"/>
  <c r="AA59" i="3" s="1"/>
  <c r="Z43" i="3"/>
  <c r="AA43" i="3" s="1"/>
  <c r="Z27" i="3"/>
  <c r="AA27" i="3" s="1"/>
  <c r="AB27" i="3" s="1"/>
  <c r="Z11" i="3"/>
  <c r="AA11" i="3" s="1"/>
  <c r="Z155" i="3"/>
  <c r="AA155" i="3" s="1"/>
  <c r="Z147" i="3"/>
  <c r="AA147" i="3" s="1"/>
  <c r="Z139" i="3"/>
  <c r="AA139" i="3" s="1"/>
  <c r="AB139" i="3" s="1"/>
  <c r="Z131" i="3"/>
  <c r="AA131" i="3" s="1"/>
  <c r="AB131" i="3" s="1"/>
  <c r="Z123" i="3"/>
  <c r="AA123" i="3" s="1"/>
  <c r="Z115" i="3"/>
  <c r="AA115" i="3" s="1"/>
  <c r="Z107" i="3"/>
  <c r="AA107" i="3" s="1"/>
  <c r="AB107" i="3" s="1"/>
  <c r="I153" i="3"/>
  <c r="J153" i="3" s="1"/>
  <c r="I132" i="3"/>
  <c r="J132" i="3" s="1"/>
  <c r="I116" i="3"/>
  <c r="J116" i="3" s="1"/>
  <c r="I105" i="3"/>
  <c r="J105" i="3" s="1"/>
  <c r="I95" i="3"/>
  <c r="J95" i="3" s="1"/>
  <c r="I84" i="3"/>
  <c r="J84" i="3" s="1"/>
  <c r="I73" i="3"/>
  <c r="J73" i="3" s="1"/>
  <c r="I63" i="3"/>
  <c r="J63" i="3" s="1"/>
  <c r="I52" i="3"/>
  <c r="J52" i="3" s="1"/>
  <c r="I41" i="3"/>
  <c r="J41" i="3" s="1"/>
  <c r="I31" i="3"/>
  <c r="J31" i="3" s="1"/>
  <c r="I20" i="3"/>
  <c r="J20" i="3" s="1"/>
  <c r="I9" i="3"/>
  <c r="J9" i="3" s="1"/>
  <c r="Z160" i="3"/>
  <c r="AA160" i="3" s="1"/>
  <c r="Z152" i="3"/>
  <c r="AA152" i="3" s="1"/>
  <c r="Z144" i="3"/>
  <c r="AA144" i="3" s="1"/>
  <c r="AB144" i="3" s="1"/>
  <c r="Z136" i="3"/>
  <c r="AA136" i="3" s="1"/>
  <c r="AB136" i="3" s="1"/>
  <c r="Z128" i="3"/>
  <c r="AA128" i="3" s="1"/>
  <c r="Z120" i="3"/>
  <c r="AA120" i="3" s="1"/>
  <c r="Z112" i="3"/>
  <c r="AA112" i="3" s="1"/>
  <c r="AB112" i="3" s="1"/>
  <c r="Z104" i="3"/>
  <c r="AA104" i="3" s="1"/>
  <c r="Z96" i="3"/>
  <c r="AA96" i="3" s="1"/>
  <c r="Z88" i="3"/>
  <c r="AA88" i="3" s="1"/>
  <c r="Z80" i="3"/>
  <c r="AA80" i="3" s="1"/>
  <c r="AB80" i="3" s="1"/>
  <c r="Z72" i="3"/>
  <c r="AA72" i="3" s="1"/>
  <c r="Z64" i="3"/>
  <c r="AA64" i="3" s="1"/>
  <c r="Z56" i="3"/>
  <c r="AA56" i="3" s="1"/>
  <c r="Z48" i="3"/>
  <c r="AA48" i="3" s="1"/>
  <c r="AB48" i="3" s="1"/>
  <c r="Z40" i="3"/>
  <c r="AA40" i="3" s="1"/>
  <c r="AB40" i="3" s="1"/>
  <c r="Z32" i="3"/>
  <c r="AA32" i="3" s="1"/>
  <c r="Z24" i="3"/>
  <c r="AA24" i="3" s="1"/>
  <c r="Z16" i="3"/>
  <c r="AA16" i="3" s="1"/>
  <c r="AB16" i="3" s="1"/>
  <c r="Z8" i="3"/>
  <c r="AA8" i="3" s="1"/>
  <c r="I143" i="3"/>
  <c r="J143" i="3" s="1"/>
  <c r="I121" i="3"/>
  <c r="J121" i="3" s="1"/>
  <c r="I111" i="3"/>
  <c r="J111" i="3" s="1"/>
  <c r="I100" i="3"/>
  <c r="J100" i="3" s="1"/>
  <c r="I89" i="3"/>
  <c r="J89" i="3" s="1"/>
  <c r="I79" i="3"/>
  <c r="J79" i="3" s="1"/>
  <c r="I68" i="3"/>
  <c r="J68" i="3" s="1"/>
  <c r="I57" i="3"/>
  <c r="J57" i="3" s="1"/>
  <c r="I47" i="3"/>
  <c r="J47" i="3" s="1"/>
  <c r="I36" i="3"/>
  <c r="J36" i="3" s="1"/>
  <c r="I25" i="3"/>
  <c r="J25" i="3" s="1"/>
  <c r="I15" i="3"/>
  <c r="J15" i="3" s="1"/>
  <c r="I159" i="3"/>
  <c r="J159" i="3" s="1"/>
  <c r="I137" i="3"/>
  <c r="J137" i="3" s="1"/>
  <c r="I119" i="3"/>
  <c r="J119" i="3" s="1"/>
  <c r="I108" i="3"/>
  <c r="J108" i="3" s="1"/>
  <c r="I97" i="3"/>
  <c r="J97" i="3" s="1"/>
  <c r="I87" i="3"/>
  <c r="J87" i="3" s="1"/>
  <c r="I76" i="3"/>
  <c r="J76" i="3" s="1"/>
  <c r="I65" i="3"/>
  <c r="J65" i="3" s="1"/>
  <c r="I55" i="3"/>
  <c r="J55" i="3" s="1"/>
  <c r="I44" i="3"/>
  <c r="J44" i="3" s="1"/>
  <c r="I33" i="3"/>
  <c r="J33" i="3" s="1"/>
  <c r="I23" i="3"/>
  <c r="J23" i="3" s="1"/>
  <c r="I12" i="3"/>
  <c r="J12" i="3" s="1"/>
  <c r="I148" i="3"/>
  <c r="J148" i="3" s="1"/>
  <c r="I127" i="3"/>
  <c r="J127" i="3" s="1"/>
  <c r="I113" i="3"/>
  <c r="J113" i="3" s="1"/>
  <c r="I103" i="3"/>
  <c r="J103" i="3" s="1"/>
  <c r="I92" i="3"/>
  <c r="J92" i="3" s="1"/>
  <c r="I81" i="3"/>
  <c r="J81" i="3" s="1"/>
  <c r="I71" i="3"/>
  <c r="J71" i="3" s="1"/>
  <c r="I60" i="3"/>
  <c r="J60" i="3" s="1"/>
  <c r="I49" i="3"/>
  <c r="J49" i="3" s="1"/>
  <c r="I39" i="3"/>
  <c r="J39" i="3" s="1"/>
  <c r="I28" i="3"/>
  <c r="J28" i="3" s="1"/>
  <c r="I17" i="3"/>
  <c r="J17" i="3" s="1"/>
  <c r="I7" i="3"/>
  <c r="J7" i="3" s="1"/>
  <c r="Z159" i="3"/>
  <c r="AA159" i="3" s="1"/>
  <c r="AB159" i="3" s="1"/>
  <c r="Z151" i="3"/>
  <c r="AA151" i="3" s="1"/>
  <c r="AB151" i="3" s="1"/>
  <c r="Z143" i="3"/>
  <c r="AA143" i="3" s="1"/>
  <c r="Z135" i="3"/>
  <c r="AA135" i="3" s="1"/>
  <c r="Z127" i="3"/>
  <c r="AA127" i="3" s="1"/>
  <c r="AB127" i="3" s="1"/>
  <c r="Z119" i="3"/>
  <c r="AA119" i="3" s="1"/>
  <c r="AB119" i="3" s="1"/>
  <c r="Z111" i="3"/>
  <c r="AA111" i="3" s="1"/>
  <c r="Z103" i="3"/>
  <c r="AA103" i="3" s="1"/>
  <c r="Z95" i="3"/>
  <c r="AA95" i="3" s="1"/>
  <c r="Z87" i="3"/>
  <c r="AA87" i="3" s="1"/>
  <c r="AB87" i="3" s="1"/>
  <c r="Z79" i="3"/>
  <c r="AA79" i="3" s="1"/>
  <c r="Z71" i="3"/>
  <c r="AA71" i="3" s="1"/>
  <c r="Z63" i="3"/>
  <c r="AA63" i="3" s="1"/>
  <c r="AB63" i="3" s="1"/>
  <c r="Z55" i="3"/>
  <c r="AA55" i="3" s="1"/>
  <c r="AB55" i="3" s="1"/>
  <c r="Z47" i="3"/>
  <c r="AA47" i="3" s="1"/>
  <c r="Z39" i="3"/>
  <c r="AA39" i="3" s="1"/>
  <c r="Z31" i="3"/>
  <c r="AA31" i="3" s="1"/>
  <c r="AB31" i="3" s="1"/>
  <c r="Z23" i="3"/>
  <c r="AA23" i="3" s="1"/>
  <c r="AB23" i="3" s="1"/>
  <c r="Z15" i="3"/>
  <c r="AA15" i="3" s="1"/>
  <c r="Z7" i="3"/>
  <c r="AA7" i="3" s="1"/>
  <c r="I156" i="3"/>
  <c r="J156" i="3" s="1"/>
  <c r="I151" i="3"/>
  <c r="J151" i="3" s="1"/>
  <c r="I145" i="3"/>
  <c r="J145" i="3" s="1"/>
  <c r="I140" i="3"/>
  <c r="J140" i="3" s="1"/>
  <c r="I135" i="3"/>
  <c r="J135" i="3" s="1"/>
  <c r="I129" i="3"/>
  <c r="J129" i="3" s="1"/>
  <c r="I124" i="3"/>
  <c r="J124" i="3" s="1"/>
  <c r="N159" i="3"/>
  <c r="N151" i="3"/>
  <c r="O151" i="3" s="1"/>
  <c r="N143" i="3"/>
  <c r="O143" i="3" s="1"/>
  <c r="N135" i="3"/>
  <c r="N127" i="3"/>
  <c r="N119" i="3"/>
  <c r="O119" i="3" s="1"/>
  <c r="N111" i="3"/>
  <c r="N103" i="3"/>
  <c r="N95" i="3"/>
  <c r="N87" i="3"/>
  <c r="N79" i="3"/>
  <c r="O79" i="3" s="1"/>
  <c r="N71" i="3"/>
  <c r="N63" i="3"/>
  <c r="N55" i="3"/>
  <c r="O55" i="3" s="1"/>
  <c r="N47" i="3"/>
  <c r="N35" i="3"/>
  <c r="N25" i="3"/>
  <c r="O25" i="3" s="1"/>
  <c r="N15" i="3"/>
  <c r="I160" i="3"/>
  <c r="J160" i="3" s="1"/>
  <c r="I155" i="3"/>
  <c r="J155" i="3" s="1"/>
  <c r="I149" i="3"/>
  <c r="J149" i="3" s="1"/>
  <c r="I144" i="3"/>
  <c r="J144" i="3" s="1"/>
  <c r="I139" i="3"/>
  <c r="J139" i="3" s="1"/>
  <c r="I133" i="3"/>
  <c r="J133" i="3" s="1"/>
  <c r="I128" i="3"/>
  <c r="J128" i="3" s="1"/>
  <c r="I123" i="3"/>
  <c r="J123" i="3" s="1"/>
  <c r="I117" i="3"/>
  <c r="J117" i="3" s="1"/>
  <c r="I112" i="3"/>
  <c r="J112" i="3" s="1"/>
  <c r="I107" i="3"/>
  <c r="J107" i="3" s="1"/>
  <c r="I101" i="3"/>
  <c r="J101" i="3" s="1"/>
  <c r="I96" i="3"/>
  <c r="J96" i="3" s="1"/>
  <c r="I91" i="3"/>
  <c r="J91" i="3" s="1"/>
  <c r="I85" i="3"/>
  <c r="J85" i="3" s="1"/>
  <c r="I80" i="3"/>
  <c r="J80" i="3" s="1"/>
  <c r="I75" i="3"/>
  <c r="J75" i="3" s="1"/>
  <c r="I69" i="3"/>
  <c r="J69" i="3" s="1"/>
  <c r="I64" i="3"/>
  <c r="J64" i="3" s="1"/>
  <c r="I59" i="3"/>
  <c r="J59" i="3" s="1"/>
  <c r="I53" i="3"/>
  <c r="J53" i="3" s="1"/>
  <c r="I48" i="3"/>
  <c r="J48" i="3" s="1"/>
  <c r="I43" i="3"/>
  <c r="J43" i="3" s="1"/>
  <c r="I37" i="3"/>
  <c r="J37" i="3" s="1"/>
  <c r="I32" i="3"/>
  <c r="J32" i="3" s="1"/>
  <c r="I27" i="3"/>
  <c r="J27" i="3" s="1"/>
  <c r="I21" i="3"/>
  <c r="J21" i="3" s="1"/>
  <c r="I16" i="3"/>
  <c r="J16" i="3" s="1"/>
  <c r="I11" i="3"/>
  <c r="J11" i="3" s="1"/>
  <c r="I5" i="3"/>
  <c r="J5" i="3" s="1"/>
  <c r="N157" i="3"/>
  <c r="N149" i="3"/>
  <c r="O149" i="3" s="1"/>
  <c r="N141" i="3"/>
  <c r="O141" i="3" s="1"/>
  <c r="N133" i="3"/>
  <c r="N125" i="3"/>
  <c r="N117" i="3"/>
  <c r="O117" i="3" s="1"/>
  <c r="N109" i="3"/>
  <c r="O109" i="3" s="1"/>
  <c r="N101" i="3"/>
  <c r="N93" i="3"/>
  <c r="N85" i="3"/>
  <c r="O85" i="3" s="1"/>
  <c r="N77" i="3"/>
  <c r="O77" i="3" s="1"/>
  <c r="N69" i="3"/>
  <c r="N61" i="3"/>
  <c r="N53" i="3"/>
  <c r="N43" i="3"/>
  <c r="O43" i="3" s="1"/>
  <c r="N33" i="3"/>
  <c r="N23" i="3"/>
  <c r="M4" i="3"/>
  <c r="N4" i="3" s="1"/>
  <c r="O4" i="3" s="1"/>
  <c r="N5" i="3"/>
  <c r="O5" i="3" s="1"/>
  <c r="N13" i="3"/>
  <c r="N21" i="3"/>
  <c r="N29" i="3"/>
  <c r="N37" i="3"/>
  <c r="O37" i="3" s="1"/>
  <c r="N45" i="3"/>
  <c r="N155" i="3"/>
  <c r="O155" i="3" s="1"/>
  <c r="N147" i="3"/>
  <c r="N139" i="3"/>
  <c r="N131" i="3"/>
  <c r="N123" i="3"/>
  <c r="O123" i="3" s="1"/>
  <c r="N115" i="3"/>
  <c r="O115" i="3" s="1"/>
  <c r="N107" i="3"/>
  <c r="O107" i="3" s="1"/>
  <c r="N99" i="3"/>
  <c r="N91" i="3"/>
  <c r="O91" i="3" s="1"/>
  <c r="N83" i="3"/>
  <c r="O83" i="3" s="1"/>
  <c r="N75" i="3"/>
  <c r="N67" i="3"/>
  <c r="N59" i="3"/>
  <c r="O59" i="3" s="1"/>
  <c r="N51" i="3"/>
  <c r="O51" i="3" s="1"/>
  <c r="N41" i="3"/>
  <c r="O41" i="3" s="1"/>
  <c r="N31" i="3"/>
  <c r="N19" i="3"/>
  <c r="O19" i="3" s="1"/>
  <c r="N9" i="3"/>
  <c r="O9" i="3" s="1"/>
  <c r="I157" i="3"/>
  <c r="J157" i="3" s="1"/>
  <c r="I152" i="3"/>
  <c r="J152" i="3" s="1"/>
  <c r="I147" i="3"/>
  <c r="J147" i="3" s="1"/>
  <c r="I141" i="3"/>
  <c r="J141" i="3" s="1"/>
  <c r="I136" i="3"/>
  <c r="J136" i="3" s="1"/>
  <c r="I131" i="3"/>
  <c r="J131" i="3" s="1"/>
  <c r="I125" i="3"/>
  <c r="J125" i="3" s="1"/>
  <c r="I120" i="3"/>
  <c r="J120" i="3" s="1"/>
  <c r="I115" i="3"/>
  <c r="J115" i="3" s="1"/>
  <c r="I109" i="3"/>
  <c r="J109" i="3" s="1"/>
  <c r="I104" i="3"/>
  <c r="J104" i="3" s="1"/>
  <c r="I99" i="3"/>
  <c r="J99" i="3" s="1"/>
  <c r="I93" i="3"/>
  <c r="J93" i="3" s="1"/>
  <c r="I88" i="3"/>
  <c r="J88" i="3" s="1"/>
  <c r="I83" i="3"/>
  <c r="J83" i="3" s="1"/>
  <c r="I77" i="3"/>
  <c r="J77" i="3" s="1"/>
  <c r="I72" i="3"/>
  <c r="J72" i="3" s="1"/>
  <c r="I67" i="3"/>
  <c r="J67" i="3" s="1"/>
  <c r="I61" i="3"/>
  <c r="J61" i="3" s="1"/>
  <c r="I56" i="3"/>
  <c r="J56" i="3" s="1"/>
  <c r="I51" i="3"/>
  <c r="J51" i="3" s="1"/>
  <c r="I45" i="3"/>
  <c r="J45" i="3" s="1"/>
  <c r="I40" i="3"/>
  <c r="J40" i="3" s="1"/>
  <c r="I35" i="3"/>
  <c r="J35" i="3" s="1"/>
  <c r="I29" i="3"/>
  <c r="J29" i="3" s="1"/>
  <c r="I24" i="3"/>
  <c r="J24" i="3" s="1"/>
  <c r="I19" i="3"/>
  <c r="J19" i="3" s="1"/>
  <c r="I13" i="3"/>
  <c r="J13" i="3" s="1"/>
  <c r="I8" i="3"/>
  <c r="J8" i="3" s="1"/>
  <c r="N153" i="3"/>
  <c r="N145" i="3"/>
  <c r="O145" i="3" s="1"/>
  <c r="N137" i="3"/>
  <c r="O137" i="3" s="1"/>
  <c r="N129" i="3"/>
  <c r="O129" i="3" s="1"/>
  <c r="N121" i="3"/>
  <c r="N113" i="3"/>
  <c r="O113" i="3" s="1"/>
  <c r="N105" i="3"/>
  <c r="O105" i="3" s="1"/>
  <c r="N97" i="3"/>
  <c r="O97" i="3" s="1"/>
  <c r="N89" i="3"/>
  <c r="N81" i="3"/>
  <c r="O81" i="3" s="1"/>
  <c r="N73" i="3"/>
  <c r="N65" i="3"/>
  <c r="O65" i="3" s="1"/>
  <c r="N57" i="3"/>
  <c r="N49" i="3"/>
  <c r="O49" i="3" s="1"/>
  <c r="N39" i="3"/>
  <c r="N27" i="3"/>
  <c r="O27" i="3" s="1"/>
  <c r="N17" i="3"/>
  <c r="N7" i="3"/>
  <c r="Z158" i="3"/>
  <c r="AA158" i="3" s="1"/>
  <c r="Z154" i="3"/>
  <c r="AA154" i="3" s="1"/>
  <c r="Z150" i="3"/>
  <c r="AA150" i="3" s="1"/>
  <c r="Z146" i="3"/>
  <c r="AA146" i="3" s="1"/>
  <c r="AB146" i="3" s="1"/>
  <c r="Z142" i="3"/>
  <c r="AA142" i="3" s="1"/>
  <c r="AB142" i="3" s="1"/>
  <c r="Z138" i="3"/>
  <c r="AA138" i="3" s="1"/>
  <c r="AB138" i="3" s="1"/>
  <c r="Z134" i="3"/>
  <c r="AA134" i="3" s="1"/>
  <c r="Z130" i="3"/>
  <c r="AA130" i="3" s="1"/>
  <c r="AB130" i="3" s="1"/>
  <c r="Z126" i="3"/>
  <c r="AA126" i="3" s="1"/>
  <c r="AB126" i="3" s="1"/>
  <c r="Z122" i="3"/>
  <c r="AA122" i="3" s="1"/>
  <c r="AB122" i="3" s="1"/>
  <c r="Z118" i="3"/>
  <c r="AA118" i="3" s="1"/>
  <c r="Z114" i="3"/>
  <c r="AA114" i="3" s="1"/>
  <c r="AB114" i="3" s="1"/>
  <c r="Z110" i="3"/>
  <c r="AA110" i="3" s="1"/>
  <c r="AB110" i="3" s="1"/>
  <c r="Z106" i="3"/>
  <c r="AA106" i="3" s="1"/>
  <c r="AB106" i="3" s="1"/>
  <c r="Z102" i="3"/>
  <c r="AA102" i="3" s="1"/>
  <c r="Z98" i="3"/>
  <c r="AA98" i="3" s="1"/>
  <c r="AB98" i="3" s="1"/>
  <c r="Z94" i="3"/>
  <c r="AA94" i="3" s="1"/>
  <c r="AB94" i="3" s="1"/>
  <c r="Z90" i="3"/>
  <c r="AA90" i="3" s="1"/>
  <c r="Z86" i="3"/>
  <c r="AA86" i="3" s="1"/>
  <c r="Z82" i="3"/>
  <c r="AA82" i="3" s="1"/>
  <c r="AB82" i="3" s="1"/>
  <c r="Z78" i="3"/>
  <c r="AA78" i="3" s="1"/>
  <c r="Z74" i="3"/>
  <c r="AA74" i="3" s="1"/>
  <c r="AB74" i="3" s="1"/>
  <c r="Z70" i="3"/>
  <c r="AA70" i="3" s="1"/>
  <c r="Z66" i="3"/>
  <c r="AA66" i="3" s="1"/>
  <c r="AB66" i="3" s="1"/>
  <c r="Z62" i="3"/>
  <c r="AA62" i="3" s="1"/>
  <c r="AB62" i="3" s="1"/>
  <c r="Z58" i="3"/>
  <c r="AA58" i="3" s="1"/>
  <c r="AB58" i="3" s="1"/>
  <c r="Z54" i="3"/>
  <c r="AA54" i="3" s="1"/>
  <c r="Z50" i="3"/>
  <c r="AA50" i="3" s="1"/>
  <c r="AB50" i="3" s="1"/>
  <c r="Z46" i="3"/>
  <c r="AA46" i="3" s="1"/>
  <c r="Z42" i="3"/>
  <c r="AA42" i="3" s="1"/>
  <c r="AB42" i="3" s="1"/>
  <c r="Z38" i="3"/>
  <c r="AA38" i="3" s="1"/>
  <c r="Z34" i="3"/>
  <c r="AA34" i="3" s="1"/>
  <c r="AB34" i="3" s="1"/>
  <c r="Z30" i="3"/>
  <c r="AA30" i="3" s="1"/>
  <c r="AB30" i="3" s="1"/>
  <c r="Z26" i="3"/>
  <c r="AA26" i="3" s="1"/>
  <c r="Z22" i="3"/>
  <c r="AA22" i="3" s="1"/>
  <c r="Z18" i="3"/>
  <c r="AA18" i="3" s="1"/>
  <c r="AB18" i="3" s="1"/>
  <c r="Z14" i="3"/>
  <c r="AA14" i="3" s="1"/>
  <c r="AB14" i="3" s="1"/>
  <c r="Z10" i="3"/>
  <c r="AA10" i="3" s="1"/>
  <c r="AB10" i="3" s="1"/>
  <c r="Z6" i="3"/>
  <c r="AA6" i="3" s="1"/>
  <c r="AF157" i="3"/>
  <c r="AG157" i="3" s="1"/>
  <c r="AH157" i="3" s="1"/>
  <c r="AF153" i="3"/>
  <c r="AG153" i="3" s="1"/>
  <c r="AH153" i="3" s="1"/>
  <c r="AF149" i="3"/>
  <c r="AG149" i="3" s="1"/>
  <c r="AH149" i="3" s="1"/>
  <c r="AF145" i="3"/>
  <c r="AF141" i="3"/>
  <c r="AF137" i="3"/>
  <c r="AF133" i="3"/>
  <c r="AG133" i="3" s="1"/>
  <c r="AH133" i="3" s="1"/>
  <c r="AF129" i="3"/>
  <c r="AF125" i="3"/>
  <c r="AG125" i="3" s="1"/>
  <c r="AH125" i="3" s="1"/>
  <c r="AF121" i="3"/>
  <c r="AG121" i="3" s="1"/>
  <c r="AH121" i="3" s="1"/>
  <c r="AF117" i="3"/>
  <c r="AG117" i="3" s="1"/>
  <c r="AH117" i="3" s="1"/>
  <c r="AF113" i="3"/>
  <c r="AF109" i="3"/>
  <c r="AG109" i="3" s="1"/>
  <c r="AH109" i="3" s="1"/>
  <c r="AF105" i="3"/>
  <c r="AG105" i="3" s="1"/>
  <c r="AH105" i="3" s="1"/>
  <c r="AF101" i="3"/>
  <c r="AG101" i="3" s="1"/>
  <c r="AH101" i="3" s="1"/>
  <c r="AF97" i="3"/>
  <c r="AF93" i="3"/>
  <c r="AF89" i="3"/>
  <c r="AG89" i="3" s="1"/>
  <c r="AH89" i="3" s="1"/>
  <c r="AF85" i="3"/>
  <c r="AG85" i="3" s="1"/>
  <c r="AH85" i="3" s="1"/>
  <c r="AF81" i="3"/>
  <c r="AF77" i="3"/>
  <c r="AG77" i="3" s="1"/>
  <c r="AH77" i="3" s="1"/>
  <c r="AF73" i="3"/>
  <c r="AG73" i="3" s="1"/>
  <c r="AH73" i="3" s="1"/>
  <c r="AF69" i="3"/>
  <c r="AF65" i="3"/>
  <c r="AF61" i="3"/>
  <c r="AG61" i="3" s="1"/>
  <c r="AH61" i="3" s="1"/>
  <c r="AF57" i="3"/>
  <c r="AG57" i="3" s="1"/>
  <c r="AH57" i="3" s="1"/>
  <c r="AF53" i="3"/>
  <c r="AG53" i="3" s="1"/>
  <c r="AH53" i="3" s="1"/>
  <c r="AF49" i="3"/>
  <c r="AG49" i="3" s="1"/>
  <c r="AF45" i="3"/>
  <c r="AF41" i="3"/>
  <c r="AG41" i="3" s="1"/>
  <c r="AH41" i="3" s="1"/>
  <c r="AF37" i="3"/>
  <c r="AG37" i="3" s="1"/>
  <c r="AH37" i="3" s="1"/>
  <c r="AF33" i="3"/>
  <c r="AG33" i="3" s="1"/>
  <c r="AF29" i="3"/>
  <c r="AG29" i="3" s="1"/>
  <c r="AH29" i="3" s="1"/>
  <c r="AF25" i="3"/>
  <c r="AG25" i="3" s="1"/>
  <c r="AH25" i="3" s="1"/>
  <c r="AF21" i="3"/>
  <c r="AG21" i="3" s="1"/>
  <c r="AF17" i="3"/>
  <c r="AG17" i="3" s="1"/>
  <c r="AF13" i="3"/>
  <c r="AG13" i="3" s="1"/>
  <c r="AH13" i="3" s="1"/>
  <c r="AF9" i="3"/>
  <c r="AG9" i="3" s="1"/>
  <c r="AH9" i="3" s="1"/>
  <c r="AF5" i="3"/>
  <c r="AG5" i="3" s="1"/>
  <c r="AH5" i="3" s="1"/>
  <c r="Z157" i="3"/>
  <c r="AA157" i="3" s="1"/>
  <c r="Z153" i="3"/>
  <c r="AA153" i="3" s="1"/>
  <c r="AB153" i="3" s="1"/>
  <c r="Z149" i="3"/>
  <c r="AA149" i="3" s="1"/>
  <c r="Z145" i="3"/>
  <c r="AA145" i="3" s="1"/>
  <c r="AB145" i="3" s="1"/>
  <c r="Z141" i="3"/>
  <c r="AA141" i="3" s="1"/>
  <c r="Z137" i="3"/>
  <c r="AA137" i="3" s="1"/>
  <c r="AB137" i="3" s="1"/>
  <c r="Z133" i="3"/>
  <c r="AA133" i="3" s="1"/>
  <c r="AB133" i="3" s="1"/>
  <c r="Z129" i="3"/>
  <c r="AA129" i="3" s="1"/>
  <c r="AB129" i="3" s="1"/>
  <c r="Z125" i="3"/>
  <c r="AA125" i="3" s="1"/>
  <c r="Z121" i="3"/>
  <c r="AA121" i="3" s="1"/>
  <c r="AB121" i="3" s="1"/>
  <c r="Z117" i="3"/>
  <c r="AA117" i="3" s="1"/>
  <c r="Z113" i="3"/>
  <c r="AA113" i="3" s="1"/>
  <c r="AB113" i="3" s="1"/>
  <c r="Z109" i="3"/>
  <c r="AA109" i="3" s="1"/>
  <c r="Z105" i="3"/>
  <c r="AA105" i="3" s="1"/>
  <c r="AB105" i="3" s="1"/>
  <c r="Z101" i="3"/>
  <c r="AA101" i="3" s="1"/>
  <c r="AB101" i="3" s="1"/>
  <c r="Z97" i="3"/>
  <c r="AA97" i="3" s="1"/>
  <c r="Z93" i="3"/>
  <c r="AA93" i="3" s="1"/>
  <c r="Z89" i="3"/>
  <c r="AA89" i="3" s="1"/>
  <c r="AB89" i="3" s="1"/>
  <c r="Z85" i="3"/>
  <c r="AA85" i="3" s="1"/>
  <c r="AB85" i="3" s="1"/>
  <c r="Z81" i="3"/>
  <c r="AA81" i="3" s="1"/>
  <c r="AB81" i="3" s="1"/>
  <c r="Z77" i="3"/>
  <c r="AA77" i="3" s="1"/>
  <c r="Z73" i="3"/>
  <c r="AA73" i="3" s="1"/>
  <c r="AB73" i="3" s="1"/>
  <c r="Z69" i="3"/>
  <c r="AA69" i="3" s="1"/>
  <c r="AB69" i="3" s="1"/>
  <c r="Z65" i="3"/>
  <c r="AA65" i="3" s="1"/>
  <c r="AB65" i="3" s="1"/>
  <c r="Z61" i="3"/>
  <c r="AA61" i="3" s="1"/>
  <c r="Z57" i="3"/>
  <c r="AA57" i="3" s="1"/>
  <c r="AB57" i="3" s="1"/>
  <c r="Z53" i="3"/>
  <c r="AA53" i="3" s="1"/>
  <c r="AB53" i="3" s="1"/>
  <c r="Z49" i="3"/>
  <c r="AA49" i="3" s="1"/>
  <c r="AB49" i="3" s="1"/>
  <c r="Z45" i="3"/>
  <c r="AA45" i="3" s="1"/>
  <c r="Z41" i="3"/>
  <c r="AA41" i="3" s="1"/>
  <c r="AB41" i="3" s="1"/>
  <c r="Z37" i="3"/>
  <c r="AA37" i="3" s="1"/>
  <c r="AB37" i="3" s="1"/>
  <c r="Z33" i="3"/>
  <c r="AA33" i="3" s="1"/>
  <c r="Z29" i="3"/>
  <c r="AA29" i="3" s="1"/>
  <c r="Z25" i="3"/>
  <c r="AA25" i="3" s="1"/>
  <c r="AB25" i="3" s="1"/>
  <c r="Z21" i="3"/>
  <c r="AA21" i="3" s="1"/>
  <c r="AB21" i="3" s="1"/>
  <c r="Z17" i="3"/>
  <c r="AA17" i="3" s="1"/>
  <c r="AB17" i="3" s="1"/>
  <c r="Z13" i="3"/>
  <c r="AA13" i="3" s="1"/>
  <c r="Z9" i="3"/>
  <c r="AA9" i="3" s="1"/>
  <c r="AB9" i="3" s="1"/>
  <c r="Z5" i="3"/>
  <c r="AA5" i="3" s="1"/>
  <c r="AF160" i="3"/>
  <c r="AG160" i="3" s="1"/>
  <c r="AH160" i="3" s="1"/>
  <c r="AF156" i="3"/>
  <c r="AG156" i="3" s="1"/>
  <c r="AF152" i="3"/>
  <c r="AG152" i="3" s="1"/>
  <c r="AH152" i="3" s="1"/>
  <c r="AF148" i="3"/>
  <c r="AG148" i="3" s="1"/>
  <c r="AF144" i="3"/>
  <c r="AG144" i="3" s="1"/>
  <c r="AH144" i="3" s="1"/>
  <c r="AF140" i="3"/>
  <c r="AG140" i="3" s="1"/>
  <c r="AF136" i="3"/>
  <c r="AG136" i="3" s="1"/>
  <c r="AH136" i="3" s="1"/>
  <c r="AF132" i="3"/>
  <c r="AG132" i="3" s="1"/>
  <c r="AH132" i="3" s="1"/>
  <c r="AF128" i="3"/>
  <c r="AG128" i="3" s="1"/>
  <c r="AF124" i="3"/>
  <c r="AG124" i="3" s="1"/>
  <c r="AF120" i="3"/>
  <c r="AG120" i="3" s="1"/>
  <c r="AH120" i="3" s="1"/>
  <c r="AF116" i="3"/>
  <c r="AG116" i="3" s="1"/>
  <c r="AH116" i="3" s="1"/>
  <c r="AF112" i="3"/>
  <c r="AG112" i="3" s="1"/>
  <c r="AH112" i="3" s="1"/>
  <c r="AF108" i="3"/>
  <c r="AG108" i="3" s="1"/>
  <c r="AF104" i="3"/>
  <c r="AG104" i="3" s="1"/>
  <c r="AH104" i="3" s="1"/>
  <c r="AF100" i="3"/>
  <c r="AG100" i="3" s="1"/>
  <c r="AH100" i="3" s="1"/>
  <c r="AF96" i="3"/>
  <c r="AG96" i="3" s="1"/>
  <c r="AH96" i="3" s="1"/>
  <c r="AF92" i="3"/>
  <c r="AG92" i="3" s="1"/>
  <c r="AF88" i="3"/>
  <c r="AG88" i="3" s="1"/>
  <c r="AH88" i="3" s="1"/>
  <c r="AF84" i="3"/>
  <c r="AG84" i="3" s="1"/>
  <c r="AH84" i="3" s="1"/>
  <c r="AF80" i="3"/>
  <c r="AG80" i="3" s="1"/>
  <c r="AH80" i="3" s="1"/>
  <c r="AF76" i="3"/>
  <c r="AG76" i="3" s="1"/>
  <c r="AF72" i="3"/>
  <c r="AG72" i="3" s="1"/>
  <c r="AH72" i="3" s="1"/>
  <c r="AF68" i="3"/>
  <c r="AG68" i="3" s="1"/>
  <c r="AH68" i="3" s="1"/>
  <c r="AF64" i="3"/>
  <c r="AG64" i="3" s="1"/>
  <c r="AF60" i="3"/>
  <c r="AG60" i="3" s="1"/>
  <c r="AF56" i="3"/>
  <c r="AG56" i="3" s="1"/>
  <c r="AH56" i="3" s="1"/>
  <c r="AF52" i="3"/>
  <c r="AG52" i="3" s="1"/>
  <c r="AH52" i="3" s="1"/>
  <c r="AF48" i="3"/>
  <c r="AG48" i="3" s="1"/>
  <c r="AH48" i="3" s="1"/>
  <c r="AF44" i="3"/>
  <c r="AG44" i="3" s="1"/>
  <c r="AF40" i="3"/>
  <c r="AG40" i="3" s="1"/>
  <c r="AH40" i="3" s="1"/>
  <c r="AF36" i="3"/>
  <c r="AG36" i="3" s="1"/>
  <c r="AF32" i="3"/>
  <c r="AG32" i="3" s="1"/>
  <c r="AH32" i="3" s="1"/>
  <c r="AF28" i="3"/>
  <c r="AG28" i="3" s="1"/>
  <c r="AF24" i="3"/>
  <c r="AG24" i="3" s="1"/>
  <c r="AH24" i="3" s="1"/>
  <c r="AF20" i="3"/>
  <c r="AG20" i="3" s="1"/>
  <c r="AH20" i="3" s="1"/>
  <c r="AF16" i="3"/>
  <c r="AG16" i="3" s="1"/>
  <c r="AH16" i="3" s="1"/>
  <c r="AF12" i="3"/>
  <c r="AG12" i="3" s="1"/>
  <c r="AF8" i="3"/>
  <c r="AG8" i="3" s="1"/>
  <c r="AH8" i="3" s="1"/>
  <c r="AF159" i="3"/>
  <c r="AF155" i="3"/>
  <c r="AF151" i="3"/>
  <c r="AF147" i="3"/>
  <c r="AG147" i="3" s="1"/>
  <c r="AH147" i="3" s="1"/>
  <c r="AF143" i="3"/>
  <c r="AG143" i="3" s="1"/>
  <c r="AH143" i="3" s="1"/>
  <c r="AF139" i="3"/>
  <c r="AG139" i="3" s="1"/>
  <c r="AH139" i="3" s="1"/>
  <c r="AF135" i="3"/>
  <c r="AF131" i="3"/>
  <c r="AG131" i="3" s="1"/>
  <c r="AH131" i="3" s="1"/>
  <c r="AF127" i="3"/>
  <c r="AG127" i="3" s="1"/>
  <c r="AH127" i="3" s="1"/>
  <c r="AF123" i="3"/>
  <c r="AG123" i="3" s="1"/>
  <c r="AH123" i="3" s="1"/>
  <c r="AF119" i="3"/>
  <c r="AF115" i="3"/>
  <c r="AG115" i="3" s="1"/>
  <c r="AH115" i="3" s="1"/>
  <c r="AF111" i="3"/>
  <c r="AG111" i="3" s="1"/>
  <c r="AH111" i="3" s="1"/>
  <c r="AF107" i="3"/>
  <c r="AG107" i="3" s="1"/>
  <c r="AH107" i="3" s="1"/>
  <c r="AF103" i="3"/>
  <c r="AF99" i="3"/>
  <c r="AG99" i="3" s="1"/>
  <c r="AH99" i="3" s="1"/>
  <c r="AF95" i="3"/>
  <c r="AG95" i="3" s="1"/>
  <c r="AH95" i="3" s="1"/>
  <c r="AF91" i="3"/>
  <c r="AF87" i="3"/>
  <c r="AF83" i="3"/>
  <c r="AG83" i="3" s="1"/>
  <c r="AH83" i="3" s="1"/>
  <c r="AF79" i="3"/>
  <c r="AF75" i="3"/>
  <c r="AG75" i="3" s="1"/>
  <c r="AH75" i="3" s="1"/>
  <c r="AF71" i="3"/>
  <c r="AF67" i="3"/>
  <c r="AG67" i="3" s="1"/>
  <c r="AH67" i="3" s="1"/>
  <c r="AF63" i="3"/>
  <c r="AG63" i="3" s="1"/>
  <c r="AH63" i="3" s="1"/>
  <c r="AF59" i="3"/>
  <c r="AG59" i="3" s="1"/>
  <c r="AH59" i="3" s="1"/>
  <c r="AF55" i="3"/>
  <c r="AF51" i="3"/>
  <c r="AG51" i="3" s="1"/>
  <c r="AH51" i="3" s="1"/>
  <c r="AF47" i="3"/>
  <c r="AF43" i="3"/>
  <c r="AG43" i="3" s="1"/>
  <c r="AH43" i="3" s="1"/>
  <c r="AF39" i="3"/>
  <c r="AF35" i="3"/>
  <c r="AG35" i="3" s="1"/>
  <c r="AH35" i="3" s="1"/>
  <c r="AF31" i="3"/>
  <c r="AG31" i="3" s="1"/>
  <c r="AH31" i="3" s="1"/>
  <c r="AF27" i="3"/>
  <c r="AF23" i="3"/>
  <c r="AF19" i="3"/>
  <c r="AG19" i="3" s="1"/>
  <c r="AH19" i="3" s="1"/>
  <c r="AF15" i="3"/>
  <c r="AG15" i="3" s="1"/>
  <c r="AH15" i="3" s="1"/>
  <c r="AF11" i="3"/>
  <c r="AG11" i="3" s="1"/>
  <c r="AH11" i="3" s="1"/>
  <c r="AF7" i="3"/>
  <c r="AF158" i="3"/>
  <c r="AG158" i="3" s="1"/>
  <c r="AH158" i="3" s="1"/>
  <c r="AF154" i="3"/>
  <c r="AG154" i="3" s="1"/>
  <c r="AH154" i="3" s="1"/>
  <c r="AF150" i="3"/>
  <c r="AG150" i="3" s="1"/>
  <c r="AF146" i="3"/>
  <c r="AG146" i="3" s="1"/>
  <c r="AF142" i="3"/>
  <c r="AG142" i="3" s="1"/>
  <c r="AH142" i="3" s="1"/>
  <c r="AF138" i="3"/>
  <c r="AG138" i="3" s="1"/>
  <c r="AH138" i="3" s="1"/>
  <c r="AF134" i="3"/>
  <c r="AG134" i="3" s="1"/>
  <c r="AH134" i="3" s="1"/>
  <c r="AF130" i="3"/>
  <c r="AG130" i="3" s="1"/>
  <c r="AF126" i="3"/>
  <c r="AG126" i="3" s="1"/>
  <c r="AH126" i="3" s="1"/>
  <c r="AF122" i="3"/>
  <c r="AG122" i="3" s="1"/>
  <c r="AH122" i="3" s="1"/>
  <c r="AF118" i="3"/>
  <c r="AG118" i="3" s="1"/>
  <c r="AF114" i="3"/>
  <c r="AG114" i="3" s="1"/>
  <c r="AF110" i="3"/>
  <c r="AG110" i="3" s="1"/>
  <c r="AH110" i="3" s="1"/>
  <c r="AF106" i="3"/>
  <c r="AG106" i="3" s="1"/>
  <c r="AH106" i="3" s="1"/>
  <c r="AF102" i="3"/>
  <c r="AG102" i="3" s="1"/>
  <c r="AH102" i="3" s="1"/>
  <c r="AF98" i="3"/>
  <c r="AG98" i="3" s="1"/>
  <c r="AF94" i="3"/>
  <c r="AG94" i="3" s="1"/>
  <c r="AH94" i="3" s="1"/>
  <c r="AF90" i="3"/>
  <c r="AG90" i="3" s="1"/>
  <c r="AH90" i="3" s="1"/>
  <c r="AF86" i="3"/>
  <c r="AG86" i="3" s="1"/>
  <c r="AF82" i="3"/>
  <c r="AG82" i="3" s="1"/>
  <c r="AH82" i="3" s="1"/>
  <c r="AF78" i="3"/>
  <c r="AG78" i="3" s="1"/>
  <c r="AH78" i="3" s="1"/>
  <c r="AF74" i="3"/>
  <c r="AG74" i="3" s="1"/>
  <c r="AH74" i="3" s="1"/>
  <c r="AF70" i="3"/>
  <c r="AG70" i="3" s="1"/>
  <c r="AH70" i="3" s="1"/>
  <c r="AF66" i="3"/>
  <c r="AG66" i="3" s="1"/>
  <c r="AF62" i="3"/>
  <c r="AG62" i="3" s="1"/>
  <c r="AH62" i="3" s="1"/>
  <c r="AF58" i="3"/>
  <c r="AG58" i="3" s="1"/>
  <c r="AH58" i="3" s="1"/>
  <c r="AF54" i="3"/>
  <c r="AG54" i="3" s="1"/>
  <c r="AF50" i="3"/>
  <c r="AG50" i="3" s="1"/>
  <c r="AF46" i="3"/>
  <c r="AG46" i="3" s="1"/>
  <c r="AH46" i="3" s="1"/>
  <c r="AF42" i="3"/>
  <c r="AG42" i="3" s="1"/>
  <c r="AH42" i="3" s="1"/>
  <c r="AF38" i="3"/>
  <c r="AG38" i="3" s="1"/>
  <c r="AH38" i="3" s="1"/>
  <c r="AF34" i="3"/>
  <c r="AG34" i="3" s="1"/>
  <c r="AH34" i="3" s="1"/>
  <c r="AF30" i="3"/>
  <c r="AG30" i="3" s="1"/>
  <c r="AH30" i="3" s="1"/>
  <c r="AF26" i="3"/>
  <c r="AG26" i="3" s="1"/>
  <c r="AH26" i="3" s="1"/>
  <c r="AF22" i="3"/>
  <c r="AG22" i="3" s="1"/>
  <c r="AF18" i="3"/>
  <c r="AG18" i="3" s="1"/>
  <c r="AF14" i="3"/>
  <c r="AG14" i="3" s="1"/>
  <c r="AH14" i="3" s="1"/>
  <c r="AF10" i="3"/>
  <c r="AG10" i="3" s="1"/>
  <c r="AH10" i="3" s="1"/>
  <c r="AF6" i="3"/>
  <c r="AG6" i="3" s="1"/>
  <c r="AH6" i="3" s="1"/>
  <c r="AG141" i="3"/>
  <c r="AH141" i="3" s="1"/>
  <c r="AG129" i="3"/>
  <c r="AH129" i="3" s="1"/>
  <c r="AG113" i="3"/>
  <c r="AH113" i="3" s="1"/>
  <c r="AG93" i="3"/>
  <c r="AH93" i="3" s="1"/>
  <c r="AG81" i="3"/>
  <c r="AH81" i="3" s="1"/>
  <c r="AG69" i="3"/>
  <c r="AH69" i="3" s="1"/>
  <c r="AG145" i="3"/>
  <c r="AH145" i="3" s="1"/>
  <c r="AG137" i="3"/>
  <c r="AH137" i="3" s="1"/>
  <c r="AG97" i="3"/>
  <c r="AH97" i="3" s="1"/>
  <c r="AG65" i="3"/>
  <c r="AH65" i="3" s="1"/>
  <c r="AG45" i="3"/>
  <c r="AH45" i="3" s="1"/>
  <c r="AH21" i="3"/>
  <c r="AH49" i="3"/>
  <c r="AH33" i="3"/>
  <c r="AH17" i="3"/>
  <c r="AH150" i="3"/>
  <c r="AH146" i="3"/>
  <c r="AH130" i="3"/>
  <c r="AH118" i="3"/>
  <c r="AH114" i="3"/>
  <c r="AH98" i="3"/>
  <c r="AH86" i="3"/>
  <c r="AH66" i="3"/>
  <c r="AH54" i="3"/>
  <c r="AH50" i="3"/>
  <c r="AH22" i="3"/>
  <c r="AH18" i="3"/>
  <c r="AG159" i="3"/>
  <c r="AH159" i="3" s="1"/>
  <c r="AG155" i="3"/>
  <c r="AH155" i="3" s="1"/>
  <c r="AG151" i="3"/>
  <c r="AH151" i="3" s="1"/>
  <c r="AG135" i="3"/>
  <c r="AH135" i="3" s="1"/>
  <c r="AG119" i="3"/>
  <c r="AH119" i="3" s="1"/>
  <c r="AG103" i="3"/>
  <c r="AH103" i="3" s="1"/>
  <c r="AG91" i="3"/>
  <c r="AH91" i="3" s="1"/>
  <c r="AG87" i="3"/>
  <c r="AH87" i="3" s="1"/>
  <c r="AG79" i="3"/>
  <c r="AH79" i="3" s="1"/>
  <c r="AG71" i="3"/>
  <c r="AH71" i="3" s="1"/>
  <c r="AG55" i="3"/>
  <c r="AH55" i="3" s="1"/>
  <c r="AG47" i="3"/>
  <c r="AH47" i="3" s="1"/>
  <c r="AG39" i="3"/>
  <c r="AH39" i="3" s="1"/>
  <c r="AG27" i="3"/>
  <c r="AH27" i="3" s="1"/>
  <c r="AG23" i="3"/>
  <c r="AH23" i="3" s="1"/>
  <c r="AG7" i="3"/>
  <c r="AH7" i="3" s="1"/>
  <c r="AH156" i="3"/>
  <c r="AH148" i="3"/>
  <c r="AH140" i="3"/>
  <c r="AH128" i="3"/>
  <c r="AH124" i="3"/>
  <c r="AH108" i="3"/>
  <c r="AH92" i="3"/>
  <c r="AH76" i="3"/>
  <c r="AH64" i="3"/>
  <c r="AH60" i="3"/>
  <c r="AH44" i="3"/>
  <c r="AH36" i="3"/>
  <c r="AH28" i="3"/>
  <c r="AH12" i="3"/>
  <c r="AB4" i="3"/>
  <c r="AG4" i="3"/>
  <c r="AH4" i="3" s="1"/>
  <c r="AB76" i="3"/>
  <c r="AB104" i="3"/>
  <c r="AB88" i="3"/>
  <c r="AB124" i="3"/>
  <c r="AB108" i="3"/>
  <c r="AB44" i="3"/>
  <c r="AB156" i="3"/>
  <c r="AB148" i="3"/>
  <c r="AB116" i="3"/>
  <c r="AB84" i="3"/>
  <c r="AB68" i="3"/>
  <c r="AB152" i="3"/>
  <c r="AB140" i="3"/>
  <c r="AB132" i="3"/>
  <c r="AB120" i="3"/>
  <c r="AB100" i="3"/>
  <c r="AB92" i="3"/>
  <c r="AB72" i="3"/>
  <c r="AB64" i="3"/>
  <c r="AB60" i="3"/>
  <c r="AB56" i="3"/>
  <c r="AB52" i="3"/>
  <c r="AB36" i="3"/>
  <c r="AB32" i="3"/>
  <c r="AB28" i="3"/>
  <c r="AB24" i="3"/>
  <c r="AB20" i="3"/>
  <c r="AB12" i="3"/>
  <c r="AB8" i="3"/>
  <c r="AB160" i="3"/>
  <c r="AB128" i="3"/>
  <c r="AB96" i="3"/>
  <c r="AB155" i="3"/>
  <c r="AB147" i="3"/>
  <c r="AB143" i="3"/>
  <c r="AB135" i="3"/>
  <c r="AB123" i="3"/>
  <c r="AB115" i="3"/>
  <c r="AB111" i="3"/>
  <c r="AB103" i="3"/>
  <c r="AB99" i="3"/>
  <c r="AB95" i="3"/>
  <c r="AB83" i="3"/>
  <c r="AB79" i="3"/>
  <c r="AB75" i="3"/>
  <c r="AB71" i="3"/>
  <c r="AB67" i="3"/>
  <c r="AB59" i="3"/>
  <c r="AB51" i="3"/>
  <c r="AB47" i="3"/>
  <c r="AB43" i="3"/>
  <c r="AB39" i="3"/>
  <c r="AB35" i="3"/>
  <c r="AB19" i="3"/>
  <c r="AB15" i="3"/>
  <c r="AB11" i="3"/>
  <c r="AB7" i="3"/>
  <c r="AB158" i="3"/>
  <c r="AB154" i="3"/>
  <c r="AB150" i="3"/>
  <c r="AB134" i="3"/>
  <c r="AB118" i="3"/>
  <c r="AB102" i="3"/>
  <c r="AB90" i="3"/>
  <c r="AB86" i="3"/>
  <c r="AB78" i="3"/>
  <c r="AB70" i="3"/>
  <c r="AB54" i="3"/>
  <c r="AB46" i="3"/>
  <c r="AB38" i="3"/>
  <c r="AB26" i="3"/>
  <c r="AB22" i="3"/>
  <c r="AB6" i="3"/>
  <c r="AB157" i="3"/>
  <c r="AB149" i="3"/>
  <c r="AB141" i="3"/>
  <c r="AB125" i="3"/>
  <c r="AB117" i="3"/>
  <c r="AB109" i="3"/>
  <c r="AB97" i="3"/>
  <c r="AB93" i="3"/>
  <c r="AB77" i="3"/>
  <c r="AB61" i="3"/>
  <c r="AB45" i="3"/>
  <c r="AB33" i="3"/>
  <c r="AB29" i="3"/>
  <c r="AB13" i="3"/>
  <c r="AB5" i="3"/>
  <c r="I158" i="3"/>
  <c r="J158" i="3" s="1"/>
  <c r="I154" i="3"/>
  <c r="J154" i="3" s="1"/>
  <c r="I150" i="3"/>
  <c r="J150" i="3" s="1"/>
  <c r="I146" i="3"/>
  <c r="J146" i="3" s="1"/>
  <c r="I142" i="3"/>
  <c r="J142" i="3" s="1"/>
  <c r="I138" i="3"/>
  <c r="J138" i="3" s="1"/>
  <c r="I134" i="3"/>
  <c r="J134" i="3" s="1"/>
  <c r="I130" i="3"/>
  <c r="J130" i="3" s="1"/>
  <c r="I126" i="3"/>
  <c r="J126" i="3" s="1"/>
  <c r="I122" i="3"/>
  <c r="J122" i="3" s="1"/>
  <c r="I118" i="3"/>
  <c r="J118" i="3" s="1"/>
  <c r="I114" i="3"/>
  <c r="J114" i="3" s="1"/>
  <c r="I110" i="3"/>
  <c r="J110" i="3" s="1"/>
  <c r="I106" i="3"/>
  <c r="J106" i="3" s="1"/>
  <c r="I102" i="3"/>
  <c r="J102" i="3" s="1"/>
  <c r="I98" i="3"/>
  <c r="J98" i="3" s="1"/>
  <c r="I94" i="3"/>
  <c r="J94" i="3" s="1"/>
  <c r="I90" i="3"/>
  <c r="J90" i="3" s="1"/>
  <c r="I86" i="3"/>
  <c r="J86" i="3" s="1"/>
  <c r="I82" i="3"/>
  <c r="J82" i="3" s="1"/>
  <c r="I78" i="3"/>
  <c r="J78" i="3" s="1"/>
  <c r="I74" i="3"/>
  <c r="J74" i="3" s="1"/>
  <c r="I70" i="3"/>
  <c r="J70" i="3" s="1"/>
  <c r="I66" i="3"/>
  <c r="J66" i="3" s="1"/>
  <c r="I62" i="3"/>
  <c r="J62" i="3" s="1"/>
  <c r="I58" i="3"/>
  <c r="J58" i="3" s="1"/>
  <c r="I54" i="3"/>
  <c r="J54" i="3" s="1"/>
  <c r="I50" i="3"/>
  <c r="J50" i="3" s="1"/>
  <c r="I46" i="3"/>
  <c r="J46" i="3" s="1"/>
  <c r="I42" i="3"/>
  <c r="J42" i="3" s="1"/>
  <c r="I38" i="3"/>
  <c r="J38" i="3" s="1"/>
  <c r="I34" i="3"/>
  <c r="J34" i="3" s="1"/>
  <c r="I30" i="3"/>
  <c r="J30" i="3" s="1"/>
  <c r="I26" i="3"/>
  <c r="J26" i="3" s="1"/>
  <c r="I22" i="3"/>
  <c r="J22" i="3" s="1"/>
  <c r="I18" i="3"/>
  <c r="J18" i="3" s="1"/>
  <c r="I14" i="3"/>
  <c r="J14" i="3" s="1"/>
  <c r="I10" i="3"/>
  <c r="J10" i="3" s="1"/>
  <c r="I6" i="3"/>
  <c r="J6" i="3" s="1"/>
  <c r="N160" i="3"/>
  <c r="O160" i="3" s="1"/>
  <c r="N156" i="3"/>
  <c r="O156" i="3" s="1"/>
  <c r="N152" i="3"/>
  <c r="O152" i="3" s="1"/>
  <c r="N148" i="3"/>
  <c r="O148" i="3" s="1"/>
  <c r="N144" i="3"/>
  <c r="O144" i="3" s="1"/>
  <c r="N140" i="3"/>
  <c r="O140" i="3" s="1"/>
  <c r="N136" i="3"/>
  <c r="O136" i="3" s="1"/>
  <c r="N132" i="3"/>
  <c r="O132" i="3" s="1"/>
  <c r="N128" i="3"/>
  <c r="O128" i="3" s="1"/>
  <c r="N124" i="3"/>
  <c r="O124" i="3" s="1"/>
  <c r="N120" i="3"/>
  <c r="O120" i="3" s="1"/>
  <c r="N116" i="3"/>
  <c r="O116" i="3" s="1"/>
  <c r="N112" i="3"/>
  <c r="O112" i="3" s="1"/>
  <c r="N108" i="3"/>
  <c r="O108" i="3" s="1"/>
  <c r="N104" i="3"/>
  <c r="O104" i="3" s="1"/>
  <c r="N100" i="3"/>
  <c r="O100" i="3" s="1"/>
  <c r="N96" i="3"/>
  <c r="O96" i="3" s="1"/>
  <c r="N92" i="3"/>
  <c r="O92" i="3" s="1"/>
  <c r="N88" i="3"/>
  <c r="O88" i="3" s="1"/>
  <c r="N84" i="3"/>
  <c r="O84" i="3" s="1"/>
  <c r="N80" i="3"/>
  <c r="O80" i="3" s="1"/>
  <c r="N76" i="3"/>
  <c r="O76" i="3" s="1"/>
  <c r="N72" i="3"/>
  <c r="O72" i="3" s="1"/>
  <c r="N68" i="3"/>
  <c r="O68" i="3" s="1"/>
  <c r="N64" i="3"/>
  <c r="O64" i="3" s="1"/>
  <c r="N60" i="3"/>
  <c r="O60" i="3" s="1"/>
  <c r="N56" i="3"/>
  <c r="O56" i="3" s="1"/>
  <c r="N52" i="3"/>
  <c r="O52" i="3" s="1"/>
  <c r="N48" i="3"/>
  <c r="O48" i="3" s="1"/>
  <c r="N44" i="3"/>
  <c r="O44" i="3" s="1"/>
  <c r="N40" i="3"/>
  <c r="O40" i="3" s="1"/>
  <c r="N36" i="3"/>
  <c r="O36" i="3" s="1"/>
  <c r="N32" i="3"/>
  <c r="O32" i="3" s="1"/>
  <c r="N28" i="3"/>
  <c r="O28" i="3" s="1"/>
  <c r="N24" i="3"/>
  <c r="O24" i="3" s="1"/>
  <c r="N20" i="3"/>
  <c r="O20" i="3" s="1"/>
  <c r="N16" i="3"/>
  <c r="O16" i="3" s="1"/>
  <c r="N12" i="3"/>
  <c r="O12" i="3" s="1"/>
  <c r="N8" i="3"/>
  <c r="N158" i="3"/>
  <c r="O158" i="3" s="1"/>
  <c r="N154" i="3"/>
  <c r="O154" i="3" s="1"/>
  <c r="N150" i="3"/>
  <c r="O150" i="3" s="1"/>
  <c r="N146" i="3"/>
  <c r="O146" i="3" s="1"/>
  <c r="N142" i="3"/>
  <c r="O142" i="3" s="1"/>
  <c r="N138" i="3"/>
  <c r="O138" i="3" s="1"/>
  <c r="N134" i="3"/>
  <c r="O134" i="3" s="1"/>
  <c r="N130" i="3"/>
  <c r="O130" i="3" s="1"/>
  <c r="N126" i="3"/>
  <c r="O126" i="3" s="1"/>
  <c r="N122" i="3"/>
  <c r="O122" i="3" s="1"/>
  <c r="N118" i="3"/>
  <c r="O118" i="3" s="1"/>
  <c r="N114" i="3"/>
  <c r="O114" i="3" s="1"/>
  <c r="N110" i="3"/>
  <c r="O110" i="3" s="1"/>
  <c r="N106" i="3"/>
  <c r="O106" i="3" s="1"/>
  <c r="N102" i="3"/>
  <c r="O102" i="3" s="1"/>
  <c r="N98" i="3"/>
  <c r="O98" i="3" s="1"/>
  <c r="N94" i="3"/>
  <c r="O94" i="3" s="1"/>
  <c r="N90" i="3"/>
  <c r="O90" i="3" s="1"/>
  <c r="N86" i="3"/>
  <c r="O86" i="3" s="1"/>
  <c r="N82" i="3"/>
  <c r="O82" i="3" s="1"/>
  <c r="N78" i="3"/>
  <c r="O78" i="3" s="1"/>
  <c r="N74" i="3"/>
  <c r="O74" i="3" s="1"/>
  <c r="N70" i="3"/>
  <c r="O70" i="3" s="1"/>
  <c r="N66" i="3"/>
  <c r="O66" i="3" s="1"/>
  <c r="N62" i="3"/>
  <c r="O62" i="3" s="1"/>
  <c r="N58" i="3"/>
  <c r="O58" i="3" s="1"/>
  <c r="N54" i="3"/>
  <c r="O54" i="3" s="1"/>
  <c r="N50" i="3"/>
  <c r="O50" i="3" s="1"/>
  <c r="N46" i="3"/>
  <c r="O46" i="3" s="1"/>
  <c r="N42" i="3"/>
  <c r="O42" i="3" s="1"/>
  <c r="N38" i="3"/>
  <c r="O38" i="3" s="1"/>
  <c r="N34" i="3"/>
  <c r="O34" i="3" s="1"/>
  <c r="N30" i="3"/>
  <c r="O30" i="3" s="1"/>
  <c r="N26" i="3"/>
  <c r="O26" i="3" s="1"/>
  <c r="N22" i="3"/>
  <c r="O22" i="3" s="1"/>
  <c r="N18" i="3"/>
  <c r="O18" i="3" s="1"/>
  <c r="N14" i="3"/>
  <c r="O14" i="3" s="1"/>
  <c r="N10" i="3"/>
  <c r="O10" i="3" s="1"/>
  <c r="N6" i="3"/>
  <c r="O6" i="3" s="1"/>
  <c r="E5" i="3" a="1"/>
  <c r="E5" i="3" s="1"/>
  <c r="G18" i="1" s="1"/>
  <c r="D5" i="3" a="1"/>
  <c r="D5" i="3" s="1"/>
  <c r="F18" i="1" s="1"/>
  <c r="B5" i="3" a="1"/>
  <c r="B5" i="3" s="1"/>
  <c r="D18" i="1" s="1"/>
  <c r="C5" i="3" a="1"/>
  <c r="C5" i="3" s="1"/>
  <c r="E18" i="1" s="1"/>
  <c r="R4" i="3"/>
  <c r="A5" i="3" s="1" a="1"/>
  <c r="A5" i="3" s="1"/>
  <c r="O7" i="3"/>
  <c r="O11" i="3"/>
  <c r="O13" i="3"/>
  <c r="O15" i="3"/>
  <c r="O17" i="3"/>
  <c r="O21" i="3"/>
  <c r="O23" i="3"/>
  <c r="O29" i="3"/>
  <c r="O31" i="3"/>
  <c r="O33" i="3"/>
  <c r="O35" i="3"/>
  <c r="O39" i="3"/>
  <c r="O45" i="3"/>
  <c r="O47" i="3"/>
  <c r="O53" i="3"/>
  <c r="O57" i="3"/>
  <c r="O61" i="3"/>
  <c r="O63" i="3"/>
  <c r="O67" i="3"/>
  <c r="O69" i="3"/>
  <c r="O71" i="3"/>
  <c r="O73" i="3"/>
  <c r="O75" i="3"/>
  <c r="O87" i="3"/>
  <c r="O89" i="3"/>
  <c r="O93" i="3"/>
  <c r="O95" i="3"/>
  <c r="O99" i="3"/>
  <c r="O101" i="3"/>
  <c r="O103" i="3"/>
  <c r="O111" i="3"/>
  <c r="O121" i="3"/>
  <c r="O125" i="3"/>
  <c r="O127" i="3"/>
  <c r="O131" i="3"/>
  <c r="O133" i="3"/>
  <c r="O135" i="3"/>
  <c r="O139" i="3"/>
  <c r="O147" i="3"/>
  <c r="O153" i="3"/>
  <c r="O157" i="3"/>
  <c r="O159" i="3"/>
  <c r="O8" i="3"/>
  <c r="K4" i="3" l="1" a="1"/>
  <c r="K4" i="3" s="1"/>
  <c r="C18" i="1"/>
  <c r="C42" i="1"/>
  <c r="D22" i="1"/>
  <c r="C25" i="1"/>
  <c r="C23" i="1"/>
  <c r="C29" i="1"/>
  <c r="C24" i="1"/>
  <c r="C36" i="1"/>
  <c r="C26" i="1"/>
  <c r="C35" i="1"/>
  <c r="C40" i="1"/>
  <c r="C38" i="1"/>
  <c r="C39" i="1"/>
  <c r="C37" i="1"/>
  <c r="F32" i="1"/>
  <c r="F34" i="1"/>
  <c r="C22" i="1"/>
  <c r="C19" i="1"/>
  <c r="C20" i="1"/>
  <c r="C21" i="1"/>
  <c r="F44" i="1"/>
  <c r="F23" i="1"/>
  <c r="F21" i="1"/>
  <c r="F37" i="1"/>
  <c r="D26" i="1"/>
  <c r="D21" i="1"/>
  <c r="E33" i="1"/>
  <c r="F39" i="1"/>
  <c r="D29" i="1"/>
  <c r="F24" i="1"/>
  <c r="F27" i="1"/>
  <c r="F25" i="1"/>
  <c r="F41" i="1"/>
  <c r="F22" i="1"/>
  <c r="F38" i="1"/>
  <c r="F43" i="1"/>
  <c r="F20" i="1"/>
  <c r="F36" i="1"/>
  <c r="F35" i="1"/>
  <c r="F29" i="1"/>
  <c r="F45" i="1"/>
  <c r="F26" i="1"/>
  <c r="F42" i="1"/>
  <c r="C30" i="1"/>
  <c r="C46" i="1"/>
  <c r="C27" i="1"/>
  <c r="C43" i="1"/>
  <c r="C28" i="1"/>
  <c r="C44" i="1"/>
  <c r="C41" i="1"/>
  <c r="E21" i="1"/>
  <c r="F28" i="1"/>
  <c r="F40" i="1"/>
  <c r="F47" i="1"/>
  <c r="F33" i="1"/>
  <c r="F31" i="1"/>
  <c r="F30" i="1"/>
  <c r="F46" i="1"/>
  <c r="G38" i="1"/>
  <c r="C34" i="1"/>
  <c r="C31" i="1"/>
  <c r="C47" i="1"/>
  <c r="C32" i="1"/>
  <c r="C33" i="1"/>
  <c r="C45" i="1"/>
  <c r="G24" i="1"/>
  <c r="G40" i="1"/>
  <c r="G25" i="1"/>
  <c r="G41" i="1"/>
  <c r="G26" i="1"/>
  <c r="E29" i="1"/>
  <c r="G42" i="1"/>
  <c r="G32" i="1"/>
  <c r="G33" i="1"/>
  <c r="D45" i="1"/>
  <c r="E25" i="1"/>
  <c r="G20" i="1"/>
  <c r="G28" i="1"/>
  <c r="G36" i="1"/>
  <c r="G44" i="1"/>
  <c r="G21" i="1"/>
  <c r="G29" i="1"/>
  <c r="G37" i="1"/>
  <c r="G45" i="1"/>
  <c r="G30" i="1"/>
  <c r="G22" i="1"/>
  <c r="E37" i="1"/>
  <c r="E45" i="1"/>
  <c r="E36" i="1"/>
  <c r="E44" i="1"/>
  <c r="D30" i="1"/>
  <c r="D34" i="1"/>
  <c r="D38" i="1"/>
  <c r="D42" i="1"/>
  <c r="D46" i="1"/>
  <c r="E22" i="1"/>
  <c r="E26" i="1"/>
  <c r="E30" i="1"/>
  <c r="E34" i="1"/>
  <c r="E38" i="1"/>
  <c r="E42" i="1"/>
  <c r="E46" i="1"/>
  <c r="E19" i="1"/>
  <c r="E23" i="1"/>
  <c r="E27" i="1"/>
  <c r="E31" i="1"/>
  <c r="E35" i="1"/>
  <c r="E39" i="1"/>
  <c r="E43" i="1"/>
  <c r="E47" i="1"/>
  <c r="E20" i="1"/>
  <c r="D41" i="1"/>
  <c r="E32" i="1"/>
  <c r="E28" i="1"/>
  <c r="G34" i="1"/>
  <c r="G19" i="1"/>
  <c r="G23" i="1"/>
  <c r="G27" i="1"/>
  <c r="G31" i="1"/>
  <c r="G35" i="1"/>
  <c r="G39" i="1"/>
  <c r="G43" i="1"/>
  <c r="G47" i="1"/>
  <c r="D19" i="1"/>
  <c r="D23" i="1"/>
  <c r="D27" i="1"/>
  <c r="D31" i="1"/>
  <c r="D35" i="1"/>
  <c r="D39" i="1"/>
  <c r="D43" i="1"/>
  <c r="D47" i="1"/>
  <c r="D20" i="1"/>
  <c r="D24" i="1"/>
  <c r="D28" i="1"/>
  <c r="D32" i="1"/>
  <c r="D36" i="1"/>
  <c r="D40" i="1"/>
  <c r="D44" i="1"/>
  <c r="F19" i="1"/>
  <c r="D25" i="1"/>
  <c r="G46" i="1"/>
  <c r="D37" i="1"/>
  <c r="D33" i="1"/>
  <c r="E24" i="1"/>
  <c r="E40" i="1"/>
  <c r="E41" i="1"/>
  <c r="P4" i="3" a="1"/>
  <c r="P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<sst xmlns="http://schemas.openxmlformats.org/spreadsheetml/2006/main" count="514" uniqueCount="255">
  <si>
    <t>S/N</t>
  </si>
  <si>
    <t>ITEM DESCRIPTION</t>
  </si>
  <si>
    <t>P/N</t>
  </si>
  <si>
    <t>QTY IN STOCK</t>
  </si>
  <si>
    <t>4-1/8’’ 5k Vetco Gray Reverse Acting Gate</t>
  </si>
  <si>
    <t>4-1/8’’ 5k Vetco Gray Model "D" STD Gate</t>
  </si>
  <si>
    <t>4-1/8’’ 5k Vetco Gray Model "B" STD Gate</t>
  </si>
  <si>
    <t>3-1/8’’ 5K Vetco Gray Model ‘’D” STD Gate</t>
  </si>
  <si>
    <t>3-1/8’’ 5K Vetco Gray Model ‘’B” STD Gate</t>
  </si>
  <si>
    <t>4-1/8’’ 5k Vetco Gray Seat</t>
  </si>
  <si>
    <t>3’’ Type  F Grayloc BPV</t>
  </si>
  <si>
    <t>2-1/2’’ Type F  Grayloc BPV</t>
  </si>
  <si>
    <t>195143-2</t>
  </si>
  <si>
    <t>OD seal for 2-1/2'' Type "F" BPV</t>
  </si>
  <si>
    <t>195000-225</t>
  </si>
  <si>
    <t>195000-230</t>
  </si>
  <si>
    <t>195000-326</t>
  </si>
  <si>
    <t>112885G</t>
  </si>
  <si>
    <t>BPT-API</t>
  </si>
  <si>
    <t>H465000-5</t>
  </si>
  <si>
    <t>H301017-1</t>
  </si>
  <si>
    <t>H300255-2</t>
  </si>
  <si>
    <t>H3300553-517</t>
  </si>
  <si>
    <t>T101W</t>
  </si>
  <si>
    <t>T88W</t>
  </si>
  <si>
    <t>T110W</t>
  </si>
  <si>
    <t>T119</t>
  </si>
  <si>
    <t>T144W</t>
  </si>
  <si>
    <t>QTY IN STOCK2</t>
  </si>
  <si>
    <t>pairs</t>
  </si>
  <si>
    <t>pcs</t>
  </si>
  <si>
    <t>DATA</t>
  </si>
  <si>
    <t>QTY ORDER EXPECTING DELIVERY</t>
  </si>
  <si>
    <t>QTY TYPE</t>
  </si>
  <si>
    <t>QTY TYPE2</t>
  </si>
  <si>
    <t>ADD ITEM</t>
  </si>
  <si>
    <t>NAME OF ITEM</t>
  </si>
  <si>
    <t>QTY</t>
  </si>
  <si>
    <t>ADDED ON</t>
  </si>
  <si>
    <t>REMOVE ITEM</t>
  </si>
  <si>
    <t>REMOVED ON</t>
  </si>
  <si>
    <t>Scroll Bar</t>
  </si>
  <si>
    <t>SEARCH</t>
  </si>
  <si>
    <t>ISNUMBER</t>
  </si>
  <si>
    <t>FILTER</t>
  </si>
  <si>
    <t>Data Validation Stuff (Add)</t>
  </si>
  <si>
    <t>Data Validation Stuff (Remove)</t>
  </si>
  <si>
    <t>Data Search</t>
  </si>
  <si>
    <t>Add Item Check</t>
  </si>
  <si>
    <t>ITEM</t>
  </si>
  <si>
    <t>Match</t>
  </si>
  <si>
    <t>Quantity Added</t>
  </si>
  <si>
    <t>New Total</t>
  </si>
  <si>
    <t>Quantity Removed</t>
  </si>
  <si>
    <t>WELLSITE INVENTORY MASTER SHEET</t>
  </si>
  <si>
    <t>DATE ADDED</t>
  </si>
  <si>
    <t>WELLSITE INVENTORY ITEMS ADDED LOG</t>
  </si>
  <si>
    <t>LOCATION</t>
  </si>
  <si>
    <t>WELLSITE INVENTORY ITEMS REMOVED LOG</t>
  </si>
  <si>
    <t>okan</t>
  </si>
  <si>
    <t>BARGE</t>
  </si>
  <si>
    <t>QUANTITY REMOVED</t>
  </si>
  <si>
    <t>QUANTITY ADDED</t>
  </si>
  <si>
    <t>PERSONNEL IN CHARGE</t>
  </si>
  <si>
    <t>OKAN</t>
  </si>
  <si>
    <t>BLUEFIN</t>
  </si>
  <si>
    <t>EMMANUEL</t>
  </si>
  <si>
    <t>DATE REMOVED</t>
  </si>
  <si>
    <t>EMMANEUL</t>
  </si>
  <si>
    <t>Remove Item Check</t>
  </si>
  <si>
    <t>Bluefin</t>
  </si>
  <si>
    <t>Emmanuel</t>
  </si>
  <si>
    <t xml:space="preserve">DATE </t>
  </si>
  <si>
    <t>INFORMATION</t>
  </si>
  <si>
    <t>WELLSITE INVENTORY SYSTEMS NOTIFICATION</t>
  </si>
  <si>
    <t>Currently Occuring</t>
  </si>
  <si>
    <t>Item Description</t>
  </si>
  <si>
    <t>Quantity</t>
  </si>
  <si>
    <t>4-1/8’’ 5k Vetco Gray Reverse Acting Gateitem (5) has been added to the inventory on 23/09/2022.</t>
  </si>
  <si>
    <t>Location</t>
  </si>
  <si>
    <t>Barge</t>
  </si>
  <si>
    <t>4-1/8’’ 5k Vetco Gray Reverse Acting Gate item (10) was removed from the inventory to OKAN by  barge on 23/09/2022.</t>
  </si>
  <si>
    <t>4-1/8’’ 5k Vetco Gray Reverse Acting Gate (10) was removed from the inventory to OKAN by BLUEFIN barge on 23/09/2022.</t>
  </si>
  <si>
    <t>4-1/8’’ 5k Vetco Gray Reverse Acting Gate (19) was added to the inventory on 23/09/2022.</t>
  </si>
  <si>
    <t>OD seal for 2-1/2'' Type "F" BPV (7) was added to the inventory on 24/09/2022.</t>
  </si>
  <si>
    <t>OD seal for 2-1/2'' Type "F" BPV (8) was added to the inventory on 24/09/2022.</t>
  </si>
  <si>
    <t/>
  </si>
  <si>
    <t>3-1/8’’ 5K Vetco Gray Model ‘’D” STD Gate (45) was added to the inventory on 26/09/2022.</t>
  </si>
  <si>
    <t>4-1/8’’ 5k Vetco Gray Model "D" STD Gate (7) was added to the inventory on 26/09/2022.</t>
  </si>
  <si>
    <t>2-1/2’’ Type F  Grayloc BPV (12) was added to the inventory on 26/09/2022.</t>
  </si>
  <si>
    <t>3’’ Type  F Grayloc BPV (5) was added to the inventory on 26/09/2022.</t>
  </si>
  <si>
    <t>WHISKY</t>
  </si>
  <si>
    <t>3’’ Type  F Grayloc BPV (5) was removed from the inventory to OKAN by WHISKY barge on 26/09/2022.</t>
  </si>
  <si>
    <t>JACKSON</t>
  </si>
  <si>
    <t>4-1/8’’ 5k Vetco Gray Model "D" STD Gate (5) was removed from the inventory to OKAN by BLUEFIN barge on 26/09/2022.</t>
  </si>
  <si>
    <t>4-1/8’’ 5k Vetco Gray Seat (5) was added to the inventory on 26/09/2022.</t>
  </si>
  <si>
    <t>4-1/8’’ 5k Vetco Gray Seat (5) was removed from the inventory to OKAN by BLUEFIN barge on 26/09/2022.</t>
  </si>
  <si>
    <t>Anonymous Item 1</t>
  </si>
  <si>
    <t>Anonymous Item 2</t>
  </si>
  <si>
    <t>Anonymous Item 3</t>
  </si>
  <si>
    <t>Anonymous Item 4</t>
  </si>
  <si>
    <t>Anonymous Item 5</t>
  </si>
  <si>
    <t>Anonymous Item 6</t>
  </si>
  <si>
    <t>Anonymous Item 7</t>
  </si>
  <si>
    <t>Anonymous Item 8</t>
  </si>
  <si>
    <t>Anonymous Item 9</t>
  </si>
  <si>
    <t>Anonymous Item 10</t>
  </si>
  <si>
    <t>Anonymous Item 11</t>
  </si>
  <si>
    <t>Anonymous Item 12</t>
  </si>
  <si>
    <t>Anonymous Item 13</t>
  </si>
  <si>
    <t>Anonymous Item 14</t>
  </si>
  <si>
    <t>Anonymous Item 15</t>
  </si>
  <si>
    <t>Anonymous Item 16</t>
  </si>
  <si>
    <t>Anonymous Item 17</t>
  </si>
  <si>
    <t>Anonymous Item 18</t>
  </si>
  <si>
    <t>Anonymous Item 19</t>
  </si>
  <si>
    <t>Anonymous Item 20</t>
  </si>
  <si>
    <t>Anonymous Item 21</t>
  </si>
  <si>
    <t>Anonymous Item 22</t>
  </si>
  <si>
    <t>Anonymous Item 23</t>
  </si>
  <si>
    <t>Anonymous Item 24</t>
  </si>
  <si>
    <t>Anonymous Item 25</t>
  </si>
  <si>
    <t>Anonymous Item 26</t>
  </si>
  <si>
    <t>Anonymous Item 27</t>
  </si>
  <si>
    <t>Anonymous Item 28</t>
  </si>
  <si>
    <t>Anonymous Item 29</t>
  </si>
  <si>
    <t>Anonymous Item 30</t>
  </si>
  <si>
    <t>Anonymous Item 31</t>
  </si>
  <si>
    <t>Anonymous Item 32</t>
  </si>
  <si>
    <t>Anonymous Item 33</t>
  </si>
  <si>
    <t>Anonymous Item 34</t>
  </si>
  <si>
    <t>Anonymous Item 35</t>
  </si>
  <si>
    <t>Anonymous Item 36</t>
  </si>
  <si>
    <t>Anonymous Item 37</t>
  </si>
  <si>
    <t>Anonymous Item 38</t>
  </si>
  <si>
    <t>Anonymous Item 39</t>
  </si>
  <si>
    <t>Anonymous Item 40</t>
  </si>
  <si>
    <t>Anonymous Item 41</t>
  </si>
  <si>
    <t>Anonymous Item 42</t>
  </si>
  <si>
    <t>Anonymous Item 43</t>
  </si>
  <si>
    <t>Anonymous Item 44</t>
  </si>
  <si>
    <t>Anonymous Item 45</t>
  </si>
  <si>
    <t>Anonymous Item 46</t>
  </si>
  <si>
    <t>Anonymous Item 47</t>
  </si>
  <si>
    <t>Anonymous Item 48</t>
  </si>
  <si>
    <t>Anonymous Item 49</t>
  </si>
  <si>
    <t>Anonymous Item 50</t>
  </si>
  <si>
    <t>Anonymous Item 51</t>
  </si>
  <si>
    <t>Anonymous Item 52</t>
  </si>
  <si>
    <t>Anonymous Item 53</t>
  </si>
  <si>
    <t>Anonymous Item 54</t>
  </si>
  <si>
    <t>Anonymous Item 55</t>
  </si>
  <si>
    <t>Anonymous Item 56</t>
  </si>
  <si>
    <t>Anonymous Item 57</t>
  </si>
  <si>
    <t>Anonymous Item 58</t>
  </si>
  <si>
    <t>Anonymous Item 59</t>
  </si>
  <si>
    <t>Anonymous Item 60</t>
  </si>
  <si>
    <t>Anonymous Item 61</t>
  </si>
  <si>
    <t>Anonymous Item 62</t>
  </si>
  <si>
    <t>Anonymous Item 63</t>
  </si>
  <si>
    <t>Anonymous Item 64</t>
  </si>
  <si>
    <t>Anonymous Item 65</t>
  </si>
  <si>
    <t>Anonymous Item 66</t>
  </si>
  <si>
    <t>Anonymous Item 67</t>
  </si>
  <si>
    <t>Anonymous Item 68</t>
  </si>
  <si>
    <t>Anonymous Item 69</t>
  </si>
  <si>
    <t>Anonymous Item 70</t>
  </si>
  <si>
    <t>Anonymous Item 71</t>
  </si>
  <si>
    <t>Anonymous Item 72</t>
  </si>
  <si>
    <t>Anonymous Item 73</t>
  </si>
  <si>
    <t>Anonymous Item 74</t>
  </si>
  <si>
    <t>Anonymous Item 75</t>
  </si>
  <si>
    <t>Anonymous Item 76</t>
  </si>
  <si>
    <t>Anonymous Item 77</t>
  </si>
  <si>
    <t>Anonymous Item 78</t>
  </si>
  <si>
    <t>Anonymous Item 79</t>
  </si>
  <si>
    <t>Anonymous Item 80</t>
  </si>
  <si>
    <t>Anonymous Item 81</t>
  </si>
  <si>
    <t>Anonymous Item 82</t>
  </si>
  <si>
    <t>Anonymous Item 83</t>
  </si>
  <si>
    <t>Anonymous Item 84</t>
  </si>
  <si>
    <t>Anonymous Item 85</t>
  </si>
  <si>
    <t>Anonymous Item 86</t>
  </si>
  <si>
    <t>Anonymous Item 87</t>
  </si>
  <si>
    <t>Anonymous Item 88</t>
  </si>
  <si>
    <t>Anonymous Item 89</t>
  </si>
  <si>
    <t>Anonymous Item 90</t>
  </si>
  <si>
    <t>Anonymous Item 91</t>
  </si>
  <si>
    <t>Anonymous Item 92</t>
  </si>
  <si>
    <t>Anonymous Item 93</t>
  </si>
  <si>
    <t>Anonymous Item 94</t>
  </si>
  <si>
    <t>Anonymous Item 95</t>
  </si>
  <si>
    <t>Anonymous Item 96</t>
  </si>
  <si>
    <t>Anonymous Item 97</t>
  </si>
  <si>
    <t>Anonymous Item 98</t>
  </si>
  <si>
    <t>Anonymous Item 99</t>
  </si>
  <si>
    <t>Anonymous Item 100</t>
  </si>
  <si>
    <t>Anonymous Item 101</t>
  </si>
  <si>
    <t>Anonymous Item 102</t>
  </si>
  <si>
    <t>Anonymous Item 103</t>
  </si>
  <si>
    <t>Anonymous Item 104</t>
  </si>
  <si>
    <t>Anonymous Item 105</t>
  </si>
  <si>
    <t>Anonymous Item 106</t>
  </si>
  <si>
    <t>Anonymous Item 107</t>
  </si>
  <si>
    <t>Anonymous Item 108</t>
  </si>
  <si>
    <t>Anonymous Item 109</t>
  </si>
  <si>
    <t>Anonymous Item 110</t>
  </si>
  <si>
    <t>Anonymous Item 111</t>
  </si>
  <si>
    <t>Anonymous Item 112</t>
  </si>
  <si>
    <t>Anonymous Item 113</t>
  </si>
  <si>
    <t>Anonymous Item 114</t>
  </si>
  <si>
    <t>Anonymous Item 115</t>
  </si>
  <si>
    <t>Anonymous Item 116</t>
  </si>
  <si>
    <t>Anonymous Item 117</t>
  </si>
  <si>
    <t>Anonymous Item 118</t>
  </si>
  <si>
    <t>Anonymous Item 119</t>
  </si>
  <si>
    <t>Anonymous Item 120</t>
  </si>
  <si>
    <t>Anonymous Item 121</t>
  </si>
  <si>
    <t>Anonymous Item 122</t>
  </si>
  <si>
    <t>Anonymous Item 123</t>
  </si>
  <si>
    <t>Anonymous Item 124</t>
  </si>
  <si>
    <t>Anonymous Item 125</t>
  </si>
  <si>
    <t>Anonymous Item 126</t>
  </si>
  <si>
    <t>Anonymous Item 127</t>
  </si>
  <si>
    <t>Anonymous Item 128</t>
  </si>
  <si>
    <t>Anonymous Item 129</t>
  </si>
  <si>
    <t>Anonymous Item 130</t>
  </si>
  <si>
    <t>Anonymous Item 131</t>
  </si>
  <si>
    <t>Anonymous Item 132</t>
  </si>
  <si>
    <t>Anonymous Item 133</t>
  </si>
  <si>
    <t>Anonymous Item 134</t>
  </si>
  <si>
    <t>Anonymous Item 135</t>
  </si>
  <si>
    <t>Anonymous Item 136</t>
  </si>
  <si>
    <t>Anonymous Item 137</t>
  </si>
  <si>
    <t>Anonymous Item 138</t>
  </si>
  <si>
    <t>Anonymous Item 139</t>
  </si>
  <si>
    <t>Anonymous Item 140</t>
  </si>
  <si>
    <t>Anonymous Item 141</t>
  </si>
  <si>
    <t>Anonymous Item 142</t>
  </si>
  <si>
    <t>Anonymous Item 143</t>
  </si>
  <si>
    <t>Anonymous Item 144</t>
  </si>
  <si>
    <t>Anonymous Item 145</t>
  </si>
  <si>
    <t>Anonymous Item 146</t>
  </si>
  <si>
    <t>Anonymous Item 147</t>
  </si>
  <si>
    <t>Anonymous Item 148</t>
  </si>
  <si>
    <t>Anonymous Item 149</t>
  </si>
  <si>
    <t>Anonymous Item 150</t>
  </si>
  <si>
    <t>Anonymous Item 151</t>
  </si>
  <si>
    <t>Anonymous Item 152</t>
  </si>
  <si>
    <t>Anonymous Item 153</t>
  </si>
  <si>
    <t>Anonymous Item 154</t>
  </si>
  <si>
    <t>Anonymous Item 155</t>
  </si>
  <si>
    <t>Anonymous Item 156</t>
  </si>
  <si>
    <t>Anonymous Item 157</t>
  </si>
  <si>
    <t>Pairs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</si>
</sst>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4"/>
      <color rgb="FF00164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entury Gothic"/>
      <family val="2"/>
    </font>
    <font>
      <b/>
      <sz val="16"/>
      <color theme="0"/>
      <name val="Calibri"/>
      <family val="2"/>
      <scheme val="minor"/>
    </font>
    <font>
      <sz val="11.5"/>
      <name val="Century Gothic"/>
      <family val="2"/>
    </font>
    <font>
      <b/>
      <sz val="18"/>
      <color theme="1"/>
      <name val="Segoe UI"/>
      <family val="2"/>
    </font>
    <font>
      <b/>
      <sz val="11"/>
      <color theme="0"/>
      <name val="Segoe UI"/>
      <family val="2"/>
    </font>
    <font>
      <b/>
      <sz val="18"/>
      <color rgb="FF001642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164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/>
      <right/>
      <top style="medium">
        <color indexed="64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1642"/>
      </left>
      <right/>
      <top/>
      <bottom/>
      <diagonal/>
    </border>
    <border>
      <left/>
      <right style="medium">
        <color rgb="FF001642"/>
      </right>
      <top/>
      <bottom/>
      <diagonal/>
    </border>
    <border>
      <left style="medium">
        <color rgb="FF001642"/>
      </left>
      <right/>
      <top/>
      <bottom style="medium">
        <color rgb="FF001642"/>
      </bottom>
      <diagonal/>
    </border>
    <border>
      <left/>
      <right/>
      <top/>
      <bottom style="medium">
        <color rgb="FF001642"/>
      </bottom>
      <diagonal/>
    </border>
    <border>
      <left/>
      <right style="medium">
        <color rgb="FF001642"/>
      </right>
      <top/>
      <bottom style="medium">
        <color rgb="FF001642"/>
      </bottom>
      <diagonal/>
    </border>
    <border>
      <left style="medium">
        <color rgb="FF001642"/>
      </left>
      <right/>
      <top style="medium">
        <color indexed="64"/>
      </top>
      <bottom/>
      <diagonal/>
    </border>
    <border>
      <left/>
      <right style="medium">
        <color rgb="FF001642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1642"/>
      </right>
      <top/>
      <bottom style="medium">
        <color indexed="64"/>
      </bottom>
      <diagonal/>
    </border>
    <border>
      <left style="medium">
        <color rgb="FF001642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1642"/>
      </left>
      <right/>
      <top style="medium">
        <color rgb="FF001642"/>
      </top>
      <bottom/>
      <diagonal/>
    </border>
    <border>
      <left/>
      <right/>
      <top style="medium">
        <color rgb="FF001642"/>
      </top>
      <bottom/>
      <diagonal/>
    </border>
    <border>
      <left/>
      <right style="medium">
        <color rgb="FF001642"/>
      </right>
      <top style="medium">
        <color rgb="FF001642"/>
      </top>
      <bottom/>
      <diagonal/>
    </border>
    <border>
      <left style="medium">
        <color rgb="FF001642"/>
      </left>
      <right/>
      <top style="medium">
        <color rgb="FF001642"/>
      </top>
      <bottom style="medium">
        <color rgb="FF001642"/>
      </bottom>
      <diagonal/>
    </border>
    <border>
      <left/>
      <right/>
      <top style="medium">
        <color rgb="FF001642"/>
      </top>
      <bottom style="medium">
        <color rgb="FF001642"/>
      </bottom>
      <diagonal/>
    </border>
    <border>
      <left/>
      <right style="medium">
        <color rgb="FF001642"/>
      </right>
      <top style="medium">
        <color rgb="FF001642"/>
      </top>
      <bottom style="medium">
        <color rgb="FF001642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rgb="FF001642"/>
      </top>
      <bottom style="medium">
        <color indexed="64"/>
      </bottom>
      <diagonal/>
    </border>
    <border>
      <left/>
      <right style="medium">
        <color rgb="FF001642"/>
      </right>
      <top style="medium">
        <color rgb="FF001642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4" fillId="0" borderId="0" xfId="0" applyFont="1"/>
    <xf numFmtId="0" fontId="4" fillId="3" borderId="7" xfId="0" applyFont="1" applyFill="1" applyBorder="1"/>
    <xf numFmtId="0" fontId="4" fillId="3" borderId="3" xfId="0" applyFont="1" applyFill="1" applyBorder="1"/>
    <xf numFmtId="0" fontId="4" fillId="0" borderId="0" xfId="0" applyFont="1" applyAlignment="1">
      <alignment horizontal="left" indent="1"/>
    </xf>
    <xf numFmtId="0" fontId="0" fillId="0" borderId="17" xfId="0" applyBorder="1"/>
    <xf numFmtId="0" fontId="0" fillId="0" borderId="18" xfId="0" applyBorder="1"/>
    <xf numFmtId="0" fontId="0" fillId="0" borderId="0" xfId="0" applyProtection="1">
      <protection locked="0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wrapText="1"/>
    </xf>
    <xf numFmtId="0" fontId="11" fillId="2" borderId="0" xfId="0" applyFont="1" applyFill="1" applyAlignment="1">
      <alignment horizontal="right" vertical="center"/>
    </xf>
    <xf numFmtId="14" fontId="0" fillId="0" borderId="0" xfId="0" applyNumberFormat="1"/>
    <xf numFmtId="0" fontId="0" fillId="0" borderId="0" xfId="0" applyAlignment="1">
      <alignment horizontal="left" wrapText="1" indent="1"/>
    </xf>
    <xf numFmtId="0" fontId="11" fillId="2" borderId="0" xfId="0" applyFont="1" applyFill="1" applyAlignment="1">
      <alignment horizontal="left" vertical="center" wrapText="1" indent="1"/>
    </xf>
    <xf numFmtId="0" fontId="10" fillId="3" borderId="8" xfId="0" applyFont="1" applyFill="1" applyBorder="1" applyAlignment="1">
      <alignment horizontal="left" vertical="center" indent="1"/>
    </xf>
    <xf numFmtId="0" fontId="10" fillId="3" borderId="9" xfId="0" applyFont="1" applyFill="1" applyBorder="1" applyAlignment="1">
      <alignment horizontal="left" vertical="center" indent="1"/>
    </xf>
    <xf numFmtId="0" fontId="10" fillId="3" borderId="4" xfId="0" applyFont="1" applyFill="1" applyBorder="1" applyAlignment="1">
      <alignment horizontal="left" vertical="center" indent="1"/>
    </xf>
    <xf numFmtId="0" fontId="10" fillId="3" borderId="5" xfId="0" applyFont="1" applyFill="1" applyBorder="1" applyAlignment="1">
      <alignment horizontal="left" vertical="center" indent="1"/>
    </xf>
    <xf numFmtId="0" fontId="0" fillId="0" borderId="28" xfId="0" applyBorder="1" applyAlignment="1">
      <alignment horizontal="centerContinuous"/>
    </xf>
    <xf numFmtId="0" fontId="0" fillId="0" borderId="28" xfId="0" applyBorder="1"/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left" wrapText="1" indent="1"/>
      <protection locked="0"/>
    </xf>
    <xf numFmtId="0" fontId="0" fillId="0" borderId="11" xfId="0" applyBorder="1" applyProtection="1">
      <protection locked="0"/>
    </xf>
    <xf numFmtId="0" fontId="6" fillId="4" borderId="11" xfId="0" applyFont="1" applyFill="1" applyBorder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0" fontId="0" fillId="4" borderId="25" xfId="0" applyFill="1" applyBorder="1" applyProtection="1">
      <protection locked="0"/>
    </xf>
    <xf numFmtId="0" fontId="0" fillId="4" borderId="26" xfId="0" applyFill="1" applyBorder="1" applyProtection="1">
      <protection locked="0"/>
    </xf>
    <xf numFmtId="0" fontId="0" fillId="4" borderId="27" xfId="0" applyFill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6" fillId="4" borderId="10" xfId="0" applyFont="1" applyFill="1" applyBorder="1" applyAlignment="1" applyProtection="1">
      <alignment horizontal="left"/>
      <protection locked="0"/>
    </xf>
    <xf numFmtId="0" fontId="6" fillId="4" borderId="12" xfId="0" applyFont="1" applyFill="1" applyBorder="1" applyProtection="1">
      <protection locked="0"/>
    </xf>
    <xf numFmtId="0" fontId="6" fillId="4" borderId="13" xfId="0" applyFont="1" applyFill="1" applyBorder="1" applyProtection="1">
      <protection locked="0"/>
    </xf>
    <xf numFmtId="0" fontId="6" fillId="4" borderId="14" xfId="0" applyFont="1" applyFill="1" applyBorder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14" fontId="5" fillId="0" borderId="0" xfId="0" applyNumberFormat="1" applyFont="1" applyProtection="1">
      <protection locked="0"/>
    </xf>
    <xf numFmtId="0" fontId="6" fillId="4" borderId="0" xfId="0" applyFont="1" applyFill="1" applyAlignment="1" applyProtection="1">
      <alignment horizontal="left"/>
      <protection locked="0"/>
    </xf>
    <xf numFmtId="0" fontId="2" fillId="4" borderId="0" xfId="0" applyFont="1" applyFill="1" applyProtection="1">
      <protection locked="0"/>
    </xf>
    <xf numFmtId="0" fontId="0" fillId="4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8" fillId="4" borderId="22" xfId="0" applyFont="1" applyFill="1" applyBorder="1" applyAlignment="1" applyProtection="1">
      <alignment horizontal="centerContinuous" vertical="center"/>
      <protection locked="0"/>
    </xf>
    <xf numFmtId="0" fontId="8" fillId="4" borderId="29" xfId="0" applyFont="1" applyFill="1" applyBorder="1" applyAlignment="1" applyProtection="1">
      <alignment horizontal="centerContinuous" vertical="center"/>
      <protection locked="0"/>
    </xf>
    <xf numFmtId="0" fontId="8" fillId="4" borderId="30" xfId="0" applyFont="1" applyFill="1" applyBorder="1" applyAlignment="1" applyProtection="1">
      <alignment horizontal="centerContinuous" vertical="center"/>
      <protection locked="0"/>
    </xf>
    <xf numFmtId="0" fontId="5" fillId="0" borderId="0" xfId="0" applyFont="1" applyAlignment="1" applyProtection="1">
      <alignment horizontal="centerContinuous"/>
      <protection locked="0"/>
    </xf>
    <xf numFmtId="0" fontId="7" fillId="4" borderId="23" xfId="0" applyFont="1" applyFill="1" applyBorder="1" applyAlignment="1" applyProtection="1">
      <alignment vertical="center"/>
      <protection locked="0"/>
    </xf>
    <xf numFmtId="0" fontId="1" fillId="0" borderId="0" xfId="0" applyFont="1" applyAlignment="1">
      <alignment horizontal="left" indent="1"/>
    </xf>
    <xf numFmtId="0" fontId="1" fillId="0" borderId="0" xfId="0" applyFont="1"/>
    <xf numFmtId="0" fontId="6" fillId="4" borderId="0" xfId="0" applyFont="1" applyFill="1" applyAlignment="1" applyProtection="1">
      <alignment horizontal="left"/>
      <protection locked="0"/>
    </xf>
    <xf numFmtId="0" fontId="6" fillId="4" borderId="11" xfId="0" applyFont="1" applyFill="1" applyBorder="1" applyAlignment="1" applyProtection="1">
      <alignment horizontal="left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3" xfId="0" applyFont="1" applyBorder="1" applyAlignment="1" applyProtection="1">
      <alignment horizontal="center"/>
      <protection locked="0"/>
    </xf>
    <xf numFmtId="0" fontId="5" fillId="0" borderId="24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0" fontId="5" fillId="0" borderId="13" xfId="0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0" borderId="13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6" fillId="4" borderId="10" xfId="0" applyFont="1" applyFill="1" applyBorder="1" applyAlignment="1" applyProtection="1">
      <alignment horizontal="left"/>
      <protection locked="0"/>
    </xf>
    <xf numFmtId="0" fontId="13" fillId="0" borderId="10" xfId="0" applyFont="1" applyBorder="1" applyAlignment="1" applyProtection="1">
      <alignment horizontal="left"/>
      <protection locked="0"/>
    </xf>
    <xf numFmtId="0" fontId="13" fillId="0" borderId="0" xfId="0" applyFont="1" applyAlignment="1" applyProtection="1">
      <alignment horizontal="left"/>
      <protection locked="0"/>
    </xf>
    <xf numFmtId="0" fontId="13" fillId="0" borderId="21" xfId="0" applyFont="1" applyBorder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11" xfId="0" applyFont="1" applyBorder="1" applyAlignment="1" applyProtection="1">
      <alignment horizontal="center"/>
      <protection locked="0"/>
    </xf>
    <xf numFmtId="0" fontId="8" fillId="4" borderId="22" xfId="0" applyFont="1" applyFill="1" applyBorder="1" applyAlignment="1" applyProtection="1">
      <alignment horizontal="center" vertical="center"/>
      <protection locked="0"/>
    </xf>
    <xf numFmtId="0" fontId="8" fillId="4" borderId="23" xfId="0" applyFont="1" applyFill="1" applyBorder="1" applyAlignment="1" applyProtection="1">
      <alignment horizontal="center" vertical="center"/>
      <protection locked="0"/>
    </xf>
    <xf numFmtId="0" fontId="8" fillId="4" borderId="24" xfId="0" applyFont="1" applyFill="1" applyBorder="1" applyAlignment="1" applyProtection="1">
      <alignment horizontal="center" vertical="center"/>
      <protection locked="0"/>
    </xf>
    <xf numFmtId="0" fontId="8" fillId="4" borderId="20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4" borderId="19" xfId="0" applyFont="1" applyFill="1" applyBorder="1" applyAlignment="1" applyProtection="1">
      <alignment horizontal="center" vertical="center"/>
      <protection locked="0"/>
    </xf>
    <xf numFmtId="0" fontId="10" fillId="3" borderId="8" xfId="0" applyFont="1" applyFill="1" applyBorder="1" applyAlignment="1">
      <alignment horizontal="left" vertical="center" indent="4"/>
    </xf>
    <xf numFmtId="0" fontId="10" fillId="3" borderId="9" xfId="0" applyFont="1" applyFill="1" applyBorder="1" applyAlignment="1">
      <alignment horizontal="left" vertical="center" indent="4"/>
    </xf>
    <xf numFmtId="0" fontId="10" fillId="3" borderId="4" xfId="0" applyFont="1" applyFill="1" applyBorder="1" applyAlignment="1">
      <alignment horizontal="left" vertical="center" indent="4"/>
    </xf>
    <xf numFmtId="0" fontId="10" fillId="3" borderId="5" xfId="0" applyFont="1" applyFill="1" applyBorder="1" applyAlignment="1">
      <alignment horizontal="left" vertical="center" indent="4"/>
    </xf>
  </cellXfs>
  <cellStyles count="1">
    <cellStyle name="Normal" xfId="0" builtinId="0"/>
  </cellStyles>
  <dxfs count="33">
    <dxf>
      <alignment horizontal="left" vertical="bottom" textRotation="0" wrapText="1" indent="1" justifyLastLine="0" shrinkToFit="0" readingOrder="0"/>
    </dxf>
    <dxf>
      <numFmt numFmtId="19" formatCode="dd/mm/yyyy"/>
    </dxf>
    <dxf>
      <border outline="0">
        <left style="medium">
          <color rgb="FF002060"/>
        </left>
        <right style="medium">
          <color rgb="FF002060"/>
        </right>
      </border>
    </dxf>
    <dxf>
      <numFmt numFmtId="19" formatCode="dd/mm/yyyy"/>
    </dxf>
    <dxf>
      <border outline="0">
        <left style="medium">
          <color rgb="FF002060"/>
        </left>
        <right style="medium">
          <color rgb="FF002060"/>
        </right>
        <bottom style="medium">
          <color rgb="FF002060"/>
        </bottom>
      </border>
    </dxf>
    <dxf>
      <numFmt numFmtId="19" formatCode="dd/mm/yyyy"/>
    </dxf>
    <dxf>
      <border outline="0">
        <left style="medium">
          <color rgb="FF002060"/>
        </left>
        <right style="medium">
          <color rgb="FF002060"/>
        </right>
        <bottom style="medium">
          <color rgb="FF00206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0" formatCode="General"/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solid">
          <fgColor indexed="64"/>
          <bgColor rgb="FF00206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protection locked="0" hidden="0"/>
    </dxf>
    <dxf>
      <border>
        <top style="thin">
          <color theme="0" tint="-0.14996795556505021"/>
        </top>
      </border>
    </dxf>
    <dxf>
      <border diagonalUp="0" diagonalDown="0">
        <left style="medium">
          <color rgb="FF001642"/>
        </left>
        <right style="medium">
          <color rgb="FF001642"/>
        </right>
        <top/>
        <bottom style="medium">
          <color rgb="FF0016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entury Gothic"/>
        <family val="2"/>
        <scheme val="none"/>
      </font>
      <fill>
        <patternFill patternType="solid">
          <fgColor indexed="64"/>
          <bgColor rgb="FF001642"/>
        </patternFill>
      </fill>
      <alignment horizontal="general" vertical="center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border>
        <left style="medium">
          <color rgb="FF002060"/>
        </left>
        <right style="medium">
          <color rgb="FF002060"/>
        </right>
        <bottom style="medium">
          <color rgb="FF002060"/>
        </bottom>
      </border>
    </dxf>
  </dxfs>
  <tableStyles count="1" defaultTableStyle="TableStyleMedium2" defaultPivotStyle="PivotStyleLight16">
    <tableStyle name="Table Style 1" pivot="0" count="1" xr9:uid="{75823FBA-3406-49BE-8F1F-2ACE9F3ABB17}">
      <tableStyleElement type="wholeTable" dxfId="32"/>
    </tableStyle>
  </tableStyles>
  <colors>
    <mruColors>
      <color rgb="FF001642"/>
      <color rgb="FF33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Scroll" dx="22" fmlaLink="'Data Summary'!$B$2" max="200" min="1" page="10" val="1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hyperlink" Target="#'Items Removed'!A1"/><Relationship Id="rId3" Type="http://schemas.openxmlformats.org/officeDocument/2006/relationships/image" Target="../media/image5.svg"/><Relationship Id="rId7" Type="http://schemas.openxmlformats.org/officeDocument/2006/relationships/image" Target="../media/image9.svg"/><Relationship Id="rId12" Type="http://schemas.openxmlformats.org/officeDocument/2006/relationships/hyperlink" Target="#'Items Added'!A1"/><Relationship Id="rId17" Type="http://schemas.microsoft.com/office/2007/relationships/hdphoto" Target="../media/hdphoto1.wdp"/><Relationship Id="rId2" Type="http://schemas.openxmlformats.org/officeDocument/2006/relationships/image" Target="../media/image4.png"/><Relationship Id="rId16" Type="http://schemas.openxmlformats.org/officeDocument/2006/relationships/image" Target="../media/image1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svg"/><Relationship Id="rId5" Type="http://schemas.openxmlformats.org/officeDocument/2006/relationships/image" Target="../media/image7.svg"/><Relationship Id="rId15" Type="http://schemas.openxmlformats.org/officeDocument/2006/relationships/hyperlink" Target="#'Master Data'!A1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svg"/><Relationship Id="rId14" Type="http://schemas.openxmlformats.org/officeDocument/2006/relationships/hyperlink" Target="#Notification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Dashboard!A1"/><Relationship Id="rId1" Type="http://schemas.openxmlformats.org/officeDocument/2006/relationships/image" Target="../media/image15.png"/><Relationship Id="rId4" Type="http://schemas.openxmlformats.org/officeDocument/2006/relationships/image" Target="../media/image1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hyperlink" Target="#Dashboard!A1"/><Relationship Id="rId5" Type="http://schemas.microsoft.com/office/2007/relationships/hdphoto" Target="../media/hdphoto1.wdp"/><Relationship Id="rId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hyperlink" Target="#Dashboard!A1"/><Relationship Id="rId5" Type="http://schemas.microsoft.com/office/2007/relationships/hdphoto" Target="../media/hdphoto1.wdp"/><Relationship Id="rId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hyperlink" Target="#Dashboard!A1"/><Relationship Id="rId5" Type="http://schemas.microsoft.com/office/2007/relationships/hdphoto" Target="../media/hdphoto1.wdp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418681</xdr:colOff>
      <xdr:row>1</xdr:row>
      <xdr:rowOff>7</xdr:rowOff>
    </xdr:from>
    <xdr:to>
      <xdr:col>16</xdr:col>
      <xdr:colOff>518328</xdr:colOff>
      <xdr:row>48</xdr:row>
      <xdr:rowOff>59534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5400000">
          <a:off x="11797304" y="5309184"/>
          <a:ext cx="10337002" cy="99647"/>
        </a:xfrm>
        <a:prstGeom prst="round2SameRect">
          <a:avLst>
            <a:gd name="adj1" fmla="val 0"/>
            <a:gd name="adj2" fmla="val 3641"/>
          </a:avLst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</xdr:colOff>
      <xdr:row>1</xdr:row>
      <xdr:rowOff>1182</xdr:rowOff>
    </xdr:from>
    <xdr:to>
      <xdr:col>1</xdr:col>
      <xdr:colOff>120952</xdr:colOff>
      <xdr:row>48</xdr:row>
      <xdr:rowOff>61454</xdr:rowOff>
    </xdr:to>
    <xdr:sp macro="" textlink="">
      <xdr:nvSpPr>
        <xdr:cNvPr id="6" name="Rectangle: Top Corners Rounde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6200000">
          <a:off x="-3998557" y="4798420"/>
          <a:ext cx="9336794" cy="120951"/>
        </a:xfrm>
        <a:prstGeom prst="round2SameRect">
          <a:avLst>
            <a:gd name="adj1" fmla="val 0"/>
            <a:gd name="adj2" fmla="val 0"/>
          </a:avLst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100516</xdr:colOff>
      <xdr:row>1</xdr:row>
      <xdr:rowOff>3</xdr:rowOff>
    </xdr:from>
    <xdr:to>
      <xdr:col>16</xdr:col>
      <xdr:colOff>462804</xdr:colOff>
      <xdr:row>1</xdr:row>
      <xdr:rowOff>165913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0116" y="190503"/>
          <a:ext cx="16253910" cy="165910"/>
        </a:xfrm>
        <a:prstGeom prst="rect">
          <a:avLst/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93382</xdr:colOff>
      <xdr:row>1</xdr:row>
      <xdr:rowOff>83379</xdr:rowOff>
    </xdr:from>
    <xdr:to>
      <xdr:col>16</xdr:col>
      <xdr:colOff>446235</xdr:colOff>
      <xdr:row>14</xdr:row>
      <xdr:rowOff>161193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30557" r="1119" b="38255"/>
        <a:stretch/>
      </xdr:blipFill>
      <xdr:spPr>
        <a:xfrm>
          <a:off x="701701" y="272812"/>
          <a:ext cx="16235190" cy="2540440"/>
        </a:xfrm>
        <a:prstGeom prst="rect">
          <a:avLst/>
        </a:prstGeom>
      </xdr:spPr>
    </xdr:pic>
    <xdr:clientData/>
  </xdr:twoCellAnchor>
  <xdr:twoCellAnchor>
    <xdr:from>
      <xdr:col>1</xdr:col>
      <xdr:colOff>42866</xdr:colOff>
      <xdr:row>47</xdr:row>
      <xdr:rowOff>163476</xdr:rowOff>
    </xdr:from>
    <xdr:to>
      <xdr:col>16</xdr:col>
      <xdr:colOff>519114</xdr:colOff>
      <xdr:row>48</xdr:row>
      <xdr:rowOff>61413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52466" y="10440951"/>
          <a:ext cx="16363948" cy="88437"/>
        </a:xfrm>
        <a:prstGeom prst="rect">
          <a:avLst/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90965</xdr:colOff>
      <xdr:row>1</xdr:row>
      <xdr:rowOff>82408</xdr:rowOff>
    </xdr:from>
    <xdr:to>
      <xdr:col>16</xdr:col>
      <xdr:colOff>449011</xdr:colOff>
      <xdr:row>14</xdr:row>
      <xdr:rowOff>166228</xdr:rowOff>
    </xdr:to>
    <xdr:sp macro="" textlink="">
      <xdr:nvSpPr>
        <xdr:cNvPr id="5" name="Rectangle: Top Corners Rounde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04068" y="268529"/>
          <a:ext cx="16275068" cy="2503389"/>
        </a:xfrm>
        <a:prstGeom prst="round2SameRect">
          <a:avLst>
            <a:gd name="adj1" fmla="val 0"/>
            <a:gd name="adj2" fmla="val 0"/>
          </a:avLst>
        </a:prstGeom>
        <a:solidFill>
          <a:srgbClr val="001642">
            <a:alpha val="76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698985</xdr:colOff>
      <xdr:row>3</xdr:row>
      <xdr:rowOff>104504</xdr:rowOff>
    </xdr:from>
    <xdr:to>
      <xdr:col>7</xdr:col>
      <xdr:colOff>321025</xdr:colOff>
      <xdr:row>9</xdr:row>
      <xdr:rowOff>166017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705008" y="667345"/>
          <a:ext cx="7559540" cy="11871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all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AWESOME COMPANY STORE INVENTORY MANAGEMENT SYSTEM </a:t>
          </a:r>
          <a:r>
            <a:rPr lang="en-US" sz="1800" b="1" cap="all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2022</a:t>
          </a:r>
          <a:endParaRPr lang="en-US" sz="2400" b="1" cap="all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302152</xdr:colOff>
      <xdr:row>3</xdr:row>
      <xdr:rowOff>154898</xdr:rowOff>
    </xdr:from>
    <xdr:to>
      <xdr:col>11</xdr:col>
      <xdr:colOff>949197</xdr:colOff>
      <xdr:row>5</xdr:row>
      <xdr:rowOff>100768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2218755" y="713974"/>
          <a:ext cx="1382127" cy="318587"/>
          <a:chOff x="12762852" y="730828"/>
          <a:chExt cx="1376692" cy="329824"/>
        </a:xfrm>
      </xdr:grpSpPr>
      <xdr:sp macro="[0]!remove_data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2781408" y="733907"/>
            <a:ext cx="1358136" cy="323667"/>
          </a:xfrm>
          <a:prstGeom prst="roundRect">
            <a:avLst>
              <a:gd name="adj" fmla="val 50000"/>
            </a:avLst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r"/>
            <a:r>
              <a:rPr lang="en-US" sz="800" b="1" cap="all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RELOAD DATA</a:t>
            </a:r>
          </a:p>
        </xdr:txBody>
      </xdr:sp>
      <xdr:sp macro="[0]!remove_data" textlink="">
        <xdr:nvSpPr>
          <xdr:cNvPr id="15" name="Oval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2762852" y="730828"/>
            <a:ext cx="319143" cy="329824"/>
          </a:xfrm>
          <a:prstGeom prst="ellipse">
            <a:avLst/>
          </a:prstGeom>
          <a:solidFill>
            <a:schemeClr val="bg1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remove_data">
        <xdr:nvPicPr>
          <xdr:cNvPr id="16" name="Graphic 15" descr="Repeat with solid fill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815893" y="786277"/>
            <a:ext cx="212940" cy="22474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431732</xdr:colOff>
      <xdr:row>3</xdr:row>
      <xdr:rowOff>154084</xdr:rowOff>
    </xdr:from>
    <xdr:to>
      <xdr:col>9</xdr:col>
      <xdr:colOff>545995</xdr:colOff>
      <xdr:row>5</xdr:row>
      <xdr:rowOff>99954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0391569" y="713160"/>
          <a:ext cx="1335948" cy="318587"/>
          <a:chOff x="10331959" y="716925"/>
          <a:chExt cx="1326535" cy="321097"/>
        </a:xfrm>
      </xdr:grpSpPr>
      <xdr:sp macro="[0]!send_mail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10331959" y="720096"/>
            <a:ext cx="1326535" cy="31494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900" b="1" cap="all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Send Mails</a:t>
            </a:r>
          </a:p>
        </xdr:txBody>
      </xdr:sp>
      <xdr:sp macro="[0]!send_mail" textlink="">
        <xdr:nvSpPr>
          <xdr:cNvPr id="18" name="Oval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0340428" y="716925"/>
            <a:ext cx="322880" cy="321097"/>
          </a:xfrm>
          <a:prstGeom prst="ellipse">
            <a:avLst/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send_mail">
        <xdr:nvPicPr>
          <xdr:cNvPr id="19" name="Graphic 18" descr="Envelope with solid fill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403760" y="776424"/>
            <a:ext cx="176883" cy="19423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805116</xdr:colOff>
      <xdr:row>9</xdr:row>
      <xdr:rowOff>5887</xdr:rowOff>
    </xdr:from>
    <xdr:to>
      <xdr:col>3</xdr:col>
      <xdr:colOff>3749656</xdr:colOff>
      <xdr:row>9</xdr:row>
      <xdr:rowOff>5887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2811139" y="1694410"/>
          <a:ext cx="2944540" cy="0"/>
        </a:xfrm>
        <a:prstGeom prst="line">
          <a:avLst/>
        </a:prstGeom>
        <a:ln w="158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0</xdr:rowOff>
        </xdr:from>
        <xdr:to>
          <xdr:col>7</xdr:col>
          <xdr:colOff>314325</xdr:colOff>
          <xdr:row>46</xdr:row>
          <xdr:rowOff>85725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13</xdr:col>
      <xdr:colOff>68033</xdr:colOff>
      <xdr:row>24</xdr:row>
      <xdr:rowOff>157099</xdr:rowOff>
    </xdr:from>
    <xdr:to>
      <xdr:col>14</xdr:col>
      <xdr:colOff>591019</xdr:colOff>
      <xdr:row>26</xdr:row>
      <xdr:rowOff>26194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14759310" y="5188784"/>
          <a:ext cx="1133829" cy="283225"/>
          <a:chOff x="12693937" y="5358696"/>
          <a:chExt cx="1138303" cy="317600"/>
        </a:xfrm>
      </xdr:grpSpPr>
      <xdr:sp macro="[0]!add_item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12693937" y="5358696"/>
            <a:ext cx="1138303" cy="314750"/>
          </a:xfrm>
          <a:prstGeom prst="roundRect">
            <a:avLst>
              <a:gd name="adj" fmla="val 50000"/>
            </a:avLst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800" b="1" cap="all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ADD ITEM</a:t>
            </a:r>
          </a:p>
        </xdr:txBody>
      </xdr:sp>
      <xdr:sp macro="[0]!add_item" textlink="">
        <xdr:nvSpPr>
          <xdr:cNvPr id="28" name="Ova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12698106" y="5360907"/>
            <a:ext cx="289454" cy="315389"/>
          </a:xfrm>
          <a:prstGeom prst="ellipse">
            <a:avLst/>
          </a:prstGeom>
          <a:solidFill>
            <a:schemeClr val="bg1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d_item">
        <xdr:nvPicPr>
          <xdr:cNvPr id="31" name="Graphic 30" descr="Add with solid fill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763716" y="5440266"/>
            <a:ext cx="160205" cy="156534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831716</xdr:colOff>
      <xdr:row>43</xdr:row>
      <xdr:rowOff>189566</xdr:rowOff>
    </xdr:from>
    <xdr:to>
      <xdr:col>14</xdr:col>
      <xdr:colOff>588316</xdr:colOff>
      <xdr:row>45</xdr:row>
      <xdr:rowOff>88755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4477314" y="9455734"/>
          <a:ext cx="1413122" cy="313320"/>
          <a:chOff x="14448521" y="9601162"/>
          <a:chExt cx="1413612" cy="316260"/>
        </a:xfrm>
      </xdr:grpSpPr>
      <xdr:sp macro="[0]!remove_item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4448521" y="9601162"/>
            <a:ext cx="1413612" cy="313411"/>
          </a:xfrm>
          <a:prstGeom prst="roundRect">
            <a:avLst>
              <a:gd name="adj" fmla="val 50000"/>
            </a:avLst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800" b="1" cap="all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REMOVE ITEM</a:t>
            </a:r>
          </a:p>
        </xdr:txBody>
      </xdr:sp>
      <xdr:sp macro="[0]!remove_item" textlink="">
        <xdr:nvSpPr>
          <xdr:cNvPr id="33" name="Oval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4452690" y="9603372"/>
            <a:ext cx="317363" cy="314050"/>
          </a:xfrm>
          <a:prstGeom prst="ellipse">
            <a:avLst/>
          </a:prstGeom>
          <a:solidFill>
            <a:schemeClr val="bg1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remove_item">
        <xdr:nvPicPr>
          <xdr:cNvPr id="40" name="Graphic 39" descr="Close with solid fill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4527550" y="9676840"/>
            <a:ext cx="167669" cy="165457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364192</xdr:colOff>
      <xdr:row>9</xdr:row>
      <xdr:rowOff>56030</xdr:rowOff>
    </xdr:from>
    <xdr:to>
      <xdr:col>11</xdr:col>
      <xdr:colOff>938493</xdr:colOff>
      <xdr:row>11</xdr:row>
      <xdr:rowOff>112060</xdr:rowOff>
    </xdr:to>
    <xdr:sp macro="" textlink="">
      <xdr:nvSpPr>
        <xdr:cNvPr id="43" name="TextBox 42" descr="Search for item">
          <a:extLst>
            <a:ext uri="{FF2B5EF4-FFF2-40B4-BE49-F238E27FC236}">
              <a16:creationId xmlns:a16="http://schemas.microsoft.com/office/drawing/2014/main" id="{00000000-0008-0000-0000-00002B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 txBox="1"/>
      </xdr:nvSpPr>
      <xdr:spPr>
        <a:xfrm>
          <a:off x="10323420" y="1820956"/>
          <a:ext cx="3263713" cy="448236"/>
        </a:xfrm>
        <a:prstGeom prst="roundRect">
          <a:avLst>
            <a:gd name="adj" fmla="val 50000"/>
          </a:avLst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9</xdr:row>
          <xdr:rowOff>104775</xdr:rowOff>
        </xdr:from>
        <xdr:to>
          <xdr:col>11</xdr:col>
          <xdr:colOff>400050</xdr:colOff>
          <xdr:row>11</xdr:row>
          <xdr:rowOff>38100</xdr:rowOff>
        </xdr:to>
        <xdr:sp macro="" textlink="">
          <xdr:nvSpPr>
            <xdr:cNvPr id="1042" name="TextBox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430409</xdr:colOff>
      <xdr:row>9</xdr:row>
      <xdr:rowOff>68242</xdr:rowOff>
    </xdr:from>
    <xdr:to>
      <xdr:col>11</xdr:col>
      <xdr:colOff>911495</xdr:colOff>
      <xdr:row>11</xdr:row>
      <xdr:rowOff>85529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082094" y="1745470"/>
          <a:ext cx="481086" cy="390005"/>
          <a:chOff x="13729642" y="1759902"/>
          <a:chExt cx="481086" cy="390005"/>
        </a:xfrm>
      </xdr:grpSpPr>
      <xdr:sp macro="[0]!Sheet1.get_data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>
            <a:spLocks/>
          </xdr:cNvSpPr>
        </xdr:nvSpPr>
        <xdr:spPr>
          <a:xfrm>
            <a:off x="13729642" y="1759902"/>
            <a:ext cx="481086" cy="390005"/>
          </a:xfrm>
          <a:prstGeom prst="roundRect">
            <a:avLst>
              <a:gd name="adj" fmla="val 50000"/>
            </a:avLst>
          </a:prstGeom>
          <a:solidFill>
            <a:schemeClr val="tx2">
              <a:lumMod val="60000"/>
              <a:lumOff val="4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pic macro="[0]!Sheet1.get_data">
        <xdr:nvPicPr>
          <xdr:cNvPr id="21" name="Graphic 20" descr="Magnifying glass with solid fill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864233" y="1864972"/>
            <a:ext cx="204254" cy="190689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387218</xdr:colOff>
      <xdr:row>3</xdr:row>
      <xdr:rowOff>130108</xdr:rowOff>
    </xdr:from>
    <xdr:to>
      <xdr:col>15</xdr:col>
      <xdr:colOff>127444</xdr:colOff>
      <xdr:row>5</xdr:row>
      <xdr:rowOff>158972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4044603" y="701608"/>
          <a:ext cx="2026226" cy="4098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Set</a:t>
          </a:r>
          <a:r>
            <a:rPr lang="en-US" sz="16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Threshold</a:t>
          </a:r>
          <a:endParaRPr lang="en-US" sz="16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285216</xdr:colOff>
      <xdr:row>3</xdr:row>
      <xdr:rowOff>165577</xdr:rowOff>
    </xdr:from>
    <xdr:to>
      <xdr:col>16</xdr:col>
      <xdr:colOff>54596</xdr:colOff>
      <xdr:row>5</xdr:row>
      <xdr:rowOff>106913</xdr:rowOff>
    </xdr:to>
    <xdr:sp macro="" textlink="">
      <xdr:nvSpPr>
        <xdr:cNvPr id="25" name="TextBox 24" descr="Search for item">
          <a:extLst>
            <a:ext uri="{FF2B5EF4-FFF2-40B4-BE49-F238E27FC236}">
              <a16:creationId xmlns:a16="http://schemas.microsoft.com/office/drawing/2014/main" id="{00000000-0008-0000-0000-00001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 txBox="1"/>
      </xdr:nvSpPr>
      <xdr:spPr>
        <a:xfrm>
          <a:off x="15568953" y="734161"/>
          <a:ext cx="984304" cy="320392"/>
        </a:xfrm>
        <a:prstGeom prst="roundRect">
          <a:avLst>
            <a:gd name="adj" fmla="val 50000"/>
          </a:avLst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4</xdr:row>
          <xdr:rowOff>9525</xdr:rowOff>
        </xdr:from>
        <xdr:to>
          <xdr:col>15</xdr:col>
          <xdr:colOff>390525</xdr:colOff>
          <xdr:row>5</xdr:row>
          <xdr:rowOff>85725</xdr:rowOff>
        </xdr:to>
        <xdr:sp macro="" textlink="">
          <xdr:nvSpPr>
            <xdr:cNvPr id="1043" name="TextBox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1171287</xdr:colOff>
      <xdr:row>12</xdr:row>
      <xdr:rowOff>86591</xdr:rowOff>
    </xdr:from>
    <xdr:to>
      <xdr:col>3</xdr:col>
      <xdr:colOff>2917537</xdr:colOff>
      <xdr:row>14</xdr:row>
      <xdr:rowOff>129886</xdr:rowOff>
    </xdr:to>
    <xdr:sp macro="" textlink="">
      <xdr:nvSpPr>
        <xdr:cNvPr id="10" name="Rectangle: Rounded Corners 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177310" y="2337955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Addition</a:t>
          </a:r>
          <a:r>
            <a:rPr lang="en-US" sz="1500" b="1" baseline="0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 Log</a:t>
          </a:r>
          <a:endParaRPr lang="en-US" sz="1500" b="1">
            <a:solidFill>
              <a:srgbClr val="001642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3126510</xdr:colOff>
      <xdr:row>12</xdr:row>
      <xdr:rowOff>80241</xdr:rowOff>
    </xdr:from>
    <xdr:to>
      <xdr:col>4</xdr:col>
      <xdr:colOff>471056</xdr:colOff>
      <xdr:row>14</xdr:row>
      <xdr:rowOff>123536</xdr:rowOff>
    </xdr:to>
    <xdr:sp macro="" textlink="">
      <xdr:nvSpPr>
        <xdr:cNvPr id="39" name="Rectangle: Rounded Corners 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132533" y="2331605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Removal</a:t>
          </a:r>
          <a:r>
            <a:rPr lang="en-US" sz="1500" b="1" baseline="0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 Log</a:t>
          </a:r>
          <a:endParaRPr lang="en-US" sz="1500" b="1">
            <a:solidFill>
              <a:srgbClr val="001642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680028</xdr:colOff>
      <xdr:row>12</xdr:row>
      <xdr:rowOff>73891</xdr:rowOff>
    </xdr:from>
    <xdr:to>
      <xdr:col>6</xdr:col>
      <xdr:colOff>88323</xdr:colOff>
      <xdr:row>14</xdr:row>
      <xdr:rowOff>117186</xdr:rowOff>
    </xdr:to>
    <xdr:sp macro="" textlink="">
      <xdr:nvSpPr>
        <xdr:cNvPr id="42" name="Rectangle: Rounded Corners 4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087755" y="2325255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All Activities</a:t>
          </a:r>
        </a:p>
      </xdr:txBody>
    </xdr:sp>
    <xdr:clientData/>
  </xdr:twoCellAnchor>
  <xdr:twoCellAnchor>
    <xdr:from>
      <xdr:col>2</xdr:col>
      <xdr:colOff>9814</xdr:colOff>
      <xdr:row>12</xdr:row>
      <xdr:rowOff>81972</xdr:rowOff>
    </xdr:from>
    <xdr:to>
      <xdr:col>3</xdr:col>
      <xdr:colOff>962314</xdr:colOff>
      <xdr:row>14</xdr:row>
      <xdr:rowOff>125267</xdr:rowOff>
    </xdr:to>
    <xdr:sp macro="" textlink="">
      <xdr:nvSpPr>
        <xdr:cNvPr id="44" name="Rectangle: Rounded Corners 4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22087" y="2333336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Master Data</a:t>
          </a:r>
        </a:p>
      </xdr:txBody>
    </xdr:sp>
    <xdr:clientData/>
  </xdr:twoCellAnchor>
  <xdr:twoCellAnchor>
    <xdr:from>
      <xdr:col>2</xdr:col>
      <xdr:colOff>101022</xdr:colOff>
      <xdr:row>3</xdr:row>
      <xdr:rowOff>144317</xdr:rowOff>
    </xdr:from>
    <xdr:to>
      <xdr:col>3</xdr:col>
      <xdr:colOff>389659</xdr:colOff>
      <xdr:row>9</xdr:row>
      <xdr:rowOff>101022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313295" y="707158"/>
          <a:ext cx="1082387" cy="1082387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245341</xdr:colOff>
      <xdr:row>4</xdr:row>
      <xdr:rowOff>101023</xdr:rowOff>
    </xdr:from>
    <xdr:to>
      <xdr:col>3</xdr:col>
      <xdr:colOff>226440</xdr:colOff>
      <xdr:row>8</xdr:row>
      <xdr:rowOff>129755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colorTemperature colorTemp="470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57614" y="851478"/>
          <a:ext cx="774849" cy="7791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323851</xdr:colOff>
      <xdr:row>1</xdr:row>
      <xdr:rowOff>197304</xdr:rowOff>
    </xdr:from>
    <xdr:to>
      <xdr:col>2</xdr:col>
      <xdr:colOff>266701</xdr:colOff>
      <xdr:row>2</xdr:row>
      <xdr:rowOff>227757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73"/>
        <a:stretch/>
      </xdr:blipFill>
      <xdr:spPr>
        <a:xfrm>
          <a:off x="936172" y="458108"/>
          <a:ext cx="396422" cy="291256"/>
        </a:xfrm>
        <a:prstGeom prst="rect">
          <a:avLst/>
        </a:prstGeom>
      </xdr:spPr>
    </xdr:pic>
    <xdr:clientData/>
  </xdr:twoCellAnchor>
  <xdr:twoCellAnchor>
    <xdr:from>
      <xdr:col>6</xdr:col>
      <xdr:colOff>667785</xdr:colOff>
      <xdr:row>1</xdr:row>
      <xdr:rowOff>173182</xdr:rowOff>
    </xdr:from>
    <xdr:to>
      <xdr:col>7</xdr:col>
      <xdr:colOff>2150342</xdr:colOff>
      <xdr:row>2</xdr:row>
      <xdr:rowOff>300560</xdr:rowOff>
    </xdr:to>
    <xdr:grpSp>
      <xdr:nvGrpSpPr>
        <xdr:cNvPr id="6" name="Group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11010693" y="432014"/>
          <a:ext cx="2383290" cy="386209"/>
          <a:chOff x="9343818" y="432014"/>
          <a:chExt cx="2388467" cy="386209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6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105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1183515</xdr:colOff>
      <xdr:row>1</xdr:row>
      <xdr:rowOff>170132</xdr:rowOff>
    </xdr:from>
    <xdr:to>
      <xdr:col>4</xdr:col>
      <xdr:colOff>1399261</xdr:colOff>
      <xdr:row>2</xdr:row>
      <xdr:rowOff>168337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6327015" y="370157"/>
          <a:ext cx="1892146" cy="360155"/>
          <a:chOff x="9343818" y="432014"/>
          <a:chExt cx="2388467" cy="386209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9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209550</xdr:colOff>
      <xdr:row>1</xdr:row>
      <xdr:rowOff>161925</xdr:rowOff>
    </xdr:from>
    <xdr:to>
      <xdr:col>2</xdr:col>
      <xdr:colOff>54368</xdr:colOff>
      <xdr:row>2</xdr:row>
      <xdr:rowOff>190859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colorTemperature colorTemp="470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19150" y="361950"/>
          <a:ext cx="387743" cy="3908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1123950</xdr:colOff>
      <xdr:row>1</xdr:row>
      <xdr:rowOff>171450</xdr:rowOff>
    </xdr:from>
    <xdr:to>
      <xdr:col>7</xdr:col>
      <xdr:colOff>1342895</xdr:colOff>
      <xdr:row>2</xdr:row>
      <xdr:rowOff>323654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1601450" y="373495"/>
          <a:ext cx="1893036" cy="363871"/>
          <a:chOff x="9343818" y="432014"/>
          <a:chExt cx="2388467" cy="386209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9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182803</xdr:colOff>
      <xdr:row>1</xdr:row>
      <xdr:rowOff>125077</xdr:rowOff>
    </xdr:from>
    <xdr:to>
      <xdr:col>2</xdr:col>
      <xdr:colOff>31758</xdr:colOff>
      <xdr:row>2</xdr:row>
      <xdr:rowOff>304294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colorTemperature colorTemp="470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88939" y="327122"/>
          <a:ext cx="387743" cy="39088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1</xdr:row>
      <xdr:rowOff>161925</xdr:rowOff>
    </xdr:from>
    <xdr:to>
      <xdr:col>7</xdr:col>
      <xdr:colOff>390395</xdr:colOff>
      <xdr:row>1</xdr:row>
      <xdr:rowOff>523679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8340023" y="364226"/>
          <a:ext cx="1887253" cy="361754"/>
          <a:chOff x="9343818" y="432014"/>
          <a:chExt cx="2388467" cy="386209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9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269734</xdr:colOff>
      <xdr:row>1</xdr:row>
      <xdr:rowOff>152068</xdr:rowOff>
    </xdr:from>
    <xdr:to>
      <xdr:col>1</xdr:col>
      <xdr:colOff>657477</xdr:colOff>
      <xdr:row>1</xdr:row>
      <xdr:rowOff>542952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colorTemperature colorTemp="470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76637" y="354369"/>
          <a:ext cx="387743" cy="3908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5CC731-71DD-43D3-83EE-59669A5C9E72}" name="dashboard_table" displayName="dashboard_table" ref="C17:G47" totalsRowShown="0" headerRowDxfId="30" dataDxfId="28" headerRowBorderDxfId="29" tableBorderDxfId="27" totalsRowBorderDxfId="26">
  <tableColumns count="5">
    <tableColumn id="1" xr3:uid="{2002EB80-52FD-44B7-9EBE-E0EE6FBDCE03}" name="S/N" dataDxfId="25">
      <calculatedColumnFormula>'Data Summary'!A5</calculatedColumnFormula>
    </tableColumn>
    <tableColumn id="2" xr3:uid="{27114473-551C-42C6-8555-948BF7367E4C}" name="ITEM DESCRIPTION" dataDxfId="24">
      <calculatedColumnFormula>'Data Summary'!B5</calculatedColumnFormula>
    </tableColumn>
    <tableColumn id="3" xr3:uid="{D2EFC133-7CA9-4F15-A40C-60FDA8130047}" name="P/N" dataDxfId="23">
      <calculatedColumnFormula>'Data Summary'!C5</calculatedColumnFormula>
    </tableColumn>
    <tableColumn id="4" xr3:uid="{4AA38D41-FA8F-44FD-B2EB-921DB8CE95B5}" name="QTY IN STOCK" dataDxfId="22">
      <calculatedColumnFormula>'Data Summary'!D5</calculatedColumnFormula>
    </tableColumn>
    <tableColumn id="5" xr3:uid="{0061483C-FBA0-44E8-B137-43EA47B3A9F6}" name="QTY TYPE" dataDxfId="21">
      <calculatedColumnFormula>'Data Summary'!E5</calculatedColumnFormula>
    </tableColumn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DB2646-20DD-4D15-BD3A-07D6C541AD3D}" name="master_table" displayName="master_table" ref="B5:H163" totalsRowCount="1" headerRowDxfId="20" dataDxfId="19">
  <tableColumns count="7">
    <tableColumn id="1" xr3:uid="{FE3B642E-BC46-49C8-9B7F-8BF70754082F}" name="S/N" dataDxfId="18" totalsRowDxfId="17"/>
    <tableColumn id="2" xr3:uid="{0CBE5FA0-1C7B-411F-B6BC-2B575EAB04CD}" name="ITEM DESCRIPTION" dataDxfId="16" totalsRowDxfId="15"/>
    <tableColumn id="3" xr3:uid="{415F66D2-F978-41D3-A542-B787A57C97ED}" name="P/N" dataDxfId="14" totalsRowDxfId="13"/>
    <tableColumn id="5" xr3:uid="{2CF70489-ED40-4F2F-9A62-DAF98640EE02}" name="QTY IN STOCK2" dataDxfId="12" totalsRowDxfId="11"/>
    <tableColumn id="6" xr3:uid="{AE1123D3-EA86-41FD-B5E2-7CD5B18CDD7B}" name="QTY TYPE" dataDxfId="10" totalsRowDxfId="9"/>
    <tableColumn id="9" xr3:uid="{3E713AC0-9479-45A6-99CB-8B4CCC65BC59}" name="QTY TYPE2" dataDxfId="8"/>
    <tableColumn id="8" xr3:uid="{1340BAFC-5850-4C64-803F-B2F3CAE7780E}" name="QTY ORDER EXPECTING DELIVERY" dataDxfId="7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FB61187-21B1-4648-B5C0-6164CBF9EDF4}" name="items_added" displayName="items_added" ref="B6:E54" totalsRowShown="0" tableBorderDxfId="6">
  <tableColumns count="4">
    <tableColumn id="1" xr3:uid="{98AD0A1D-6B6E-4278-91A0-6D03044FFCB1}" name="S/N"/>
    <tableColumn id="2" xr3:uid="{55A29753-7066-432E-8CF9-7B286E9377D9}" name="ITEM DESCRIPTION"/>
    <tableColumn id="3" xr3:uid="{985B3121-AEF0-4DA3-A113-08D3F92F9A20}" name="QUANTITY ADDED"/>
    <tableColumn id="4" xr3:uid="{3EDB8CAE-5758-4727-A0F7-67C513EDD2E1}" name="DATE ADDED" dataDxfId="5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0BAD8C-DD68-4236-9F7F-EB738914C216}" name="items_removed" displayName="items_removed" ref="B6:H18" totalsRowShown="0" tableBorderDxfId="4">
  <tableColumns count="7">
    <tableColumn id="1" xr3:uid="{A7808590-EC06-41B7-8EE4-D18CDD69DECA}" name="S/N"/>
    <tableColumn id="2" xr3:uid="{52F6DD19-40AC-4DC8-AA9A-BDE7FB919071}" name="ITEM DESCRIPTION"/>
    <tableColumn id="3" xr3:uid="{ACD04F2B-92A9-4FD3-A56A-C6159DE5006C}" name="QUANTITY REMOVED"/>
    <tableColumn id="7" xr3:uid="{42E0F79B-8BBA-4705-B85C-C4EEF57B0E26}" name="BARGE"/>
    <tableColumn id="6" xr3:uid="{7D530F96-AC29-44B8-AE23-179071970C1C}" name="PERSONNEL IN CHARGE"/>
    <tableColumn id="4" xr3:uid="{E69651C1-6098-4D28-8297-9ABEB4A10E61}" name="LOCATION"/>
    <tableColumn id="5" xr3:uid="{3F2B7B52-9159-4CE3-A577-616D98EB3FE5}" name="DATE REMOVED" dataDxfId="3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F39CB1-475F-4DAE-92F5-3E7F79CE2D34}" name="notifications" displayName="notifications" ref="B6:D24" totalsRowShown="0" tableBorderDxfId="2">
  <tableColumns count="3">
    <tableColumn id="1" xr3:uid="{5229BD87-88C1-4958-91E0-1B1D4A817A4E}" name="S/N"/>
    <tableColumn id="2" xr3:uid="{9EB26890-7035-40D7-9A6E-F0391781D9E8}" name="DATE " dataDxfId="1"/>
    <tableColumn id="3" xr3:uid="{FD7705F5-2091-48DC-A367-43DD608463E6}" name="INFORMATION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FDB85-C0C8-4FCD-9E20-1C6C7765DDE5}">
  <sheetPr codeName="Sheet1"/>
  <dimension ref="B4:R48"/>
  <sheetViews>
    <sheetView showGridLines="0" showRowColHeaders="0" tabSelected="1" zoomScale="92" zoomScaleNormal="92" workbookViewId="0"/>
  </sheetViews>
  <sheetFormatPr defaultRowHeight="15" x14ac:dyDescent="0.25"/>
  <cols>
    <col min="3" max="3" width="11.85546875" bestFit="1" customWidth="1"/>
    <col min="4" max="4" width="66" customWidth="1"/>
    <col min="5" max="5" width="14.7109375" customWidth="1"/>
    <col min="6" max="6" width="20.42578125" customWidth="1"/>
    <col min="7" max="7" width="18" customWidth="1"/>
    <col min="10" max="11" width="11" bestFit="1" customWidth="1"/>
    <col min="12" max="12" width="14.85546875" bestFit="1" customWidth="1"/>
    <col min="13" max="13" width="15.7109375" bestFit="1" customWidth="1"/>
    <col min="16" max="17" width="9.140625" customWidth="1"/>
    <col min="18" max="18" width="11.5703125" customWidth="1"/>
  </cols>
  <sheetData>
    <row r="4" spans="2:18" x14ac:dyDescent="0.25">
      <c r="O4" s="7"/>
      <c r="P4" s="7"/>
      <c r="Q4" s="7"/>
      <c r="R4" s="7"/>
    </row>
    <row r="5" spans="2:18" x14ac:dyDescent="0.25">
      <c r="O5" s="7"/>
      <c r="P5" s="7"/>
      <c r="Q5" s="7"/>
      <c r="R5" s="7"/>
    </row>
    <row r="6" spans="2:18" x14ac:dyDescent="0.25">
      <c r="O6" s="7"/>
      <c r="P6" s="7"/>
      <c r="Q6" s="7"/>
      <c r="R6" s="7"/>
    </row>
    <row r="7" spans="2:18" x14ac:dyDescent="0.25"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2:18" x14ac:dyDescent="0.25"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2:18" x14ac:dyDescent="0.25"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2:18" x14ac:dyDescent="0.25">
      <c r="G10" s="7"/>
      <c r="H10" s="7"/>
      <c r="I10" s="7"/>
      <c r="J10" s="7"/>
      <c r="K10" s="7"/>
      <c r="L10" s="7"/>
      <c r="M10" s="7"/>
      <c r="N10" s="7"/>
      <c r="O10" s="7"/>
      <c r="P10" s="7" t="s">
        <v>86</v>
      </c>
      <c r="Q10" s="7"/>
      <c r="R10" s="7"/>
    </row>
    <row r="11" spans="2:18" x14ac:dyDescent="0.25">
      <c r="G11" s="7"/>
      <c r="H11" s="7"/>
      <c r="I11" s="7"/>
      <c r="J11" s="7"/>
      <c r="K11" s="7"/>
      <c r="L11" s="7"/>
      <c r="M11" s="7"/>
      <c r="N11" s="7"/>
      <c r="O11" s="7"/>
      <c r="P11" s="7" t="e">
        <f>VALUE(P10)</f>
        <v>#VALUE!</v>
      </c>
      <c r="Q11" s="7"/>
      <c r="R11" s="7"/>
    </row>
    <row r="12" spans="2:18" x14ac:dyDescent="0.25"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2:18" x14ac:dyDescent="0.25"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2:18" x14ac:dyDescent="0.25"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2:18" x14ac:dyDescent="0.25"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2:18" ht="15" customHeight="1" thickBot="1" x14ac:dyDescent="0.3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2:16" ht="40.5" customHeight="1" thickBot="1" x14ac:dyDescent="0.3">
      <c r="B17" s="7"/>
      <c r="C17" s="46" t="s">
        <v>0</v>
      </c>
      <c r="D17" s="46" t="s">
        <v>1</v>
      </c>
      <c r="E17" s="46" t="s">
        <v>2</v>
      </c>
      <c r="F17" s="46" t="s">
        <v>3</v>
      </c>
      <c r="G17" s="46" t="s">
        <v>33</v>
      </c>
      <c r="H17" s="7"/>
      <c r="I17" s="7"/>
      <c r="J17" s="42" t="s">
        <v>35</v>
      </c>
      <c r="K17" s="43"/>
      <c r="L17" s="43"/>
      <c r="M17" s="43"/>
      <c r="N17" s="43"/>
      <c r="O17" s="44"/>
      <c r="P17" s="7"/>
    </row>
    <row r="18" spans="2:16" ht="16.5" customHeight="1" x14ac:dyDescent="0.3">
      <c r="B18" s="7"/>
      <c r="C18" s="20">
        <f ca="1">'Data Summary'!A5</f>
        <v>11</v>
      </c>
      <c r="D18" s="21" t="str">
        <f ca="1">'Data Summary'!B5</f>
        <v>Anonymous Item 11</v>
      </c>
      <c r="E18" s="21" t="str">
        <f ca="1">'Data Summary'!C5</f>
        <v/>
      </c>
      <c r="F18" s="21">
        <f ca="1">'Data Summary'!D5</f>
        <v>53</v>
      </c>
      <c r="G18" s="21" t="str">
        <f ca="1">'Data Summary'!E5</f>
        <v>pairs</v>
      </c>
      <c r="H18" s="7"/>
      <c r="I18" s="7"/>
      <c r="J18" s="31"/>
      <c r="K18" s="7"/>
      <c r="L18" s="7"/>
      <c r="M18" s="7"/>
      <c r="N18" s="7"/>
      <c r="O18" s="22"/>
      <c r="P18" s="7"/>
    </row>
    <row r="19" spans="2:16" ht="18.75" customHeight="1" x14ac:dyDescent="0.3">
      <c r="B19" s="7"/>
      <c r="C19" s="20">
        <f ca="1">'Data Summary'!A6</f>
        <v>12</v>
      </c>
      <c r="D19" s="21" t="str">
        <f ca="1">'Data Summary'!B6</f>
        <v>Anonymous Item 12</v>
      </c>
      <c r="E19" s="21" t="str">
        <f ca="1">'Data Summary'!C6</f>
        <v/>
      </c>
      <c r="F19" s="21">
        <f ca="1">'Data Summary'!D6</f>
        <v>0</v>
      </c>
      <c r="G19" s="21" t="str">
        <f ca="1">'Data Summary'!E6</f>
        <v>pairs</v>
      </c>
      <c r="H19" s="7"/>
      <c r="I19" s="7"/>
      <c r="J19" s="31"/>
      <c r="K19" s="45" t="s">
        <v>38</v>
      </c>
      <c r="L19" s="45"/>
      <c r="M19" s="37">
        <f ca="1">TODAY()</f>
        <v>44833</v>
      </c>
      <c r="N19" s="7"/>
      <c r="O19" s="22"/>
      <c r="P19" s="7"/>
    </row>
    <row r="20" spans="2:16" ht="16.5" x14ac:dyDescent="0.3">
      <c r="B20" s="7"/>
      <c r="C20" s="20">
        <f ca="1">'Data Summary'!A7</f>
        <v>13</v>
      </c>
      <c r="D20" s="21" t="str">
        <f ca="1">'Data Summary'!B7</f>
        <v>Anonymous Item 13</v>
      </c>
      <c r="E20" s="21" t="str">
        <f ca="1">'Data Summary'!C7</f>
        <v/>
      </c>
      <c r="F20" s="21">
        <f ca="1">'Data Summary'!D7</f>
        <v>0</v>
      </c>
      <c r="G20" s="21" t="str">
        <f ca="1">'Data Summary'!E7</f>
        <v>pairs</v>
      </c>
      <c r="H20" s="7"/>
      <c r="I20" s="7"/>
      <c r="J20" s="31"/>
      <c r="K20" s="7"/>
      <c r="L20" s="7"/>
      <c r="M20" s="7"/>
      <c r="N20" s="7"/>
      <c r="O20" s="22"/>
      <c r="P20" s="7"/>
    </row>
    <row r="21" spans="2:16" ht="18.75" x14ac:dyDescent="0.3">
      <c r="B21" s="7"/>
      <c r="C21" s="20">
        <f ca="1">'Data Summary'!A8</f>
        <v>14</v>
      </c>
      <c r="D21" s="21" t="str">
        <f ca="1">'Data Summary'!B8</f>
        <v>Anonymous Item 14</v>
      </c>
      <c r="E21" s="21" t="str">
        <f ca="1">'Data Summary'!C8</f>
        <v/>
      </c>
      <c r="F21" s="21">
        <f ca="1">'Data Summary'!D8</f>
        <v>0</v>
      </c>
      <c r="G21" s="21" t="str">
        <f ca="1">'Data Summary'!E8</f>
        <v>pairs</v>
      </c>
      <c r="H21" s="7"/>
      <c r="I21" s="7"/>
      <c r="J21" s="65" t="s">
        <v>36</v>
      </c>
      <c r="K21" s="49"/>
      <c r="L21" s="39"/>
      <c r="M21" s="39"/>
      <c r="N21" s="49" t="s">
        <v>37</v>
      </c>
      <c r="O21" s="50"/>
      <c r="P21" s="24"/>
    </row>
    <row r="22" spans="2:16" ht="16.5" customHeight="1" x14ac:dyDescent="0.3">
      <c r="B22" s="7"/>
      <c r="C22" s="20">
        <f ca="1">'Data Summary'!A9</f>
        <v>15</v>
      </c>
      <c r="D22" s="21" t="str">
        <f ca="1">'Data Summary'!B9</f>
        <v>Anonymous Item 15</v>
      </c>
      <c r="E22" s="21" t="str">
        <f ca="1">'Data Summary'!C9</f>
        <v/>
      </c>
      <c r="F22" s="21">
        <f ca="1">'Data Summary'!D9</f>
        <v>18</v>
      </c>
      <c r="G22" s="21" t="str">
        <f ca="1">'Data Summary'!E9</f>
        <v>pcs</v>
      </c>
      <c r="H22" s="7"/>
      <c r="I22" s="7"/>
      <c r="J22" s="66"/>
      <c r="K22" s="67"/>
      <c r="L22" s="67"/>
      <c r="M22" s="68"/>
      <c r="N22" s="69"/>
      <c r="O22" s="70"/>
      <c r="P22" s="7"/>
    </row>
    <row r="23" spans="2:16" ht="17.25" customHeight="1" thickBot="1" x14ac:dyDescent="0.35">
      <c r="B23" s="7"/>
      <c r="C23" s="20">
        <f ca="1">'Data Summary'!A10</f>
        <v>16</v>
      </c>
      <c r="D23" s="21" t="str">
        <f ca="1">'Data Summary'!B10</f>
        <v>Anonymous Item 16</v>
      </c>
      <c r="E23" s="21" t="str">
        <f ca="1">'Data Summary'!C10</f>
        <v/>
      </c>
      <c r="F23" s="21">
        <f ca="1">'Data Summary'!D10</f>
        <v>121</v>
      </c>
      <c r="G23" s="21" t="str">
        <f ca="1">'Data Summary'!E10</f>
        <v>pcs</v>
      </c>
      <c r="H23" s="7"/>
      <c r="I23" s="7"/>
      <c r="J23" s="66"/>
      <c r="K23" s="67"/>
      <c r="L23" s="67"/>
      <c r="M23" s="68"/>
      <c r="N23" s="69"/>
      <c r="O23" s="70"/>
      <c r="P23" s="7"/>
    </row>
    <row r="24" spans="2:16" ht="17.25" thickBot="1" x14ac:dyDescent="0.35">
      <c r="B24" s="7"/>
      <c r="C24" s="20">
        <f ca="1">'Data Summary'!A11</f>
        <v>17</v>
      </c>
      <c r="D24" s="21" t="str">
        <f ca="1">'Data Summary'!B11</f>
        <v>Anonymous Item 17</v>
      </c>
      <c r="E24" s="21" t="str">
        <f ca="1">'Data Summary'!C11</f>
        <v/>
      </c>
      <c r="F24" s="21">
        <f ca="1">'Data Summary'!D11</f>
        <v>181</v>
      </c>
      <c r="G24" s="21" t="str">
        <f ca="1">'Data Summary'!E11</f>
        <v>pcs</v>
      </c>
      <c r="H24" s="7"/>
      <c r="I24" s="7"/>
      <c r="J24" s="25"/>
      <c r="K24" s="26"/>
      <c r="L24" s="26"/>
      <c r="M24" s="26"/>
      <c r="N24" s="26"/>
      <c r="O24" s="27"/>
      <c r="P24" s="7"/>
    </row>
    <row r="25" spans="2:16" ht="16.5" x14ac:dyDescent="0.3">
      <c r="B25" s="7"/>
      <c r="C25" s="20">
        <f ca="1">'Data Summary'!A12</f>
        <v>18</v>
      </c>
      <c r="D25" s="21" t="str">
        <f ca="1">'Data Summary'!B12</f>
        <v>Anonymous Item 18</v>
      </c>
      <c r="E25" s="21" t="str">
        <f ca="1">'Data Summary'!C12</f>
        <v/>
      </c>
      <c r="F25" s="21">
        <f ca="1">'Data Summary'!D12</f>
        <v>0</v>
      </c>
      <c r="G25" s="21" t="str">
        <f ca="1">'Data Summary'!E12</f>
        <v>pcs</v>
      </c>
      <c r="H25" s="7"/>
      <c r="I25" s="7"/>
      <c r="J25" s="7"/>
      <c r="K25" s="7"/>
      <c r="L25" s="7"/>
      <c r="M25" s="7"/>
      <c r="N25" s="7"/>
      <c r="O25" s="7"/>
      <c r="P25" s="7"/>
    </row>
    <row r="26" spans="2:16" ht="16.5" x14ac:dyDescent="0.3">
      <c r="B26" s="7"/>
      <c r="C26" s="20">
        <f ca="1">'Data Summary'!A13</f>
        <v>19</v>
      </c>
      <c r="D26" s="21" t="str">
        <f ca="1">'Data Summary'!B13</f>
        <v>Anonymous Item 19</v>
      </c>
      <c r="E26" s="21" t="str">
        <f ca="1">'Data Summary'!C13</f>
        <v/>
      </c>
      <c r="F26" s="21">
        <f ca="1">'Data Summary'!D13</f>
        <v>0</v>
      </c>
      <c r="G26" s="21" t="str">
        <f ca="1">'Data Summary'!E13</f>
        <v>pcs</v>
      </c>
      <c r="H26" s="7"/>
      <c r="I26" s="7"/>
      <c r="J26" s="7"/>
      <c r="K26" s="7"/>
      <c r="L26" s="7"/>
      <c r="M26" s="7"/>
      <c r="N26" s="7"/>
      <c r="O26" s="7"/>
      <c r="P26" s="7"/>
    </row>
    <row r="27" spans="2:16" ht="16.5" x14ac:dyDescent="0.3">
      <c r="B27" s="7"/>
      <c r="C27" s="20">
        <f ca="1">'Data Summary'!A14</f>
        <v>20</v>
      </c>
      <c r="D27" s="21" t="str">
        <f ca="1">'Data Summary'!B14</f>
        <v>Anonymous Item 20</v>
      </c>
      <c r="E27" s="21" t="str">
        <f ca="1">'Data Summary'!C14</f>
        <v/>
      </c>
      <c r="F27" s="21">
        <f ca="1">'Data Summary'!D14</f>
        <v>0</v>
      </c>
      <c r="G27" s="21" t="str">
        <f ca="1">'Data Summary'!E14</f>
        <v>pcs</v>
      </c>
      <c r="H27" s="7"/>
      <c r="I27" s="7"/>
      <c r="J27" s="7"/>
      <c r="K27" s="7"/>
      <c r="L27" s="7"/>
      <c r="M27" s="7"/>
      <c r="N27" s="7"/>
      <c r="O27" s="7"/>
      <c r="P27" s="7"/>
    </row>
    <row r="28" spans="2:16" ht="17.25" thickBot="1" x14ac:dyDescent="0.35">
      <c r="B28" s="7"/>
      <c r="C28" s="20">
        <f ca="1">'Data Summary'!A15</f>
        <v>21</v>
      </c>
      <c r="D28" s="21" t="str">
        <f ca="1">'Data Summary'!B15</f>
        <v>Anonymous Item 21</v>
      </c>
      <c r="E28" s="21" t="str">
        <f ca="1">'Data Summary'!C15</f>
        <v/>
      </c>
      <c r="F28" s="21">
        <f ca="1">'Data Summary'!D15</f>
        <v>4</v>
      </c>
      <c r="G28" s="21" t="str">
        <f ca="1">'Data Summary'!E15</f>
        <v>pcs</v>
      </c>
      <c r="H28" s="7"/>
      <c r="I28" s="7"/>
      <c r="J28" s="7"/>
      <c r="K28" s="7"/>
      <c r="L28" s="7"/>
      <c r="M28" s="7"/>
      <c r="N28" s="7"/>
      <c r="O28" s="7"/>
      <c r="P28" s="7"/>
    </row>
    <row r="29" spans="2:16" ht="21" customHeight="1" x14ac:dyDescent="0.3">
      <c r="B29" s="7"/>
      <c r="C29" s="20">
        <f ca="1">'Data Summary'!A16</f>
        <v>22</v>
      </c>
      <c r="D29" s="21" t="str">
        <f ca="1">'Data Summary'!B16</f>
        <v>Anonymous Item 22</v>
      </c>
      <c r="E29" s="21" t="str">
        <f ca="1">'Data Summary'!C16</f>
        <v/>
      </c>
      <c r="F29" s="21">
        <f ca="1">'Data Summary'!D16</f>
        <v>18</v>
      </c>
      <c r="G29" s="21" t="str">
        <f ca="1">'Data Summary'!E16</f>
        <v>pcs</v>
      </c>
      <c r="H29" s="7"/>
      <c r="I29" s="7"/>
      <c r="J29" s="71" t="s">
        <v>39</v>
      </c>
      <c r="K29" s="72"/>
      <c r="L29" s="72"/>
      <c r="M29" s="72"/>
      <c r="N29" s="72"/>
      <c r="O29" s="73"/>
      <c r="P29" s="7"/>
    </row>
    <row r="30" spans="2:16" ht="17.25" thickBot="1" x14ac:dyDescent="0.35">
      <c r="B30" s="7"/>
      <c r="C30" s="20">
        <f ca="1">'Data Summary'!A17</f>
        <v>23</v>
      </c>
      <c r="D30" s="21" t="str">
        <f ca="1">'Data Summary'!B17</f>
        <v>Anonymous Item 23</v>
      </c>
      <c r="E30" s="21" t="str">
        <f ca="1">'Data Summary'!C17</f>
        <v/>
      </c>
      <c r="F30" s="21">
        <f ca="1">'Data Summary'!D17</f>
        <v>48</v>
      </c>
      <c r="G30" s="21" t="str">
        <f ca="1">'Data Summary'!E17</f>
        <v>pcs</v>
      </c>
      <c r="H30" s="7"/>
      <c r="I30" s="7"/>
      <c r="J30" s="74"/>
      <c r="K30" s="75"/>
      <c r="L30" s="75"/>
      <c r="M30" s="75"/>
      <c r="N30" s="75"/>
      <c r="O30" s="76"/>
      <c r="P30" s="7"/>
    </row>
    <row r="31" spans="2:16" ht="16.5" x14ac:dyDescent="0.3">
      <c r="B31" s="7"/>
      <c r="C31" s="20">
        <f ca="1">'Data Summary'!A18</f>
        <v>24</v>
      </c>
      <c r="D31" s="21" t="str">
        <f ca="1">'Data Summary'!B18</f>
        <v>Anonymous Item 24</v>
      </c>
      <c r="E31" s="21" t="str">
        <f ca="1">'Data Summary'!C18</f>
        <v/>
      </c>
      <c r="F31" s="21">
        <f ca="1">'Data Summary'!D18</f>
        <v>13</v>
      </c>
      <c r="G31" s="21" t="str">
        <f ca="1">'Data Summary'!E18</f>
        <v>pcs</v>
      </c>
      <c r="H31" s="7"/>
      <c r="I31" s="7"/>
      <c r="J31" s="28"/>
      <c r="K31" s="29"/>
      <c r="L31" s="29"/>
      <c r="M31" s="29"/>
      <c r="N31" s="29"/>
      <c r="O31" s="30"/>
      <c r="P31" s="7"/>
    </row>
    <row r="32" spans="2:16" ht="17.25" customHeight="1" x14ac:dyDescent="0.3">
      <c r="B32" s="7"/>
      <c r="C32" s="20">
        <f ca="1">'Data Summary'!A19</f>
        <v>25</v>
      </c>
      <c r="D32" s="21" t="str">
        <f ca="1">'Data Summary'!B19</f>
        <v>Anonymous Item 25</v>
      </c>
      <c r="E32" s="21" t="str">
        <f ca="1">'Data Summary'!C19</f>
        <v/>
      </c>
      <c r="F32" s="21">
        <f ca="1">'Data Summary'!D19</f>
        <v>23</v>
      </c>
      <c r="G32" s="21" t="str">
        <f ca="1">'Data Summary'!E19</f>
        <v>pcs</v>
      </c>
      <c r="H32" s="7"/>
      <c r="I32" s="7"/>
      <c r="J32" s="31"/>
      <c r="K32" s="36" t="s">
        <v>40</v>
      </c>
      <c r="L32" s="36"/>
      <c r="M32" s="37">
        <f ca="1">TODAY()</f>
        <v>44833</v>
      </c>
      <c r="N32" s="7"/>
      <c r="O32" s="22"/>
      <c r="P32" s="7"/>
    </row>
    <row r="33" spans="2:16" ht="18" customHeight="1" x14ac:dyDescent="0.3">
      <c r="B33" s="7"/>
      <c r="C33" s="20">
        <f ca="1">'Data Summary'!A20</f>
        <v>26</v>
      </c>
      <c r="D33" s="21" t="str">
        <f ca="1">'Data Summary'!B20</f>
        <v>Anonymous Item 26</v>
      </c>
      <c r="E33" s="21" t="str">
        <f ca="1">'Data Summary'!C20</f>
        <v/>
      </c>
      <c r="F33" s="21">
        <f ca="1">'Data Summary'!D20</f>
        <v>2</v>
      </c>
      <c r="G33" s="21" t="str">
        <f ca="1">'Data Summary'!E20</f>
        <v>pcs</v>
      </c>
      <c r="H33" s="7"/>
      <c r="I33" s="7"/>
      <c r="J33" s="31"/>
      <c r="K33" s="7"/>
      <c r="L33" s="7"/>
      <c r="M33" s="7"/>
      <c r="N33" s="7"/>
      <c r="O33" s="22"/>
      <c r="P33" s="7"/>
    </row>
    <row r="34" spans="2:16" ht="18.75" x14ac:dyDescent="0.3">
      <c r="B34" s="7"/>
      <c r="C34" s="20">
        <f ca="1">'Data Summary'!A21</f>
        <v>27</v>
      </c>
      <c r="D34" s="21" t="str">
        <f ca="1">'Data Summary'!B21</f>
        <v>Anonymous Item 27</v>
      </c>
      <c r="E34" s="21" t="str">
        <f ca="1">'Data Summary'!C21</f>
        <v/>
      </c>
      <c r="F34" s="21">
        <f ca="1">'Data Summary'!D21</f>
        <v>1</v>
      </c>
      <c r="G34" s="21" t="str">
        <f ca="1">'Data Summary'!E21</f>
        <v>pcs</v>
      </c>
      <c r="H34" s="7"/>
      <c r="I34" s="7"/>
      <c r="J34" s="32" t="s">
        <v>36</v>
      </c>
      <c r="K34" s="38"/>
      <c r="L34" s="39"/>
      <c r="M34" s="39"/>
      <c r="N34" s="49" t="s">
        <v>37</v>
      </c>
      <c r="O34" s="50"/>
      <c r="P34" s="7"/>
    </row>
    <row r="35" spans="2:16" ht="18.75" customHeight="1" x14ac:dyDescent="0.3">
      <c r="B35" s="7"/>
      <c r="C35" s="20">
        <f ca="1">'Data Summary'!A22</f>
        <v>28</v>
      </c>
      <c r="D35" s="21" t="str">
        <f ca="1">'Data Summary'!B22</f>
        <v>Anonymous Item 28</v>
      </c>
      <c r="E35" s="21" t="str">
        <f ca="1">'Data Summary'!C22</f>
        <v/>
      </c>
      <c r="F35" s="21">
        <f ca="1">'Data Summary'!D22</f>
        <v>1</v>
      </c>
      <c r="G35" s="21" t="str">
        <f ca="1">'Data Summary'!E22</f>
        <v>pcs</v>
      </c>
      <c r="H35" s="7"/>
      <c r="I35" s="7"/>
      <c r="J35" s="59"/>
      <c r="K35" s="60"/>
      <c r="L35" s="60"/>
      <c r="M35" s="61"/>
      <c r="N35" s="57"/>
      <c r="O35" s="58"/>
      <c r="P35" s="7"/>
    </row>
    <row r="36" spans="2:16" ht="17.25" thickBot="1" x14ac:dyDescent="0.35">
      <c r="B36" s="7"/>
      <c r="C36" s="20">
        <f ca="1">'Data Summary'!A23</f>
        <v>29</v>
      </c>
      <c r="D36" s="21" t="str">
        <f ca="1">'Data Summary'!B23</f>
        <v>Anonymous Item 29</v>
      </c>
      <c r="E36" s="21" t="str">
        <f ca="1">'Data Summary'!C23</f>
        <v/>
      </c>
      <c r="F36" s="21">
        <f ca="1">'Data Summary'!D23</f>
        <v>1</v>
      </c>
      <c r="G36" s="21" t="str">
        <f ca="1">'Data Summary'!E23</f>
        <v>pcs</v>
      </c>
      <c r="H36" s="7"/>
      <c r="I36" s="7"/>
      <c r="J36" s="62"/>
      <c r="K36" s="63"/>
      <c r="L36" s="63"/>
      <c r="M36" s="64"/>
      <c r="N36" s="57"/>
      <c r="O36" s="58"/>
      <c r="P36" s="7"/>
    </row>
    <row r="37" spans="2:16" ht="18.75" x14ac:dyDescent="0.3">
      <c r="B37" s="7"/>
      <c r="C37" s="20">
        <f ca="1">'Data Summary'!A24</f>
        <v>31</v>
      </c>
      <c r="D37" s="21" t="str">
        <f ca="1">'Data Summary'!B24</f>
        <v>Anonymous Item 30</v>
      </c>
      <c r="E37" s="21" t="str">
        <f ca="1">'Data Summary'!C24</f>
        <v/>
      </c>
      <c r="F37" s="21">
        <f ca="1">'Data Summary'!D24</f>
        <v>12</v>
      </c>
      <c r="G37" s="21" t="str">
        <f ca="1">'Data Summary'!E24</f>
        <v>pcs</v>
      </c>
      <c r="H37" s="7"/>
      <c r="I37" s="7"/>
      <c r="J37" s="32" t="s">
        <v>57</v>
      </c>
      <c r="K37" s="38"/>
      <c r="L37" s="38"/>
      <c r="M37" s="32" t="s">
        <v>60</v>
      </c>
      <c r="N37" s="38"/>
      <c r="O37" s="23"/>
      <c r="P37" s="7"/>
    </row>
    <row r="38" spans="2:16" ht="16.5" customHeight="1" x14ac:dyDescent="0.3">
      <c r="B38" s="7"/>
      <c r="C38" s="20">
        <f ca="1">'Data Summary'!A25</f>
        <v>32</v>
      </c>
      <c r="D38" s="21" t="str">
        <f ca="1">'Data Summary'!B25</f>
        <v>Anonymous Item 31</v>
      </c>
      <c r="E38" s="21" t="str">
        <f ca="1">'Data Summary'!C25</f>
        <v/>
      </c>
      <c r="F38" s="21">
        <f ca="1">'Data Summary'!D25</f>
        <v>6</v>
      </c>
      <c r="G38" s="21" t="str">
        <f ca="1">'Data Summary'!E25</f>
        <v>pcs</v>
      </c>
      <c r="H38" s="7"/>
      <c r="I38" s="7"/>
      <c r="J38" s="59"/>
      <c r="K38" s="60"/>
      <c r="L38" s="61"/>
      <c r="M38" s="59"/>
      <c r="N38" s="60"/>
      <c r="O38" s="61"/>
      <c r="P38" s="7"/>
    </row>
    <row r="39" spans="2:16" ht="17.25" customHeight="1" x14ac:dyDescent="0.3">
      <c r="B39" s="7"/>
      <c r="C39" s="20">
        <f ca="1">'Data Summary'!A26</f>
        <v>33</v>
      </c>
      <c r="D39" s="21" t="str">
        <f ca="1">'Data Summary'!B26</f>
        <v>Anonymous Item 32</v>
      </c>
      <c r="E39" s="21" t="str">
        <f ca="1">'Data Summary'!C26</f>
        <v/>
      </c>
      <c r="F39" s="21">
        <f ca="1">'Data Summary'!D26</f>
        <v>10</v>
      </c>
      <c r="G39" s="21" t="str">
        <f ca="1">'Data Summary'!E26</f>
        <v>pcs</v>
      </c>
      <c r="H39" s="7"/>
      <c r="I39" s="7"/>
      <c r="J39" s="59"/>
      <c r="K39" s="60"/>
      <c r="L39" s="61"/>
      <c r="M39" s="59"/>
      <c r="N39" s="60"/>
      <c r="O39" s="61"/>
      <c r="P39" s="7"/>
    </row>
    <row r="40" spans="2:16" ht="21" customHeight="1" thickBot="1" x14ac:dyDescent="0.35">
      <c r="B40" s="7"/>
      <c r="C40" s="20">
        <f ca="1">'Data Summary'!A27</f>
        <v>34</v>
      </c>
      <c r="D40" s="21" t="str">
        <f ca="1">'Data Summary'!B27</f>
        <v>Anonymous Item 33</v>
      </c>
      <c r="E40" s="21" t="str">
        <f ca="1">'Data Summary'!C27</f>
        <v/>
      </c>
      <c r="F40" s="21">
        <f ca="1">'Data Summary'!D27</f>
        <v>10</v>
      </c>
      <c r="G40" s="21" t="str">
        <f ca="1">'Data Summary'!E27</f>
        <v>pcs</v>
      </c>
      <c r="H40" s="7"/>
      <c r="I40" s="7"/>
      <c r="J40" s="33" t="s">
        <v>63</v>
      </c>
      <c r="K40" s="34"/>
      <c r="L40" s="35"/>
      <c r="M40" s="33"/>
      <c r="N40" s="34"/>
      <c r="O40" s="35"/>
      <c r="P40" s="7"/>
    </row>
    <row r="41" spans="2:16" ht="16.5" x14ac:dyDescent="0.3">
      <c r="B41" s="7"/>
      <c r="C41" s="20">
        <f ca="1">'Data Summary'!A28</f>
        <v>35</v>
      </c>
      <c r="D41" s="21" t="str">
        <f ca="1">'Data Summary'!B28</f>
        <v>Anonymous Item 34</v>
      </c>
      <c r="E41" s="21" t="str">
        <f ca="1">'Data Summary'!C28</f>
        <v/>
      </c>
      <c r="F41" s="21">
        <f ca="1">'Data Summary'!D28</f>
        <v>1</v>
      </c>
      <c r="G41" s="21" t="str">
        <f ca="1">'Data Summary'!E28</f>
        <v>pcs</v>
      </c>
      <c r="H41" s="7"/>
      <c r="I41" s="7"/>
      <c r="J41" s="51"/>
      <c r="K41" s="52"/>
      <c r="L41" s="52"/>
      <c r="M41" s="52"/>
      <c r="N41" s="52"/>
      <c r="O41" s="53"/>
      <c r="P41" s="7"/>
    </row>
    <row r="42" spans="2:16" ht="16.5" customHeight="1" thickBot="1" x14ac:dyDescent="0.35">
      <c r="B42" s="7"/>
      <c r="C42" s="20">
        <f ca="1">'Data Summary'!A29</f>
        <v>36</v>
      </c>
      <c r="D42" s="21" t="str">
        <f ca="1">'Data Summary'!B29</f>
        <v>Anonymous Item 35</v>
      </c>
      <c r="E42" s="21" t="str">
        <f ca="1">'Data Summary'!C29</f>
        <v>195143-2</v>
      </c>
      <c r="F42" s="21">
        <f ca="1">'Data Summary'!D29</f>
        <v>0</v>
      </c>
      <c r="G42" s="21" t="str">
        <f ca="1">'Data Summary'!E29</f>
        <v>pcs</v>
      </c>
      <c r="H42" s="7"/>
      <c r="I42" s="7"/>
      <c r="J42" s="54"/>
      <c r="K42" s="55"/>
      <c r="L42" s="55"/>
      <c r="M42" s="55"/>
      <c r="N42" s="55"/>
      <c r="O42" s="56"/>
      <c r="P42" s="7"/>
    </row>
    <row r="43" spans="2:16" ht="17.25" customHeight="1" thickBot="1" x14ac:dyDescent="0.35">
      <c r="B43" s="7"/>
      <c r="C43" s="20">
        <f ca="1">'Data Summary'!A30</f>
        <v>37</v>
      </c>
      <c r="D43" s="21" t="str">
        <f ca="1">'Data Summary'!B30</f>
        <v>Anonymous Item 36</v>
      </c>
      <c r="E43" s="21">
        <f ca="1">'Data Summary'!C30</f>
        <v>72071</v>
      </c>
      <c r="F43" s="21">
        <f ca="1">'Data Summary'!D30</f>
        <v>15</v>
      </c>
      <c r="G43" s="21" t="str">
        <f ca="1">'Data Summary'!E30</f>
        <v>pcs</v>
      </c>
      <c r="H43" s="7"/>
      <c r="I43" s="7"/>
      <c r="J43" s="25"/>
      <c r="K43" s="40"/>
      <c r="L43" s="40"/>
      <c r="M43" s="40"/>
      <c r="N43" s="40"/>
      <c r="O43" s="41"/>
      <c r="P43" s="7"/>
    </row>
    <row r="44" spans="2:16" ht="16.5" x14ac:dyDescent="0.3">
      <c r="B44" s="7"/>
      <c r="C44" s="20">
        <f ca="1">'Data Summary'!A31</f>
        <v>38</v>
      </c>
      <c r="D44" s="21" t="str">
        <f ca="1">'Data Summary'!B31</f>
        <v>Anonymous Item 37</v>
      </c>
      <c r="E44" s="21" t="str">
        <f ca="1">'Data Summary'!C31</f>
        <v>195000-225</v>
      </c>
      <c r="F44" s="21">
        <f ca="1">'Data Summary'!D31</f>
        <v>0</v>
      </c>
      <c r="G44" s="21" t="str">
        <f ca="1">'Data Summary'!E31</f>
        <v>pcs</v>
      </c>
      <c r="H44" s="7"/>
      <c r="I44" s="7"/>
      <c r="J44" s="7"/>
      <c r="K44" s="7"/>
      <c r="L44" s="7"/>
      <c r="M44" s="7"/>
      <c r="N44" s="7"/>
      <c r="O44" s="7"/>
      <c r="P44" s="7"/>
    </row>
    <row r="45" spans="2:16" ht="16.5" x14ac:dyDescent="0.3">
      <c r="B45" s="7"/>
      <c r="C45" s="20">
        <f ca="1">'Data Summary'!A32</f>
        <v>39</v>
      </c>
      <c r="D45" s="21" t="str">
        <f ca="1">'Data Summary'!B32</f>
        <v>Anonymous Item 38</v>
      </c>
      <c r="E45" s="21">
        <f ca="1">'Data Summary'!C32</f>
        <v>72072</v>
      </c>
      <c r="F45" s="21">
        <f ca="1">'Data Summary'!D32</f>
        <v>0</v>
      </c>
      <c r="G45" s="21" t="str">
        <f ca="1">'Data Summary'!E32</f>
        <v>pcs</v>
      </c>
      <c r="H45" s="7"/>
      <c r="I45" s="7"/>
      <c r="J45" s="7"/>
      <c r="K45" s="7"/>
      <c r="L45" s="7"/>
      <c r="M45" s="7"/>
      <c r="N45" s="7"/>
      <c r="O45" s="7"/>
      <c r="P45" s="7"/>
    </row>
    <row r="46" spans="2:16" ht="16.5" x14ac:dyDescent="0.3">
      <c r="B46" s="7"/>
      <c r="C46" s="20">
        <f ca="1">'Data Summary'!A33</f>
        <v>40</v>
      </c>
      <c r="D46" s="21" t="str">
        <f ca="1">'Data Summary'!B33</f>
        <v>Anonymous Item 39</v>
      </c>
      <c r="E46" s="21" t="str">
        <f ca="1">'Data Summary'!C33</f>
        <v>195000-230</v>
      </c>
      <c r="F46" s="21">
        <f ca="1">'Data Summary'!D33</f>
        <v>0</v>
      </c>
      <c r="G46" s="21" t="str">
        <f ca="1">'Data Summary'!E33</f>
        <v>pcs</v>
      </c>
      <c r="H46" s="7"/>
      <c r="I46" s="7"/>
      <c r="J46" s="7"/>
      <c r="K46" s="7"/>
      <c r="L46" s="7"/>
      <c r="M46" s="7"/>
      <c r="N46" s="7"/>
      <c r="O46" s="7"/>
      <c r="P46" s="7"/>
    </row>
    <row r="47" spans="2:16" ht="16.5" x14ac:dyDescent="0.3">
      <c r="B47" s="7"/>
      <c r="C47" s="20">
        <f ca="1">'Data Summary'!A34</f>
        <v>41</v>
      </c>
      <c r="D47" s="21" t="str">
        <f ca="1">'Data Summary'!B34</f>
        <v>Anonymous Item 40</v>
      </c>
      <c r="E47" s="21" t="str">
        <f ca="1">'Data Summary'!C34</f>
        <v>195000-326</v>
      </c>
      <c r="F47" s="21">
        <f ca="1">'Data Summary'!D34</f>
        <v>0</v>
      </c>
      <c r="G47" s="21" t="str">
        <f ca="1">'Data Summary'!E34</f>
        <v>pcs</v>
      </c>
      <c r="H47" s="7"/>
      <c r="I47" s="7"/>
      <c r="J47" s="7"/>
      <c r="K47" s="7"/>
      <c r="L47" s="7"/>
      <c r="M47" s="7"/>
      <c r="N47" s="7"/>
      <c r="O47" s="7"/>
      <c r="P47" s="7"/>
    </row>
    <row r="48" spans="2:16" x14ac:dyDescent="0.25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</row>
  </sheetData>
  <mergeCells count="11">
    <mergeCell ref="J21:K21"/>
    <mergeCell ref="J22:M23"/>
    <mergeCell ref="N22:O23"/>
    <mergeCell ref="N21:O21"/>
    <mergeCell ref="J29:O30"/>
    <mergeCell ref="N34:O34"/>
    <mergeCell ref="J41:O42"/>
    <mergeCell ref="N35:O36"/>
    <mergeCell ref="J35:M36"/>
    <mergeCell ref="J38:L39"/>
    <mergeCell ref="M38:O39"/>
  </mergeCells>
  <conditionalFormatting sqref="F18:F47">
    <cfRule type="cellIs" dxfId="31" priority="2" operator="lessThan">
      <formula>$P$11</formula>
    </cfRule>
  </conditionalFormatting>
  <pageMargins left="0.7" right="0.7" top="0.75" bottom="0.75" header="0.3" footer="0.3"/>
  <pageSetup orientation="portrait" r:id="rId1"/>
  <ignoredErrors>
    <ignoredError sqref="C18:G18" unlockedFormula="1"/>
  </ignoredErrors>
  <drawing r:id="rId2"/>
  <legacyDrawing r:id="rId3"/>
  <controls>
    <mc:AlternateContent xmlns:mc="http://schemas.openxmlformats.org/markup-compatibility/2006">
      <mc:Choice Requires="x14">
        <control shapeId="1042" r:id="rId4" name="TextBox1">
          <controlPr defaultSize="0" autoLine="0" linkedCell="'Data Summary'!R1" r:id="rId5">
            <anchor moveWithCells="1">
              <from>
                <xdr:col>7</xdr:col>
                <xdr:colOff>561975</xdr:colOff>
                <xdr:row>9</xdr:row>
                <xdr:rowOff>104775</xdr:rowOff>
              </from>
              <to>
                <xdr:col>11</xdr:col>
                <xdr:colOff>400050</xdr:colOff>
                <xdr:row>11</xdr:row>
                <xdr:rowOff>38100</xdr:rowOff>
              </to>
            </anchor>
          </controlPr>
        </control>
      </mc:Choice>
      <mc:Fallback>
        <control shapeId="1042" r:id="rId4" name="TextBox1"/>
      </mc:Fallback>
    </mc:AlternateContent>
    <mc:AlternateContent xmlns:mc="http://schemas.openxmlformats.org/markup-compatibility/2006">
      <mc:Choice Requires="x14">
        <control shapeId="1043" r:id="rId6" name="TextBox2">
          <controlPr defaultSize="0" autoLine="0" linkedCell="Dashboard!P10" r:id="rId7">
            <anchor moveWithCells="1">
              <from>
                <xdr:col>14</xdr:col>
                <xdr:colOff>457200</xdr:colOff>
                <xdr:row>4</xdr:row>
                <xdr:rowOff>9525</xdr:rowOff>
              </from>
              <to>
                <xdr:col>15</xdr:col>
                <xdr:colOff>390525</xdr:colOff>
                <xdr:row>5</xdr:row>
                <xdr:rowOff>85725</xdr:rowOff>
              </to>
            </anchor>
          </controlPr>
        </control>
      </mc:Choice>
      <mc:Fallback>
        <control shapeId="1043" r:id="rId6" name="TextBox2"/>
      </mc:Fallback>
    </mc:AlternateContent>
    <mc:AlternateContent xmlns:mc="http://schemas.openxmlformats.org/markup-compatibility/2006">
      <mc:Choice Requires="x14">
        <control shapeId="1026" r:id="rId8" name="Scroll Bar 2">
          <controlPr defaultSize="0" autoPict="0">
            <anchor moveWithCells="1">
              <from>
                <xdr:col>7</xdr:col>
                <xdr:colOff>28575</xdr:colOff>
                <xdr:row>16</xdr:row>
                <xdr:rowOff>0</xdr:rowOff>
              </from>
              <to>
                <xdr:col>7</xdr:col>
                <xdr:colOff>314325</xdr:colOff>
                <xdr:row>46</xdr:row>
                <xdr:rowOff>85725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C66F997-62E8-4A99-BE59-D9AC66946119}">
          <x14:formula1>
            <xm:f>_xlfn.ANCHORARRAY('Data Summary'!$P$4)</xm:f>
          </x14:formula1>
          <xm:sqref>J35</xm:sqref>
        </x14:dataValidation>
        <x14:dataValidation type="list" allowBlank="1" showInputMessage="1" xr:uid="{2A131589-2965-49D1-A4A1-D623DEA8D821}">
          <x14:formula1>
            <xm:f>_xlfn.ANCHORARRAY('Data Summary'!$K$4)</xm:f>
          </x14:formula1>
          <xm:sqref>J22:M23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8B720-F004-4FF3-B9C3-27F24187C97C}">
  <sheetPr codeName="Sheet2"/>
  <dimension ref="B1:H163"/>
  <sheetViews>
    <sheetView zoomScale="92" zoomScaleNormal="92" workbookViewId="0"/>
  </sheetViews>
  <sheetFormatPr defaultRowHeight="20.25" customHeight="1" x14ac:dyDescent="0.3"/>
  <cols>
    <col min="1" max="1" width="9.140625" style="1"/>
    <col min="2" max="2" width="6.85546875" style="1" customWidth="1"/>
    <col min="3" max="3" width="91.28515625" style="1" bestFit="1" customWidth="1"/>
    <col min="4" max="4" width="13.140625" style="1" bestFit="1" customWidth="1"/>
    <col min="5" max="5" width="19.85546875" style="1" customWidth="1"/>
    <col min="6" max="6" width="14.7109375" style="1" customWidth="1"/>
    <col min="7" max="7" width="13.5703125" style="1" customWidth="1"/>
    <col min="8" max="8" width="35.7109375" style="1" bestFit="1" customWidth="1"/>
    <col min="9" max="16384" width="9.140625" style="1"/>
  </cols>
  <sheetData>
    <row r="1" spans="2:8" ht="20.25" customHeight="1" thickBot="1" x14ac:dyDescent="0.35"/>
    <row r="2" spans="2:8" ht="20.25" customHeight="1" x14ac:dyDescent="0.3">
      <c r="B2" s="2"/>
      <c r="C2" s="77" t="s">
        <v>54</v>
      </c>
      <c r="D2" s="77"/>
      <c r="E2" s="77"/>
      <c r="F2" s="77"/>
      <c r="G2" s="77"/>
      <c r="H2" s="78"/>
    </row>
    <row r="3" spans="2:8" ht="38.25" customHeight="1" thickBot="1" x14ac:dyDescent="0.35">
      <c r="B3" s="3"/>
      <c r="C3" s="79"/>
      <c r="D3" s="79"/>
      <c r="E3" s="79"/>
      <c r="F3" s="79"/>
      <c r="G3" s="79"/>
      <c r="H3" s="80"/>
    </row>
    <row r="5" spans="2:8" ht="29.25" customHeight="1" x14ac:dyDescent="0.3">
      <c r="B5" s="8" t="s">
        <v>0</v>
      </c>
      <c r="C5" s="8" t="s">
        <v>1</v>
      </c>
      <c r="D5" s="8" t="s">
        <v>2</v>
      </c>
      <c r="E5" s="10" t="s">
        <v>28</v>
      </c>
      <c r="F5" s="10" t="s">
        <v>33</v>
      </c>
      <c r="G5" s="10" t="s">
        <v>34</v>
      </c>
      <c r="H5" s="10" t="s">
        <v>32</v>
      </c>
    </row>
    <row r="6" spans="2:8" ht="20.25" customHeight="1" x14ac:dyDescent="0.3">
      <c r="B6" s="1">
        <v>1</v>
      </c>
      <c r="C6" s="47" t="s">
        <v>97</v>
      </c>
      <c r="E6" s="1">
        <v>50</v>
      </c>
      <c r="F6" s="4" t="s">
        <v>29</v>
      </c>
      <c r="G6" s="4"/>
    </row>
    <row r="7" spans="2:8" ht="20.25" customHeight="1" x14ac:dyDescent="0.3">
      <c r="B7" s="1">
        <v>2</v>
      </c>
      <c r="C7" s="47" t="s">
        <v>98</v>
      </c>
      <c r="E7" s="1">
        <v>32</v>
      </c>
      <c r="F7" s="4" t="s">
        <v>29</v>
      </c>
      <c r="G7" s="4"/>
    </row>
    <row r="8" spans="2:8" ht="20.25" customHeight="1" x14ac:dyDescent="0.3">
      <c r="B8" s="1">
        <v>3</v>
      </c>
      <c r="C8" s="47" t="s">
        <v>99</v>
      </c>
      <c r="E8" s="1">
        <v>22</v>
      </c>
      <c r="F8" s="4" t="s">
        <v>29</v>
      </c>
      <c r="G8" s="4"/>
    </row>
    <row r="9" spans="2:8" ht="20.25" customHeight="1" x14ac:dyDescent="0.3">
      <c r="B9" s="1">
        <v>4</v>
      </c>
      <c r="C9" s="47" t="s">
        <v>100</v>
      </c>
      <c r="E9" s="1">
        <v>50</v>
      </c>
      <c r="F9" s="4" t="s">
        <v>29</v>
      </c>
      <c r="G9" s="4"/>
    </row>
    <row r="10" spans="2:8" ht="20.25" customHeight="1" x14ac:dyDescent="0.3">
      <c r="B10" s="1">
        <v>5</v>
      </c>
      <c r="C10" s="47" t="s">
        <v>101</v>
      </c>
      <c r="E10" s="1">
        <v>66</v>
      </c>
      <c r="F10" s="4" t="s">
        <v>30</v>
      </c>
      <c r="G10" s="4"/>
    </row>
    <row r="11" spans="2:8" ht="20.25" customHeight="1" x14ac:dyDescent="0.3">
      <c r="B11" s="1">
        <v>6</v>
      </c>
      <c r="C11" s="47" t="s">
        <v>102</v>
      </c>
      <c r="E11" s="1">
        <v>119</v>
      </c>
      <c r="F11" s="4" t="s">
        <v>30</v>
      </c>
      <c r="G11" s="4"/>
    </row>
    <row r="12" spans="2:8" ht="20.25" customHeight="1" x14ac:dyDescent="0.3">
      <c r="B12" s="1">
        <v>7</v>
      </c>
      <c r="C12" s="47" t="s">
        <v>103</v>
      </c>
      <c r="E12" s="1">
        <v>0</v>
      </c>
      <c r="F12" s="4" t="s">
        <v>30</v>
      </c>
      <c r="G12" s="4"/>
    </row>
    <row r="13" spans="2:8" ht="20.25" customHeight="1" x14ac:dyDescent="0.3">
      <c r="B13" s="1">
        <v>8</v>
      </c>
      <c r="C13" s="47" t="s">
        <v>104</v>
      </c>
      <c r="E13" s="1">
        <v>10</v>
      </c>
      <c r="F13" s="4" t="s">
        <v>29</v>
      </c>
      <c r="G13" s="4"/>
    </row>
    <row r="14" spans="2:8" ht="20.25" customHeight="1" x14ac:dyDescent="0.3">
      <c r="B14" s="1">
        <v>9</v>
      </c>
      <c r="C14" s="47" t="s">
        <v>105</v>
      </c>
      <c r="E14" s="1">
        <v>36</v>
      </c>
      <c r="F14" s="4" t="s">
        <v>29</v>
      </c>
      <c r="G14" s="4"/>
    </row>
    <row r="15" spans="2:8" ht="20.25" customHeight="1" x14ac:dyDescent="0.3">
      <c r="B15" s="1">
        <v>10</v>
      </c>
      <c r="C15" s="47" t="s">
        <v>106</v>
      </c>
      <c r="E15" s="1">
        <v>45</v>
      </c>
      <c r="F15" s="4" t="s">
        <v>30</v>
      </c>
      <c r="G15" s="4"/>
    </row>
    <row r="16" spans="2:8" ht="20.25" customHeight="1" x14ac:dyDescent="0.3">
      <c r="B16" s="1">
        <v>11</v>
      </c>
      <c r="C16" s="47" t="s">
        <v>107</v>
      </c>
      <c r="E16" s="1">
        <v>53</v>
      </c>
      <c r="F16" s="4" t="s">
        <v>29</v>
      </c>
      <c r="G16" s="4"/>
    </row>
    <row r="17" spans="2:7" ht="20.25" customHeight="1" x14ac:dyDescent="0.3">
      <c r="B17" s="1">
        <v>12</v>
      </c>
      <c r="C17" s="47" t="s">
        <v>108</v>
      </c>
      <c r="E17" s="1">
        <v>0</v>
      </c>
      <c r="F17" s="4" t="s">
        <v>29</v>
      </c>
      <c r="G17" s="4"/>
    </row>
    <row r="18" spans="2:7" ht="20.25" customHeight="1" x14ac:dyDescent="0.3">
      <c r="B18" s="1">
        <v>13</v>
      </c>
      <c r="C18" s="47" t="s">
        <v>109</v>
      </c>
      <c r="E18" s="1">
        <v>0</v>
      </c>
      <c r="F18" s="4" t="s">
        <v>29</v>
      </c>
      <c r="G18" s="4"/>
    </row>
    <row r="19" spans="2:7" ht="20.25" customHeight="1" x14ac:dyDescent="0.3">
      <c r="B19" s="1">
        <v>14</v>
      </c>
      <c r="C19" s="47" t="s">
        <v>110</v>
      </c>
      <c r="E19" s="1">
        <v>0</v>
      </c>
      <c r="F19" s="4" t="s">
        <v>29</v>
      </c>
      <c r="G19" s="4"/>
    </row>
    <row r="20" spans="2:7" ht="20.25" customHeight="1" x14ac:dyDescent="0.3">
      <c r="B20" s="1">
        <v>15</v>
      </c>
      <c r="C20" s="47" t="s">
        <v>111</v>
      </c>
      <c r="E20" s="1">
        <v>18</v>
      </c>
      <c r="F20" s="4" t="s">
        <v>30</v>
      </c>
      <c r="G20" s="4"/>
    </row>
    <row r="21" spans="2:7" ht="20.25" customHeight="1" x14ac:dyDescent="0.3">
      <c r="B21" s="1">
        <v>16</v>
      </c>
      <c r="C21" s="47" t="s">
        <v>112</v>
      </c>
      <c r="E21" s="1">
        <v>121</v>
      </c>
      <c r="F21" s="4" t="s">
        <v>30</v>
      </c>
      <c r="G21" s="4"/>
    </row>
    <row r="22" spans="2:7" ht="20.25" customHeight="1" x14ac:dyDescent="0.3">
      <c r="B22" s="1">
        <v>17</v>
      </c>
      <c r="C22" s="47" t="s">
        <v>113</v>
      </c>
      <c r="E22" s="1">
        <v>181</v>
      </c>
      <c r="F22" s="4" t="s">
        <v>30</v>
      </c>
      <c r="G22" s="4"/>
    </row>
    <row r="23" spans="2:7" ht="20.25" customHeight="1" x14ac:dyDescent="0.3">
      <c r="B23" s="1">
        <v>18</v>
      </c>
      <c r="C23" s="47" t="s">
        <v>114</v>
      </c>
      <c r="E23" s="1">
        <v>0</v>
      </c>
      <c r="F23" s="4" t="s">
        <v>30</v>
      </c>
      <c r="G23" s="4"/>
    </row>
    <row r="24" spans="2:7" ht="20.25" customHeight="1" x14ac:dyDescent="0.3">
      <c r="B24" s="1">
        <v>19</v>
      </c>
      <c r="C24" s="47" t="s">
        <v>115</v>
      </c>
      <c r="E24" s="1">
        <v>0</v>
      </c>
      <c r="F24" s="4" t="s">
        <v>30</v>
      </c>
      <c r="G24" s="4"/>
    </row>
    <row r="25" spans="2:7" ht="20.25" customHeight="1" x14ac:dyDescent="0.3">
      <c r="B25" s="1">
        <v>20</v>
      </c>
      <c r="C25" s="47" t="s">
        <v>116</v>
      </c>
      <c r="E25" s="1">
        <v>0</v>
      </c>
      <c r="F25" s="4" t="s">
        <v>30</v>
      </c>
      <c r="G25" s="4"/>
    </row>
    <row r="26" spans="2:7" ht="20.25" customHeight="1" x14ac:dyDescent="0.3">
      <c r="B26" s="1">
        <v>21</v>
      </c>
      <c r="C26" s="47" t="s">
        <v>117</v>
      </c>
      <c r="E26" s="1">
        <v>4</v>
      </c>
      <c r="F26" s="4" t="s">
        <v>30</v>
      </c>
      <c r="G26" s="4"/>
    </row>
    <row r="27" spans="2:7" ht="20.25" customHeight="1" x14ac:dyDescent="0.3">
      <c r="B27" s="1">
        <v>22</v>
      </c>
      <c r="C27" s="47" t="s">
        <v>118</v>
      </c>
      <c r="E27" s="1">
        <v>18</v>
      </c>
      <c r="F27" s="4" t="s">
        <v>30</v>
      </c>
      <c r="G27" s="4"/>
    </row>
    <row r="28" spans="2:7" ht="20.25" customHeight="1" x14ac:dyDescent="0.3">
      <c r="B28" s="1">
        <v>23</v>
      </c>
      <c r="C28" s="47" t="s">
        <v>119</v>
      </c>
      <c r="E28" s="1">
        <v>48</v>
      </c>
      <c r="F28" s="4" t="s">
        <v>30</v>
      </c>
      <c r="G28" s="4"/>
    </row>
    <row r="29" spans="2:7" ht="20.25" customHeight="1" x14ac:dyDescent="0.3">
      <c r="B29" s="1">
        <v>24</v>
      </c>
      <c r="C29" s="47" t="s">
        <v>120</v>
      </c>
      <c r="E29" s="1">
        <v>13</v>
      </c>
      <c r="F29" s="4" t="s">
        <v>30</v>
      </c>
      <c r="G29" s="4"/>
    </row>
    <row r="30" spans="2:7" ht="20.25" customHeight="1" x14ac:dyDescent="0.3">
      <c r="B30" s="1">
        <v>25</v>
      </c>
      <c r="C30" s="47" t="s">
        <v>121</v>
      </c>
      <c r="E30" s="1">
        <v>23</v>
      </c>
      <c r="F30" s="4" t="s">
        <v>30</v>
      </c>
      <c r="G30" s="4"/>
    </row>
    <row r="31" spans="2:7" ht="20.25" customHeight="1" x14ac:dyDescent="0.3">
      <c r="B31" s="1">
        <v>26</v>
      </c>
      <c r="C31" s="47" t="s">
        <v>122</v>
      </c>
      <c r="E31" s="1">
        <v>2</v>
      </c>
      <c r="F31" s="4" t="s">
        <v>30</v>
      </c>
      <c r="G31" s="4"/>
    </row>
    <row r="32" spans="2:7" ht="20.25" customHeight="1" x14ac:dyDescent="0.3">
      <c r="B32" s="1">
        <v>27</v>
      </c>
      <c r="C32" s="47" t="s">
        <v>123</v>
      </c>
      <c r="E32" s="1">
        <v>1</v>
      </c>
      <c r="F32" s="4" t="s">
        <v>30</v>
      </c>
      <c r="G32" s="4"/>
    </row>
    <row r="33" spans="2:7" ht="20.25" customHeight="1" x14ac:dyDescent="0.3">
      <c r="B33" s="1">
        <v>28</v>
      </c>
      <c r="C33" s="47" t="s">
        <v>124</v>
      </c>
      <c r="E33" s="1">
        <v>1</v>
      </c>
      <c r="F33" s="4" t="s">
        <v>30</v>
      </c>
      <c r="G33" s="4"/>
    </row>
    <row r="34" spans="2:7" ht="20.25" customHeight="1" x14ac:dyDescent="0.3">
      <c r="B34" s="1">
        <v>29</v>
      </c>
      <c r="C34" s="47" t="s">
        <v>125</v>
      </c>
      <c r="E34" s="1">
        <v>1</v>
      </c>
      <c r="F34" s="4" t="s">
        <v>30</v>
      </c>
      <c r="G34" s="4"/>
    </row>
    <row r="35" spans="2:7" ht="20.25" customHeight="1" x14ac:dyDescent="0.3">
      <c r="B35" s="1">
        <v>31</v>
      </c>
      <c r="C35" s="47" t="s">
        <v>126</v>
      </c>
      <c r="E35" s="1">
        <v>12</v>
      </c>
      <c r="F35" s="4" t="s">
        <v>30</v>
      </c>
      <c r="G35" s="4"/>
    </row>
    <row r="36" spans="2:7" ht="20.25" customHeight="1" x14ac:dyDescent="0.3">
      <c r="B36" s="1">
        <v>32</v>
      </c>
      <c r="C36" s="47" t="s">
        <v>127</v>
      </c>
      <c r="E36" s="1">
        <v>6</v>
      </c>
      <c r="F36" s="4" t="s">
        <v>30</v>
      </c>
      <c r="G36" s="4"/>
    </row>
    <row r="37" spans="2:7" ht="20.25" customHeight="1" x14ac:dyDescent="0.3">
      <c r="B37" s="1">
        <v>33</v>
      </c>
      <c r="C37" s="47" t="s">
        <v>128</v>
      </c>
      <c r="E37" s="1">
        <v>10</v>
      </c>
      <c r="F37" s="4" t="s">
        <v>30</v>
      </c>
      <c r="G37" s="4"/>
    </row>
    <row r="38" spans="2:7" ht="20.25" customHeight="1" x14ac:dyDescent="0.3">
      <c r="B38" s="1">
        <v>34</v>
      </c>
      <c r="C38" s="47" t="s">
        <v>129</v>
      </c>
      <c r="E38" s="1">
        <v>10</v>
      </c>
      <c r="F38" s="4" t="s">
        <v>30</v>
      </c>
      <c r="G38" s="4"/>
    </row>
    <row r="39" spans="2:7" ht="20.25" customHeight="1" x14ac:dyDescent="0.3">
      <c r="B39" s="1">
        <v>35</v>
      </c>
      <c r="C39" s="47" t="s">
        <v>130</v>
      </c>
      <c r="E39" s="1">
        <v>1</v>
      </c>
      <c r="F39" s="4" t="s">
        <v>30</v>
      </c>
      <c r="G39" s="4"/>
    </row>
    <row r="40" spans="2:7" ht="20.25" customHeight="1" x14ac:dyDescent="0.3">
      <c r="B40" s="1">
        <v>36</v>
      </c>
      <c r="C40" s="47" t="s">
        <v>131</v>
      </c>
      <c r="D40" s="1" t="s">
        <v>12</v>
      </c>
      <c r="E40" s="1">
        <v>0</v>
      </c>
      <c r="F40" s="4" t="s">
        <v>30</v>
      </c>
      <c r="G40" s="4"/>
    </row>
    <row r="41" spans="2:7" ht="20.25" customHeight="1" x14ac:dyDescent="0.3">
      <c r="B41" s="1">
        <v>37</v>
      </c>
      <c r="C41" s="47" t="s">
        <v>132</v>
      </c>
      <c r="D41" s="1">
        <v>72071</v>
      </c>
      <c r="E41" s="1">
        <v>15</v>
      </c>
      <c r="F41" s="4" t="s">
        <v>30</v>
      </c>
      <c r="G41" s="4"/>
    </row>
    <row r="42" spans="2:7" ht="20.25" customHeight="1" x14ac:dyDescent="0.3">
      <c r="B42" s="1">
        <v>38</v>
      </c>
      <c r="C42" s="47" t="s">
        <v>133</v>
      </c>
      <c r="D42" s="1" t="s">
        <v>14</v>
      </c>
      <c r="E42" s="1">
        <v>0</v>
      </c>
      <c r="F42" s="4" t="s">
        <v>30</v>
      </c>
      <c r="G42" s="4"/>
    </row>
    <row r="43" spans="2:7" ht="20.25" customHeight="1" x14ac:dyDescent="0.3">
      <c r="B43" s="1">
        <v>39</v>
      </c>
      <c r="C43" s="47" t="s">
        <v>134</v>
      </c>
      <c r="D43" s="1">
        <v>72072</v>
      </c>
      <c r="E43" s="1">
        <v>0</v>
      </c>
      <c r="F43" s="4" t="s">
        <v>30</v>
      </c>
      <c r="G43" s="4"/>
    </row>
    <row r="44" spans="2:7" ht="20.25" customHeight="1" x14ac:dyDescent="0.3">
      <c r="B44" s="1">
        <v>40</v>
      </c>
      <c r="C44" s="47" t="s">
        <v>135</v>
      </c>
      <c r="D44" s="1" t="s">
        <v>15</v>
      </c>
      <c r="E44" s="1">
        <v>0</v>
      </c>
      <c r="F44" s="4" t="s">
        <v>30</v>
      </c>
      <c r="G44" s="4"/>
    </row>
    <row r="45" spans="2:7" ht="20.25" customHeight="1" x14ac:dyDescent="0.3">
      <c r="B45" s="1">
        <v>41</v>
      </c>
      <c r="C45" s="47" t="s">
        <v>136</v>
      </c>
      <c r="D45" s="1" t="s">
        <v>16</v>
      </c>
      <c r="E45" s="1">
        <v>0</v>
      </c>
      <c r="F45" s="4" t="s">
        <v>30</v>
      </c>
      <c r="G45" s="4"/>
    </row>
    <row r="46" spans="2:7" ht="20.25" customHeight="1" x14ac:dyDescent="0.3">
      <c r="B46" s="1">
        <v>42</v>
      </c>
      <c r="C46" s="47" t="s">
        <v>137</v>
      </c>
      <c r="D46" s="1" t="s">
        <v>17</v>
      </c>
      <c r="E46" s="1">
        <v>0</v>
      </c>
      <c r="F46" s="4" t="s">
        <v>30</v>
      </c>
      <c r="G46" s="4"/>
    </row>
    <row r="47" spans="2:7" ht="20.25" customHeight="1" x14ac:dyDescent="0.3">
      <c r="B47" s="1">
        <v>43</v>
      </c>
      <c r="C47" s="47" t="s">
        <v>138</v>
      </c>
      <c r="D47" s="1">
        <v>93124</v>
      </c>
      <c r="E47" s="1">
        <v>0</v>
      </c>
      <c r="F47" s="4" t="s">
        <v>30</v>
      </c>
      <c r="G47" s="4"/>
    </row>
    <row r="48" spans="2:7" ht="20.25" customHeight="1" x14ac:dyDescent="0.3">
      <c r="B48" s="1">
        <v>44</v>
      </c>
      <c r="C48" s="47" t="s">
        <v>139</v>
      </c>
      <c r="D48" s="1" t="s">
        <v>18</v>
      </c>
      <c r="E48" s="1">
        <v>0</v>
      </c>
      <c r="F48" s="4" t="s">
        <v>30</v>
      </c>
      <c r="G48" s="4"/>
    </row>
    <row r="49" spans="2:7" ht="20.25" customHeight="1" x14ac:dyDescent="0.3">
      <c r="B49" s="1">
        <v>45</v>
      </c>
      <c r="C49" s="47" t="s">
        <v>140</v>
      </c>
      <c r="D49" s="1" t="s">
        <v>19</v>
      </c>
      <c r="E49" s="1">
        <v>0</v>
      </c>
      <c r="F49" s="4" t="s">
        <v>30</v>
      </c>
      <c r="G49" s="4"/>
    </row>
    <row r="50" spans="2:7" ht="20.25" customHeight="1" x14ac:dyDescent="0.3">
      <c r="B50" s="1">
        <v>46</v>
      </c>
      <c r="C50" s="47" t="s">
        <v>141</v>
      </c>
      <c r="D50" s="1" t="s">
        <v>20</v>
      </c>
      <c r="E50" s="1">
        <v>0</v>
      </c>
      <c r="F50" s="4" t="s">
        <v>30</v>
      </c>
      <c r="G50" s="4"/>
    </row>
    <row r="51" spans="2:7" ht="20.25" customHeight="1" x14ac:dyDescent="0.3">
      <c r="B51" s="1">
        <v>47</v>
      </c>
      <c r="C51" s="47" t="s">
        <v>142</v>
      </c>
      <c r="D51" s="1" t="s">
        <v>21</v>
      </c>
      <c r="E51" s="1">
        <v>0</v>
      </c>
      <c r="F51" s="4" t="s">
        <v>30</v>
      </c>
      <c r="G51" s="4"/>
    </row>
    <row r="52" spans="2:7" ht="20.25" customHeight="1" x14ac:dyDescent="0.3">
      <c r="B52" s="1">
        <v>48</v>
      </c>
      <c r="C52" s="47" t="s">
        <v>143</v>
      </c>
      <c r="D52" s="1" t="s">
        <v>22</v>
      </c>
      <c r="E52" s="1">
        <v>0</v>
      </c>
      <c r="F52" s="4" t="s">
        <v>30</v>
      </c>
      <c r="G52" s="4"/>
    </row>
    <row r="53" spans="2:7" ht="20.25" customHeight="1" x14ac:dyDescent="0.3">
      <c r="B53" s="1">
        <v>49</v>
      </c>
      <c r="C53" s="47" t="s">
        <v>144</v>
      </c>
      <c r="E53" s="1">
        <v>0</v>
      </c>
      <c r="F53" s="4" t="s">
        <v>30</v>
      </c>
      <c r="G53" s="4"/>
    </row>
    <row r="54" spans="2:7" ht="20.25" customHeight="1" x14ac:dyDescent="0.3">
      <c r="B54" s="1">
        <v>50</v>
      </c>
      <c r="C54" s="47" t="s">
        <v>145</v>
      </c>
      <c r="E54" s="1">
        <v>0</v>
      </c>
      <c r="F54" s="4" t="s">
        <v>30</v>
      </c>
      <c r="G54" s="4"/>
    </row>
    <row r="55" spans="2:7" ht="20.25" customHeight="1" x14ac:dyDescent="0.3">
      <c r="B55" s="1">
        <v>51</v>
      </c>
      <c r="C55" s="47" t="s">
        <v>146</v>
      </c>
      <c r="E55" s="1">
        <v>16</v>
      </c>
      <c r="F55" s="4" t="s">
        <v>30</v>
      </c>
      <c r="G55" s="4"/>
    </row>
    <row r="56" spans="2:7" ht="20.25" customHeight="1" x14ac:dyDescent="0.3">
      <c r="B56" s="1">
        <v>52</v>
      </c>
      <c r="C56" s="47" t="s">
        <v>147</v>
      </c>
      <c r="E56" s="1">
        <v>10</v>
      </c>
      <c r="F56" s="4" t="s">
        <v>30</v>
      </c>
      <c r="G56" s="4"/>
    </row>
    <row r="57" spans="2:7" ht="20.25" customHeight="1" x14ac:dyDescent="0.3">
      <c r="B57" s="1">
        <v>53</v>
      </c>
      <c r="C57" s="47" t="s">
        <v>148</v>
      </c>
      <c r="E57" s="1">
        <v>8</v>
      </c>
      <c r="F57" s="4" t="s">
        <v>30</v>
      </c>
      <c r="G57" s="4"/>
    </row>
    <row r="58" spans="2:7" ht="20.25" customHeight="1" x14ac:dyDescent="0.3">
      <c r="B58" s="1">
        <v>54</v>
      </c>
      <c r="C58" s="47" t="s">
        <v>149</v>
      </c>
      <c r="E58" s="1">
        <v>10</v>
      </c>
      <c r="F58" s="4" t="s">
        <v>30</v>
      </c>
      <c r="G58" s="4"/>
    </row>
    <row r="59" spans="2:7" ht="20.25" customHeight="1" x14ac:dyDescent="0.3">
      <c r="B59" s="1">
        <v>55</v>
      </c>
      <c r="C59" s="47" t="s">
        <v>150</v>
      </c>
      <c r="E59" s="1">
        <v>23</v>
      </c>
      <c r="F59" s="4" t="s">
        <v>30</v>
      </c>
      <c r="G59" s="4"/>
    </row>
    <row r="60" spans="2:7" ht="20.25" customHeight="1" x14ac:dyDescent="0.3">
      <c r="B60" s="1">
        <v>56</v>
      </c>
      <c r="C60" s="47" t="s">
        <v>151</v>
      </c>
      <c r="E60" s="1">
        <v>26</v>
      </c>
      <c r="F60" s="4" t="s">
        <v>30</v>
      </c>
      <c r="G60" s="4"/>
    </row>
    <row r="61" spans="2:7" ht="20.25" customHeight="1" x14ac:dyDescent="0.3">
      <c r="B61" s="1">
        <v>57</v>
      </c>
      <c r="C61" s="47" t="s">
        <v>152</v>
      </c>
      <c r="E61" s="1">
        <v>4</v>
      </c>
      <c r="F61" s="4" t="s">
        <v>30</v>
      </c>
      <c r="G61" s="4"/>
    </row>
    <row r="62" spans="2:7" ht="20.25" customHeight="1" x14ac:dyDescent="0.3">
      <c r="B62" s="1">
        <v>58</v>
      </c>
      <c r="C62" s="47" t="s">
        <v>153</v>
      </c>
      <c r="E62" s="1">
        <v>1</v>
      </c>
      <c r="F62" s="4" t="s">
        <v>30</v>
      </c>
      <c r="G62" s="4"/>
    </row>
    <row r="63" spans="2:7" ht="20.25" customHeight="1" x14ac:dyDescent="0.3">
      <c r="B63" s="1">
        <v>59</v>
      </c>
      <c r="C63" s="47" t="s">
        <v>154</v>
      </c>
      <c r="E63" s="1">
        <v>2</v>
      </c>
      <c r="F63" s="4" t="s">
        <v>30</v>
      </c>
      <c r="G63" s="4"/>
    </row>
    <row r="64" spans="2:7" ht="20.25" customHeight="1" x14ac:dyDescent="0.3">
      <c r="B64" s="1">
        <v>60</v>
      </c>
      <c r="C64" s="47" t="s">
        <v>155</v>
      </c>
      <c r="E64" s="1">
        <v>1</v>
      </c>
      <c r="F64" s="4" t="s">
        <v>30</v>
      </c>
      <c r="G64" s="4"/>
    </row>
    <row r="65" spans="2:7" ht="20.25" customHeight="1" x14ac:dyDescent="0.3">
      <c r="B65" s="1">
        <v>61</v>
      </c>
      <c r="C65" s="47" t="s">
        <v>156</v>
      </c>
      <c r="E65" s="1">
        <v>2</v>
      </c>
      <c r="F65" s="4" t="s">
        <v>30</v>
      </c>
      <c r="G65" s="4"/>
    </row>
    <row r="66" spans="2:7" ht="20.25" customHeight="1" x14ac:dyDescent="0.3">
      <c r="B66" s="1">
        <v>62</v>
      </c>
      <c r="C66" s="47" t="s">
        <v>157</v>
      </c>
      <c r="E66" s="1">
        <v>21</v>
      </c>
      <c r="F66" s="4" t="s">
        <v>30</v>
      </c>
      <c r="G66" s="4"/>
    </row>
    <row r="67" spans="2:7" ht="20.25" customHeight="1" x14ac:dyDescent="0.3">
      <c r="B67" s="1">
        <v>63</v>
      </c>
      <c r="C67" s="47" t="s">
        <v>158</v>
      </c>
      <c r="E67" s="1">
        <v>15</v>
      </c>
      <c r="F67" s="4" t="s">
        <v>30</v>
      </c>
      <c r="G67" s="4"/>
    </row>
    <row r="68" spans="2:7" ht="20.25" customHeight="1" x14ac:dyDescent="0.3">
      <c r="B68" s="1">
        <v>64</v>
      </c>
      <c r="C68" s="47" t="s">
        <v>159</v>
      </c>
      <c r="E68" s="1">
        <v>7</v>
      </c>
      <c r="F68" s="4" t="s">
        <v>30</v>
      </c>
      <c r="G68" s="4"/>
    </row>
    <row r="69" spans="2:7" ht="20.25" customHeight="1" x14ac:dyDescent="0.3">
      <c r="B69" s="1">
        <v>65</v>
      </c>
      <c r="C69" s="47" t="s">
        <v>160</v>
      </c>
      <c r="E69" s="1">
        <v>5</v>
      </c>
      <c r="F69" s="4" t="s">
        <v>30</v>
      </c>
      <c r="G69" s="4"/>
    </row>
    <row r="70" spans="2:7" ht="20.25" customHeight="1" x14ac:dyDescent="0.3">
      <c r="B70" s="1">
        <v>66</v>
      </c>
      <c r="C70" s="47" t="s">
        <v>161</v>
      </c>
      <c r="E70" s="1">
        <v>6</v>
      </c>
      <c r="F70" s="4" t="s">
        <v>30</v>
      </c>
      <c r="G70" s="4"/>
    </row>
    <row r="71" spans="2:7" ht="20.25" customHeight="1" x14ac:dyDescent="0.3">
      <c r="B71" s="1">
        <v>67</v>
      </c>
      <c r="C71" s="47" t="s">
        <v>162</v>
      </c>
      <c r="E71" s="1">
        <v>3</v>
      </c>
      <c r="F71" s="4" t="s">
        <v>30</v>
      </c>
      <c r="G71" s="4"/>
    </row>
    <row r="72" spans="2:7" ht="20.25" customHeight="1" x14ac:dyDescent="0.3">
      <c r="B72" s="1">
        <v>68</v>
      </c>
      <c r="C72" s="47" t="s">
        <v>163</v>
      </c>
      <c r="E72" s="1">
        <v>5</v>
      </c>
      <c r="F72" s="4" t="s">
        <v>30</v>
      </c>
      <c r="G72" s="4"/>
    </row>
    <row r="73" spans="2:7" ht="20.25" customHeight="1" x14ac:dyDescent="0.3">
      <c r="B73" s="1">
        <v>69</v>
      </c>
      <c r="C73" s="47" t="s">
        <v>164</v>
      </c>
      <c r="E73" s="1">
        <v>3</v>
      </c>
      <c r="F73" s="4" t="s">
        <v>30</v>
      </c>
      <c r="G73" s="4"/>
    </row>
    <row r="74" spans="2:7" ht="20.25" customHeight="1" x14ac:dyDescent="0.3">
      <c r="B74" s="1">
        <v>70</v>
      </c>
      <c r="C74" s="47" t="s">
        <v>165</v>
      </c>
      <c r="E74" s="1">
        <v>5</v>
      </c>
      <c r="F74" s="4" t="s">
        <v>30</v>
      </c>
      <c r="G74" s="4"/>
    </row>
    <row r="75" spans="2:7" ht="20.25" customHeight="1" x14ac:dyDescent="0.3">
      <c r="B75" s="1">
        <v>71</v>
      </c>
      <c r="C75" s="47" t="s">
        <v>166</v>
      </c>
      <c r="E75" s="1">
        <v>5</v>
      </c>
      <c r="F75" s="4" t="s">
        <v>30</v>
      </c>
      <c r="G75" s="4"/>
    </row>
    <row r="76" spans="2:7" ht="20.25" customHeight="1" x14ac:dyDescent="0.3">
      <c r="B76" s="1">
        <v>72</v>
      </c>
      <c r="C76" s="47" t="s">
        <v>167</v>
      </c>
      <c r="E76" s="1">
        <v>5</v>
      </c>
      <c r="F76" s="4" t="s">
        <v>30</v>
      </c>
      <c r="G76" s="4"/>
    </row>
    <row r="77" spans="2:7" ht="20.25" customHeight="1" x14ac:dyDescent="0.3">
      <c r="B77" s="1">
        <v>73</v>
      </c>
      <c r="C77" s="47" t="s">
        <v>168</v>
      </c>
      <c r="E77" s="1">
        <v>9</v>
      </c>
      <c r="F77" s="4" t="s">
        <v>30</v>
      </c>
      <c r="G77" s="4"/>
    </row>
    <row r="78" spans="2:7" ht="20.25" customHeight="1" x14ac:dyDescent="0.3">
      <c r="B78" s="1">
        <v>74</v>
      </c>
      <c r="C78" s="47" t="s">
        <v>169</v>
      </c>
      <c r="E78" s="1">
        <v>14</v>
      </c>
      <c r="F78" s="4" t="s">
        <v>30</v>
      </c>
      <c r="G78" s="4"/>
    </row>
    <row r="79" spans="2:7" ht="20.25" customHeight="1" x14ac:dyDescent="0.3">
      <c r="B79" s="1">
        <v>75</v>
      </c>
      <c r="C79" s="47" t="s">
        <v>170</v>
      </c>
      <c r="E79" s="1">
        <v>4</v>
      </c>
      <c r="F79" s="4" t="s">
        <v>30</v>
      </c>
      <c r="G79" s="4"/>
    </row>
    <row r="80" spans="2:7" ht="20.25" customHeight="1" x14ac:dyDescent="0.3">
      <c r="B80" s="1">
        <v>76</v>
      </c>
      <c r="C80" s="47" t="s">
        <v>171</v>
      </c>
      <c r="E80" s="1">
        <v>50</v>
      </c>
      <c r="F80" s="4" t="s">
        <v>30</v>
      </c>
      <c r="G80" s="4"/>
    </row>
    <row r="81" spans="2:7" ht="20.25" customHeight="1" x14ac:dyDescent="0.3">
      <c r="B81" s="1">
        <v>77</v>
      </c>
      <c r="C81" s="47" t="s">
        <v>172</v>
      </c>
      <c r="E81" s="1">
        <v>27</v>
      </c>
      <c r="F81" s="4" t="s">
        <v>30</v>
      </c>
      <c r="G81" s="4"/>
    </row>
    <row r="82" spans="2:7" ht="20.25" customHeight="1" x14ac:dyDescent="0.3">
      <c r="B82" s="1">
        <v>78</v>
      </c>
      <c r="C82" s="47" t="s">
        <v>173</v>
      </c>
      <c r="E82" s="1">
        <v>7</v>
      </c>
      <c r="F82" s="4" t="s">
        <v>30</v>
      </c>
      <c r="G82" s="4"/>
    </row>
    <row r="83" spans="2:7" ht="20.25" customHeight="1" x14ac:dyDescent="0.3">
      <c r="B83" s="1">
        <v>79</v>
      </c>
      <c r="C83" s="47" t="s">
        <v>174</v>
      </c>
      <c r="E83" s="1">
        <v>2</v>
      </c>
      <c r="F83" s="4" t="s">
        <v>30</v>
      </c>
      <c r="G83" s="4"/>
    </row>
    <row r="84" spans="2:7" ht="20.25" customHeight="1" x14ac:dyDescent="0.3">
      <c r="B84" s="1">
        <v>80</v>
      </c>
      <c r="C84" s="47" t="s">
        <v>175</v>
      </c>
      <c r="E84" s="1">
        <v>15</v>
      </c>
      <c r="F84" s="4" t="s">
        <v>30</v>
      </c>
      <c r="G84" s="4"/>
    </row>
    <row r="85" spans="2:7" ht="20.25" customHeight="1" x14ac:dyDescent="0.3">
      <c r="B85" s="1">
        <v>81</v>
      </c>
      <c r="C85" s="47" t="s">
        <v>176</v>
      </c>
      <c r="E85" s="1">
        <v>0</v>
      </c>
      <c r="F85" s="4" t="s">
        <v>30</v>
      </c>
      <c r="G85" s="4"/>
    </row>
    <row r="86" spans="2:7" ht="20.25" customHeight="1" x14ac:dyDescent="0.3">
      <c r="B86" s="1">
        <v>82</v>
      </c>
      <c r="C86" s="47" t="s">
        <v>177</v>
      </c>
      <c r="E86" s="1">
        <v>0</v>
      </c>
      <c r="F86" s="4" t="s">
        <v>30</v>
      </c>
      <c r="G86" s="4"/>
    </row>
    <row r="87" spans="2:7" ht="20.25" customHeight="1" x14ac:dyDescent="0.3">
      <c r="B87" s="1">
        <v>83</v>
      </c>
      <c r="C87" s="47" t="s">
        <v>178</v>
      </c>
      <c r="E87" s="1">
        <v>48</v>
      </c>
      <c r="F87" s="4" t="s">
        <v>30</v>
      </c>
      <c r="G87" s="4"/>
    </row>
    <row r="88" spans="2:7" ht="20.25" customHeight="1" x14ac:dyDescent="0.3">
      <c r="B88" s="1">
        <v>84</v>
      </c>
      <c r="C88" s="47" t="s">
        <v>179</v>
      </c>
      <c r="E88" s="1">
        <v>60</v>
      </c>
      <c r="F88" s="4" t="s">
        <v>30</v>
      </c>
      <c r="G88" s="4"/>
    </row>
    <row r="89" spans="2:7" ht="20.25" customHeight="1" x14ac:dyDescent="0.3">
      <c r="B89" s="1">
        <v>85</v>
      </c>
      <c r="C89" s="47" t="s">
        <v>180</v>
      </c>
      <c r="D89" s="1" t="s">
        <v>23</v>
      </c>
      <c r="E89" s="1">
        <v>20</v>
      </c>
      <c r="F89" s="4" t="s">
        <v>30</v>
      </c>
      <c r="G89" s="4"/>
    </row>
    <row r="90" spans="2:7" ht="20.25" customHeight="1" x14ac:dyDescent="0.3">
      <c r="B90" s="1">
        <v>86</v>
      </c>
      <c r="C90" s="47" t="s">
        <v>181</v>
      </c>
      <c r="D90" s="1" t="s">
        <v>24</v>
      </c>
      <c r="E90" s="1">
        <v>10</v>
      </c>
      <c r="F90" s="4" t="s">
        <v>30</v>
      </c>
      <c r="G90" s="4"/>
    </row>
    <row r="91" spans="2:7" ht="20.25" customHeight="1" x14ac:dyDescent="0.3">
      <c r="B91" s="1">
        <v>87</v>
      </c>
      <c r="C91" s="47" t="s">
        <v>182</v>
      </c>
      <c r="D91" s="1" t="s">
        <v>25</v>
      </c>
      <c r="E91" s="1">
        <v>0</v>
      </c>
      <c r="F91" s="4" t="s">
        <v>30</v>
      </c>
      <c r="G91" s="4"/>
    </row>
    <row r="92" spans="2:7" ht="20.25" customHeight="1" x14ac:dyDescent="0.3">
      <c r="B92" s="1">
        <v>88</v>
      </c>
      <c r="C92" s="47" t="s">
        <v>183</v>
      </c>
      <c r="D92" s="1" t="s">
        <v>26</v>
      </c>
      <c r="E92" s="1">
        <v>1</v>
      </c>
      <c r="F92" s="4" t="s">
        <v>30</v>
      </c>
      <c r="G92" s="4"/>
    </row>
    <row r="93" spans="2:7" ht="20.25" customHeight="1" x14ac:dyDescent="0.3">
      <c r="B93" s="1">
        <v>89</v>
      </c>
      <c r="C93" s="47" t="s">
        <v>184</v>
      </c>
      <c r="D93" s="1" t="s">
        <v>27</v>
      </c>
      <c r="E93" s="1">
        <v>1</v>
      </c>
      <c r="F93" s="4" t="s">
        <v>30</v>
      </c>
      <c r="G93" s="4"/>
    </row>
    <row r="94" spans="2:7" ht="20.25" customHeight="1" x14ac:dyDescent="0.3">
      <c r="B94" s="1">
        <v>90</v>
      </c>
      <c r="C94" s="47" t="s">
        <v>185</v>
      </c>
      <c r="E94" s="1">
        <v>22</v>
      </c>
      <c r="F94" s="4" t="s">
        <v>30</v>
      </c>
      <c r="G94" s="4"/>
    </row>
    <row r="95" spans="2:7" ht="20.25" customHeight="1" x14ac:dyDescent="0.3">
      <c r="B95" s="1">
        <v>91</v>
      </c>
      <c r="C95" s="47" t="s">
        <v>186</v>
      </c>
      <c r="E95" s="1">
        <v>7</v>
      </c>
      <c r="F95" s="4" t="s">
        <v>30</v>
      </c>
      <c r="G95" s="4"/>
    </row>
    <row r="96" spans="2:7" ht="20.25" customHeight="1" x14ac:dyDescent="0.3">
      <c r="B96" s="1">
        <v>92</v>
      </c>
      <c r="C96" s="47" t="s">
        <v>187</v>
      </c>
      <c r="E96" s="1">
        <v>30</v>
      </c>
      <c r="F96" s="4" t="s">
        <v>30</v>
      </c>
      <c r="G96" s="4"/>
    </row>
    <row r="97" spans="2:7" ht="20.25" customHeight="1" x14ac:dyDescent="0.3">
      <c r="B97" s="1">
        <v>93</v>
      </c>
      <c r="C97" s="47" t="s">
        <v>188</v>
      </c>
      <c r="E97" s="1">
        <v>35</v>
      </c>
      <c r="F97" s="4" t="s">
        <v>30</v>
      </c>
      <c r="G97" s="4"/>
    </row>
    <row r="98" spans="2:7" ht="20.25" customHeight="1" x14ac:dyDescent="0.3">
      <c r="B98" s="1">
        <v>94</v>
      </c>
      <c r="C98" s="47" t="s">
        <v>189</v>
      </c>
      <c r="E98" s="1">
        <v>24</v>
      </c>
      <c r="F98" s="4" t="s">
        <v>30</v>
      </c>
      <c r="G98" s="4"/>
    </row>
    <row r="99" spans="2:7" ht="20.25" customHeight="1" x14ac:dyDescent="0.3">
      <c r="B99" s="1">
        <v>95</v>
      </c>
      <c r="C99" s="47" t="s">
        <v>190</v>
      </c>
      <c r="E99" s="1">
        <v>15</v>
      </c>
      <c r="F99" s="4" t="s">
        <v>30</v>
      </c>
      <c r="G99" s="4"/>
    </row>
    <row r="100" spans="2:7" ht="20.25" customHeight="1" x14ac:dyDescent="0.3">
      <c r="B100" s="1">
        <v>96</v>
      </c>
      <c r="C100" s="47" t="s">
        <v>191</v>
      </c>
      <c r="E100" s="1">
        <v>80</v>
      </c>
      <c r="F100" s="4" t="s">
        <v>30</v>
      </c>
      <c r="G100" s="4"/>
    </row>
    <row r="101" spans="2:7" ht="20.25" customHeight="1" x14ac:dyDescent="0.3">
      <c r="B101" s="1">
        <v>97</v>
      </c>
      <c r="C101" s="47" t="s">
        <v>192</v>
      </c>
      <c r="E101" s="1">
        <v>40</v>
      </c>
      <c r="F101" s="4" t="s">
        <v>30</v>
      </c>
      <c r="G101" s="4"/>
    </row>
    <row r="102" spans="2:7" ht="20.25" customHeight="1" x14ac:dyDescent="0.3">
      <c r="B102" s="1">
        <v>98</v>
      </c>
      <c r="C102" s="47" t="s">
        <v>193</v>
      </c>
      <c r="E102" s="1">
        <v>12</v>
      </c>
      <c r="F102" s="4" t="s">
        <v>30</v>
      </c>
      <c r="G102" s="4"/>
    </row>
    <row r="103" spans="2:7" ht="20.25" customHeight="1" x14ac:dyDescent="0.3">
      <c r="B103" s="1">
        <v>99</v>
      </c>
      <c r="C103" s="47" t="s">
        <v>194</v>
      </c>
      <c r="E103" s="1">
        <v>47</v>
      </c>
      <c r="F103" s="4" t="s">
        <v>30</v>
      </c>
      <c r="G103" s="4"/>
    </row>
    <row r="104" spans="2:7" ht="20.25" customHeight="1" x14ac:dyDescent="0.3">
      <c r="B104" s="1">
        <v>100</v>
      </c>
      <c r="C104" s="47" t="s">
        <v>195</v>
      </c>
      <c r="E104" s="1">
        <v>51</v>
      </c>
      <c r="F104" s="4" t="s">
        <v>30</v>
      </c>
      <c r="G104" s="4"/>
    </row>
    <row r="105" spans="2:7" ht="20.25" customHeight="1" x14ac:dyDescent="0.3">
      <c r="B105" s="1">
        <v>101</v>
      </c>
      <c r="C105" s="47" t="s">
        <v>196</v>
      </c>
      <c r="E105" s="1">
        <v>78</v>
      </c>
      <c r="F105" s="4" t="s">
        <v>30</v>
      </c>
      <c r="G105" s="4"/>
    </row>
    <row r="106" spans="2:7" ht="20.25" customHeight="1" x14ac:dyDescent="0.3">
      <c r="B106" s="1">
        <v>102</v>
      </c>
      <c r="C106" s="47" t="s">
        <v>197</v>
      </c>
      <c r="E106" s="1">
        <v>50</v>
      </c>
      <c r="F106" s="4" t="s">
        <v>30</v>
      </c>
      <c r="G106" s="4"/>
    </row>
    <row r="107" spans="2:7" ht="20.25" customHeight="1" x14ac:dyDescent="0.3">
      <c r="B107" s="1">
        <v>103</v>
      </c>
      <c r="C107" s="47" t="s">
        <v>198</v>
      </c>
      <c r="E107" s="1">
        <v>50</v>
      </c>
      <c r="F107" s="4" t="s">
        <v>30</v>
      </c>
      <c r="G107" s="4"/>
    </row>
    <row r="108" spans="2:7" ht="20.25" customHeight="1" x14ac:dyDescent="0.3">
      <c r="B108" s="1">
        <v>104</v>
      </c>
      <c r="C108" s="47" t="s">
        <v>199</v>
      </c>
      <c r="E108" s="1">
        <v>70</v>
      </c>
      <c r="F108" s="4" t="s">
        <v>30</v>
      </c>
      <c r="G108" s="4"/>
    </row>
    <row r="109" spans="2:7" ht="20.25" customHeight="1" x14ac:dyDescent="0.3">
      <c r="B109" s="1">
        <v>105</v>
      </c>
      <c r="C109" s="47" t="s">
        <v>200</v>
      </c>
      <c r="E109" s="1">
        <v>0</v>
      </c>
      <c r="F109" s="4">
        <v>0</v>
      </c>
      <c r="G109" s="4"/>
    </row>
    <row r="110" spans="2:7" ht="20.25" customHeight="1" x14ac:dyDescent="0.3">
      <c r="B110" s="1">
        <v>106</v>
      </c>
      <c r="C110" s="47" t="s">
        <v>201</v>
      </c>
      <c r="E110" s="1">
        <v>43</v>
      </c>
      <c r="F110" s="4" t="s">
        <v>30</v>
      </c>
      <c r="G110" s="4"/>
    </row>
    <row r="111" spans="2:7" ht="20.25" customHeight="1" x14ac:dyDescent="0.3">
      <c r="B111" s="1">
        <v>107</v>
      </c>
      <c r="C111" s="47" t="s">
        <v>202</v>
      </c>
      <c r="E111" s="1">
        <v>120</v>
      </c>
      <c r="F111" s="4" t="s">
        <v>30</v>
      </c>
      <c r="G111" s="4"/>
    </row>
    <row r="112" spans="2:7" ht="20.25" customHeight="1" x14ac:dyDescent="0.3">
      <c r="B112" s="1">
        <v>108</v>
      </c>
      <c r="C112" s="47" t="s">
        <v>203</v>
      </c>
      <c r="E112" s="1">
        <v>8</v>
      </c>
      <c r="F112" s="4" t="s">
        <v>30</v>
      </c>
      <c r="G112" s="4"/>
    </row>
    <row r="113" spans="2:7" ht="20.25" customHeight="1" x14ac:dyDescent="0.3">
      <c r="B113" s="1">
        <v>109</v>
      </c>
      <c r="C113" s="47" t="s">
        <v>204</v>
      </c>
      <c r="E113" s="1">
        <v>13</v>
      </c>
      <c r="F113" s="4" t="s">
        <v>30</v>
      </c>
      <c r="G113" s="4"/>
    </row>
    <row r="114" spans="2:7" ht="20.25" customHeight="1" x14ac:dyDescent="0.3">
      <c r="B114" s="1">
        <v>110</v>
      </c>
      <c r="C114" s="47" t="s">
        <v>205</v>
      </c>
      <c r="E114" s="1">
        <v>2</v>
      </c>
      <c r="F114" s="4" t="s">
        <v>30</v>
      </c>
      <c r="G114" s="4"/>
    </row>
    <row r="115" spans="2:7" ht="20.25" customHeight="1" x14ac:dyDescent="0.3">
      <c r="B115" s="1">
        <v>111</v>
      </c>
      <c r="C115" s="47" t="s">
        <v>206</v>
      </c>
      <c r="E115" s="1">
        <v>5</v>
      </c>
      <c r="F115" s="4" t="s">
        <v>30</v>
      </c>
      <c r="G115" s="4"/>
    </row>
    <row r="116" spans="2:7" ht="20.25" customHeight="1" x14ac:dyDescent="0.3">
      <c r="B116" s="1">
        <v>112</v>
      </c>
      <c r="C116" s="47" t="s">
        <v>207</v>
      </c>
      <c r="E116" s="1">
        <v>10</v>
      </c>
      <c r="F116" s="4" t="s">
        <v>30</v>
      </c>
      <c r="G116" s="4"/>
    </row>
    <row r="117" spans="2:7" ht="20.25" customHeight="1" x14ac:dyDescent="0.3">
      <c r="B117" s="1">
        <v>113</v>
      </c>
      <c r="C117" s="47" t="s">
        <v>208</v>
      </c>
      <c r="E117" s="1">
        <v>28</v>
      </c>
      <c r="F117" s="4" t="s">
        <v>30</v>
      </c>
      <c r="G117" s="4"/>
    </row>
    <row r="118" spans="2:7" ht="20.25" customHeight="1" x14ac:dyDescent="0.3">
      <c r="B118" s="1">
        <v>114</v>
      </c>
      <c r="C118" s="47" t="s">
        <v>209</v>
      </c>
      <c r="E118" s="1">
        <v>8</v>
      </c>
      <c r="F118" s="4" t="s">
        <v>30</v>
      </c>
      <c r="G118" s="4"/>
    </row>
    <row r="119" spans="2:7" ht="20.25" customHeight="1" x14ac:dyDescent="0.3">
      <c r="B119" s="1">
        <v>115</v>
      </c>
      <c r="C119" s="47" t="s">
        <v>210</v>
      </c>
      <c r="E119" s="1">
        <v>2</v>
      </c>
      <c r="F119" s="4" t="s">
        <v>30</v>
      </c>
      <c r="G119" s="4"/>
    </row>
    <row r="120" spans="2:7" ht="20.25" customHeight="1" x14ac:dyDescent="0.3">
      <c r="B120" s="1">
        <v>116</v>
      </c>
      <c r="C120" s="47" t="s">
        <v>211</v>
      </c>
      <c r="E120" s="1">
        <v>0</v>
      </c>
      <c r="F120" s="4">
        <v>0</v>
      </c>
      <c r="G120" s="4"/>
    </row>
    <row r="121" spans="2:7" ht="20.25" customHeight="1" x14ac:dyDescent="0.3">
      <c r="B121" s="1">
        <v>117</v>
      </c>
      <c r="C121" s="47" t="s">
        <v>212</v>
      </c>
      <c r="E121" s="1">
        <v>3</v>
      </c>
      <c r="F121" s="4" t="s">
        <v>30</v>
      </c>
      <c r="G121" s="4"/>
    </row>
    <row r="122" spans="2:7" ht="20.25" customHeight="1" x14ac:dyDescent="0.3">
      <c r="B122" s="1">
        <v>118</v>
      </c>
      <c r="C122" s="47" t="s">
        <v>213</v>
      </c>
      <c r="E122" s="1">
        <v>8</v>
      </c>
      <c r="F122" s="4" t="s">
        <v>30</v>
      </c>
      <c r="G122" s="4"/>
    </row>
    <row r="123" spans="2:7" ht="20.25" customHeight="1" x14ac:dyDescent="0.3">
      <c r="B123" s="1">
        <v>119</v>
      </c>
      <c r="C123" s="47" t="s">
        <v>214</v>
      </c>
      <c r="E123" s="1">
        <v>4</v>
      </c>
      <c r="F123" s="4" t="s">
        <v>30</v>
      </c>
      <c r="G123" s="4"/>
    </row>
    <row r="124" spans="2:7" ht="20.25" customHeight="1" x14ac:dyDescent="0.3">
      <c r="B124" s="1">
        <v>120</v>
      </c>
      <c r="C124" s="47" t="s">
        <v>215</v>
      </c>
      <c r="E124" s="1">
        <v>1</v>
      </c>
      <c r="F124" s="4" t="s">
        <v>30</v>
      </c>
      <c r="G124" s="4"/>
    </row>
    <row r="125" spans="2:7" ht="20.25" customHeight="1" x14ac:dyDescent="0.3">
      <c r="B125" s="1">
        <v>121</v>
      </c>
      <c r="C125" s="47" t="s">
        <v>216</v>
      </c>
      <c r="E125" s="1">
        <v>1</v>
      </c>
      <c r="F125" s="4" t="s">
        <v>30</v>
      </c>
      <c r="G125" s="4"/>
    </row>
    <row r="126" spans="2:7" ht="20.25" customHeight="1" x14ac:dyDescent="0.3">
      <c r="B126" s="1">
        <v>122</v>
      </c>
      <c r="C126" s="47" t="s">
        <v>217</v>
      </c>
      <c r="E126" s="1">
        <v>2</v>
      </c>
      <c r="F126" s="4" t="s">
        <v>30</v>
      </c>
      <c r="G126" s="4"/>
    </row>
    <row r="127" spans="2:7" ht="20.25" customHeight="1" x14ac:dyDescent="0.3">
      <c r="B127" s="1">
        <v>123</v>
      </c>
      <c r="C127" s="47" t="s">
        <v>218</v>
      </c>
      <c r="E127" s="1">
        <v>3</v>
      </c>
      <c r="F127" s="4" t="s">
        <v>30</v>
      </c>
      <c r="G127" s="4"/>
    </row>
    <row r="128" spans="2:7" ht="20.25" customHeight="1" x14ac:dyDescent="0.3">
      <c r="B128" s="1">
        <v>124</v>
      </c>
      <c r="C128" s="47" t="s">
        <v>219</v>
      </c>
      <c r="E128" s="1">
        <v>3</v>
      </c>
      <c r="F128" s="4" t="s">
        <v>30</v>
      </c>
      <c r="G128" s="4"/>
    </row>
    <row r="129" spans="2:7" ht="20.25" customHeight="1" x14ac:dyDescent="0.3">
      <c r="B129" s="1">
        <v>125</v>
      </c>
      <c r="C129" s="47" t="s">
        <v>220</v>
      </c>
      <c r="E129" s="1">
        <v>4</v>
      </c>
      <c r="F129" s="4" t="s">
        <v>30</v>
      </c>
      <c r="G129" s="4"/>
    </row>
    <row r="130" spans="2:7" ht="20.25" customHeight="1" x14ac:dyDescent="0.3">
      <c r="B130" s="1">
        <v>126</v>
      </c>
      <c r="C130" s="47" t="s">
        <v>221</v>
      </c>
      <c r="E130" s="1">
        <v>5</v>
      </c>
      <c r="F130" s="4" t="s">
        <v>30</v>
      </c>
      <c r="G130" s="4"/>
    </row>
    <row r="131" spans="2:7" ht="20.25" customHeight="1" x14ac:dyDescent="0.3">
      <c r="B131" s="1">
        <v>127</v>
      </c>
      <c r="C131" s="47" t="s">
        <v>222</v>
      </c>
      <c r="E131" s="1">
        <v>2</v>
      </c>
      <c r="F131" s="4" t="s">
        <v>30</v>
      </c>
      <c r="G131" s="4"/>
    </row>
    <row r="132" spans="2:7" ht="20.25" customHeight="1" x14ac:dyDescent="0.3">
      <c r="B132" s="1">
        <v>128</v>
      </c>
      <c r="C132" s="47" t="s">
        <v>223</v>
      </c>
      <c r="E132" s="1">
        <v>2</v>
      </c>
      <c r="F132" s="4" t="s">
        <v>30</v>
      </c>
      <c r="G132" s="4"/>
    </row>
    <row r="133" spans="2:7" ht="20.25" customHeight="1" x14ac:dyDescent="0.3">
      <c r="B133" s="1">
        <v>130</v>
      </c>
      <c r="C133" s="47" t="s">
        <v>224</v>
      </c>
      <c r="E133" s="1">
        <v>2</v>
      </c>
      <c r="F133" s="4" t="s">
        <v>30</v>
      </c>
      <c r="G133" s="4"/>
    </row>
    <row r="134" spans="2:7" ht="20.25" customHeight="1" x14ac:dyDescent="0.3">
      <c r="B134" s="1">
        <v>131</v>
      </c>
      <c r="C134" s="47" t="s">
        <v>225</v>
      </c>
      <c r="E134" s="1">
        <v>3</v>
      </c>
      <c r="F134" s="4" t="s">
        <v>30</v>
      </c>
      <c r="G134" s="4"/>
    </row>
    <row r="135" spans="2:7" ht="20.25" customHeight="1" x14ac:dyDescent="0.3">
      <c r="B135" s="1">
        <v>132</v>
      </c>
      <c r="C135" s="47" t="s">
        <v>226</v>
      </c>
      <c r="E135" s="1">
        <v>2</v>
      </c>
      <c r="F135" s="4" t="s">
        <v>30</v>
      </c>
      <c r="G135" s="4"/>
    </row>
    <row r="136" spans="2:7" ht="20.25" customHeight="1" x14ac:dyDescent="0.3">
      <c r="B136" s="1">
        <v>133</v>
      </c>
      <c r="C136" s="47" t="s">
        <v>227</v>
      </c>
      <c r="E136" s="1">
        <v>3</v>
      </c>
      <c r="F136" s="4" t="s">
        <v>30</v>
      </c>
      <c r="G136" s="4"/>
    </row>
    <row r="137" spans="2:7" ht="20.25" customHeight="1" x14ac:dyDescent="0.3">
      <c r="B137" s="1">
        <v>134</v>
      </c>
      <c r="C137" s="47" t="s">
        <v>228</v>
      </c>
      <c r="E137" s="1">
        <v>3</v>
      </c>
      <c r="F137" s="4" t="s">
        <v>30</v>
      </c>
      <c r="G137" s="4"/>
    </row>
    <row r="138" spans="2:7" ht="20.25" customHeight="1" x14ac:dyDescent="0.3">
      <c r="B138" s="1">
        <v>135</v>
      </c>
      <c r="C138" s="47" t="s">
        <v>229</v>
      </c>
      <c r="E138" s="1">
        <v>1</v>
      </c>
      <c r="F138" s="4" t="s">
        <v>30</v>
      </c>
      <c r="G138" s="4"/>
    </row>
    <row r="139" spans="2:7" ht="20.25" customHeight="1" x14ac:dyDescent="0.3">
      <c r="B139" s="1">
        <v>136</v>
      </c>
      <c r="C139" s="47" t="s">
        <v>230</v>
      </c>
      <c r="E139" s="1">
        <v>2</v>
      </c>
      <c r="F139" s="4" t="s">
        <v>30</v>
      </c>
      <c r="G139" s="4"/>
    </row>
    <row r="140" spans="2:7" ht="20.25" customHeight="1" x14ac:dyDescent="0.3">
      <c r="B140" s="1">
        <v>137</v>
      </c>
      <c r="C140" s="47" t="s">
        <v>231</v>
      </c>
      <c r="E140" s="1">
        <v>2</v>
      </c>
      <c r="F140" s="4" t="s">
        <v>30</v>
      </c>
      <c r="G140" s="4"/>
    </row>
    <row r="141" spans="2:7" ht="20.25" customHeight="1" x14ac:dyDescent="0.3">
      <c r="B141" s="1">
        <v>138</v>
      </c>
      <c r="C141" s="47" t="s">
        <v>232</v>
      </c>
      <c r="E141" s="1">
        <v>2</v>
      </c>
      <c r="F141" s="4" t="s">
        <v>30</v>
      </c>
      <c r="G141" s="4"/>
    </row>
    <row r="142" spans="2:7" ht="20.25" customHeight="1" x14ac:dyDescent="0.3">
      <c r="B142" s="1">
        <v>139</v>
      </c>
      <c r="C142" s="47" t="s">
        <v>233</v>
      </c>
      <c r="E142" s="1">
        <v>1</v>
      </c>
      <c r="F142" s="4" t="s">
        <v>30</v>
      </c>
      <c r="G142" s="4"/>
    </row>
    <row r="143" spans="2:7" ht="20.25" customHeight="1" x14ac:dyDescent="0.3">
      <c r="B143" s="1">
        <v>140</v>
      </c>
      <c r="C143" s="47" t="s">
        <v>234</v>
      </c>
      <c r="E143" s="1">
        <v>2</v>
      </c>
      <c r="F143" s="4" t="s">
        <v>30</v>
      </c>
      <c r="G143" s="4"/>
    </row>
    <row r="144" spans="2:7" ht="20.25" customHeight="1" x14ac:dyDescent="0.3">
      <c r="B144" s="1">
        <v>144</v>
      </c>
      <c r="C144" s="47" t="s">
        <v>235</v>
      </c>
      <c r="E144" s="1">
        <v>2</v>
      </c>
      <c r="F144" s="4" t="s">
        <v>30</v>
      </c>
      <c r="G144" s="4"/>
    </row>
    <row r="145" spans="2:7" ht="20.25" customHeight="1" x14ac:dyDescent="0.3">
      <c r="B145" s="1">
        <v>145</v>
      </c>
      <c r="C145" s="47" t="s">
        <v>236</v>
      </c>
      <c r="E145" s="1">
        <v>2</v>
      </c>
      <c r="F145" s="4" t="s">
        <v>30</v>
      </c>
      <c r="G145" s="4"/>
    </row>
    <row r="146" spans="2:7" ht="20.25" customHeight="1" x14ac:dyDescent="0.3">
      <c r="B146" s="1">
        <v>146</v>
      </c>
      <c r="C146" s="47" t="s">
        <v>237</v>
      </c>
      <c r="E146" s="1">
        <v>5</v>
      </c>
      <c r="F146" s="4" t="s">
        <v>30</v>
      </c>
      <c r="G146" s="4"/>
    </row>
    <row r="147" spans="2:7" ht="20.25" customHeight="1" x14ac:dyDescent="0.3">
      <c r="B147" s="1">
        <v>147</v>
      </c>
      <c r="C147" s="47" t="s">
        <v>238</v>
      </c>
      <c r="E147" s="1">
        <v>12</v>
      </c>
      <c r="F147" s="4" t="s">
        <v>30</v>
      </c>
      <c r="G147" s="4"/>
    </row>
    <row r="148" spans="2:7" ht="20.25" customHeight="1" x14ac:dyDescent="0.3">
      <c r="B148" s="1">
        <v>148</v>
      </c>
      <c r="C148" s="47" t="s">
        <v>239</v>
      </c>
      <c r="E148" s="1">
        <v>20</v>
      </c>
      <c r="F148" s="4" t="s">
        <v>30</v>
      </c>
      <c r="G148" s="4"/>
    </row>
    <row r="149" spans="2:7" ht="20.25" customHeight="1" x14ac:dyDescent="0.3">
      <c r="B149" s="1">
        <v>149</v>
      </c>
      <c r="C149" s="47" t="s">
        <v>240</v>
      </c>
      <c r="E149" s="1">
        <v>6</v>
      </c>
      <c r="F149" s="4" t="s">
        <v>30</v>
      </c>
      <c r="G149" s="4"/>
    </row>
    <row r="150" spans="2:7" ht="20.25" customHeight="1" x14ac:dyDescent="0.3">
      <c r="B150" s="1">
        <v>150</v>
      </c>
      <c r="C150" s="47" t="s">
        <v>241</v>
      </c>
      <c r="E150" s="1">
        <v>0</v>
      </c>
      <c r="F150" s="4" t="s">
        <v>30</v>
      </c>
      <c r="G150" s="4"/>
    </row>
    <row r="151" spans="2:7" ht="20.25" customHeight="1" x14ac:dyDescent="0.3">
      <c r="B151" s="1">
        <v>151</v>
      </c>
      <c r="C151" s="47" t="s">
        <v>242</v>
      </c>
      <c r="E151" s="1">
        <v>4</v>
      </c>
      <c r="F151" s="4" t="s">
        <v>30</v>
      </c>
      <c r="G151" s="4"/>
    </row>
    <row r="152" spans="2:7" ht="20.25" customHeight="1" x14ac:dyDescent="0.3">
      <c r="B152" s="1">
        <v>152</v>
      </c>
      <c r="C152" s="47" t="s">
        <v>243</v>
      </c>
      <c r="E152" s="1">
        <v>2</v>
      </c>
      <c r="F152" s="4" t="s">
        <v>30</v>
      </c>
      <c r="G152" s="4"/>
    </row>
    <row r="153" spans="2:7" ht="20.25" customHeight="1" x14ac:dyDescent="0.3">
      <c r="B153" s="1">
        <v>153</v>
      </c>
      <c r="C153" s="47" t="s">
        <v>244</v>
      </c>
      <c r="E153" s="1">
        <v>9</v>
      </c>
      <c r="F153" s="4" t="s">
        <v>30</v>
      </c>
      <c r="G153" s="4"/>
    </row>
    <row r="154" spans="2:7" ht="20.25" customHeight="1" x14ac:dyDescent="0.3">
      <c r="B154" s="1">
        <v>154</v>
      </c>
      <c r="C154" s="47" t="s">
        <v>245</v>
      </c>
      <c r="E154" s="1">
        <v>16</v>
      </c>
      <c r="F154" s="4" t="s">
        <v>30</v>
      </c>
      <c r="G154" s="4"/>
    </row>
    <row r="155" spans="2:7" ht="20.25" customHeight="1" x14ac:dyDescent="0.3">
      <c r="B155" s="1">
        <v>155</v>
      </c>
      <c r="C155" s="47" t="s">
        <v>246</v>
      </c>
      <c r="E155" s="1">
        <v>10</v>
      </c>
      <c r="F155" s="4" t="s">
        <v>30</v>
      </c>
      <c r="G155" s="4"/>
    </row>
    <row r="156" spans="2:7" ht="20.25" customHeight="1" x14ac:dyDescent="0.3">
      <c r="B156" s="1">
        <v>156</v>
      </c>
      <c r="C156" s="47" t="s">
        <v>247</v>
      </c>
      <c r="E156" s="1">
        <v>2</v>
      </c>
      <c r="F156" s="4" t="s">
        <v>30</v>
      </c>
      <c r="G156" s="4"/>
    </row>
    <row r="157" spans="2:7" ht="20.25" customHeight="1" x14ac:dyDescent="0.3">
      <c r="B157" s="1">
        <v>157</v>
      </c>
      <c r="C157" s="47" t="s">
        <v>248</v>
      </c>
      <c r="E157" s="1">
        <v>10</v>
      </c>
      <c r="F157" s="4" t="s">
        <v>30</v>
      </c>
      <c r="G157" s="4"/>
    </row>
    <row r="158" spans="2:7" ht="20.25" customHeight="1" x14ac:dyDescent="0.3">
      <c r="B158" s="1">
        <v>158</v>
      </c>
      <c r="C158" s="47" t="s">
        <v>249</v>
      </c>
      <c r="E158" s="1">
        <v>5</v>
      </c>
      <c r="F158" s="47" t="s">
        <v>254</v>
      </c>
      <c r="G158" s="4"/>
    </row>
    <row r="159" spans="2:7" ht="20.25" customHeight="1" x14ac:dyDescent="0.3">
      <c r="B159" s="1">
        <v>159</v>
      </c>
      <c r="C159" s="47" t="s">
        <v>250</v>
      </c>
      <c r="E159" s="1">
        <v>2</v>
      </c>
      <c r="F159" s="47" t="s">
        <v>254</v>
      </c>
      <c r="G159" s="4"/>
    </row>
    <row r="160" spans="2:7" ht="20.25" customHeight="1" x14ac:dyDescent="0.3">
      <c r="B160" s="1">
        <v>160</v>
      </c>
      <c r="C160" s="47" t="s">
        <v>251</v>
      </c>
      <c r="E160" s="1">
        <v>0</v>
      </c>
      <c r="F160" s="47" t="s">
        <v>254</v>
      </c>
      <c r="G160" s="4"/>
    </row>
    <row r="161" spans="2:8" ht="20.25" customHeight="1" x14ac:dyDescent="0.3">
      <c r="B161" s="1">
        <v>161</v>
      </c>
      <c r="C161" s="47" t="s">
        <v>252</v>
      </c>
      <c r="E161" s="1">
        <v>6</v>
      </c>
      <c r="F161" s="47" t="s">
        <v>254</v>
      </c>
      <c r="G161" s="4"/>
    </row>
    <row r="162" spans="2:8" ht="20.25" customHeight="1" x14ac:dyDescent="0.3">
      <c r="B162" s="1">
        <v>162</v>
      </c>
      <c r="C162" s="47" t="s">
        <v>253</v>
      </c>
      <c r="E162" s="1">
        <v>2</v>
      </c>
      <c r="F162" s="47" t="s">
        <v>254</v>
      </c>
      <c r="G162" s="4"/>
    </row>
    <row r="163" spans="2:8" ht="20.25" customHeight="1" x14ac:dyDescent="0.3">
      <c r="B163" s="48"/>
      <c r="C163" s="48"/>
      <c r="D163" s="48"/>
      <c r="E163" s="48"/>
      <c r="F163" s="48"/>
      <c r="G163"/>
      <c r="H163"/>
    </row>
  </sheetData>
  <mergeCells count="1">
    <mergeCell ref="C2:H3"/>
  </mergeCells>
  <phoneticPr fontId="14" type="noConversion"/>
  <dataValidations count="1">
    <dataValidation type="textLength" allowBlank="1" showInputMessage="1" showErrorMessage="1" sqref="D6" xr:uid="{4F5002A4-A71E-481B-83E1-6D9DE4E221EC}">
      <formula1>0</formula1>
      <formula2>15</formula2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6DEC1-C97F-464C-AAC5-D2CBEF1A344D}">
  <sheetPr codeName="Sheet3"/>
  <dimension ref="A1:AM160"/>
  <sheetViews>
    <sheetView zoomScaleNormal="100" workbookViewId="0">
      <selection activeCell="AH4" sqref="AH4:AH160"/>
    </sheetView>
  </sheetViews>
  <sheetFormatPr defaultRowHeight="15" x14ac:dyDescent="0.25"/>
  <cols>
    <col min="2" max="2" width="39.28515625" bestFit="1" customWidth="1"/>
    <col min="4" max="4" width="13.140625" bestFit="1" customWidth="1"/>
    <col min="8" max="8" width="77.85546875" bestFit="1" customWidth="1"/>
    <col min="10" max="10" width="10.28515625" bestFit="1" customWidth="1"/>
    <col min="11" max="11" width="77.85546875" bestFit="1" customWidth="1"/>
    <col min="13" max="13" width="77.85546875" bestFit="1" customWidth="1"/>
    <col min="14" max="14" width="7.85546875" bestFit="1" customWidth="1"/>
    <col min="15" max="15" width="10.28515625" bestFit="1" customWidth="1"/>
    <col min="16" max="16" width="77.85546875" bestFit="1" customWidth="1"/>
    <col min="18" max="18" width="11.28515625" bestFit="1" customWidth="1"/>
    <col min="19" max="19" width="39.28515625" bestFit="1" customWidth="1"/>
    <col min="20" max="20" width="9.140625" bestFit="1" customWidth="1"/>
    <col min="21" max="21" width="15.42578125" customWidth="1"/>
    <col min="22" max="22" width="13.5703125" customWidth="1"/>
    <col min="25" max="25" width="77.85546875" bestFit="1" customWidth="1"/>
    <col min="26" max="26" width="15" bestFit="1" customWidth="1"/>
    <col min="27" max="27" width="15.140625" bestFit="1" customWidth="1"/>
    <col min="28" max="28" width="10" bestFit="1" customWidth="1"/>
    <col min="31" max="31" width="77.85546875" bestFit="1" customWidth="1"/>
    <col min="32" max="32" width="12.140625" customWidth="1"/>
    <col min="33" max="33" width="17.85546875" bestFit="1" customWidth="1"/>
    <col min="34" max="34" width="10" bestFit="1" customWidth="1"/>
    <col min="36" max="36" width="38.28515625" bestFit="1" customWidth="1"/>
  </cols>
  <sheetData>
    <row r="1" spans="1:39" x14ac:dyDescent="0.25">
      <c r="R1" t="s">
        <v>86</v>
      </c>
    </row>
    <row r="2" spans="1:39" ht="15.75" thickBot="1" x14ac:dyDescent="0.3">
      <c r="A2" s="5" t="s">
        <v>41</v>
      </c>
      <c r="B2" s="6">
        <v>11</v>
      </c>
      <c r="H2" s="18" t="s">
        <v>45</v>
      </c>
      <c r="I2" s="18"/>
      <c r="J2" s="18"/>
      <c r="K2" s="18"/>
      <c r="M2" s="18" t="s">
        <v>46</v>
      </c>
      <c r="N2" s="18"/>
      <c r="O2" s="18"/>
      <c r="P2" s="18"/>
      <c r="R2" s="18" t="s">
        <v>47</v>
      </c>
      <c r="S2" s="18"/>
      <c r="T2" s="18"/>
      <c r="U2" s="18"/>
      <c r="V2" s="18"/>
      <c r="Y2" s="18" t="s">
        <v>48</v>
      </c>
      <c r="Z2" s="18"/>
      <c r="AA2" s="18"/>
      <c r="AB2" s="18"/>
      <c r="AE2" s="18" t="s">
        <v>69</v>
      </c>
      <c r="AF2" s="18"/>
      <c r="AG2" s="18"/>
      <c r="AH2" s="18"/>
      <c r="AJ2" s="18" t="s">
        <v>75</v>
      </c>
      <c r="AK2" s="18"/>
      <c r="AL2" s="18"/>
      <c r="AM2" s="18"/>
    </row>
    <row r="3" spans="1:39" x14ac:dyDescent="0.25">
      <c r="H3" t="s">
        <v>31</v>
      </c>
      <c r="I3" t="s">
        <v>42</v>
      </c>
      <c r="J3" t="s">
        <v>43</v>
      </c>
      <c r="K3" t="s">
        <v>44</v>
      </c>
      <c r="M3" t="s">
        <v>31</v>
      </c>
      <c r="N3" t="s">
        <v>42</v>
      </c>
      <c r="O3" t="s">
        <v>43</v>
      </c>
      <c r="P3" t="s">
        <v>44</v>
      </c>
      <c r="R3" t="s">
        <v>0</v>
      </c>
      <c r="S3" t="s">
        <v>1</v>
      </c>
      <c r="T3" t="s">
        <v>2</v>
      </c>
      <c r="U3" t="s">
        <v>3</v>
      </c>
      <c r="V3" t="s">
        <v>33</v>
      </c>
      <c r="Y3" t="s">
        <v>49</v>
      </c>
      <c r="Z3" t="s">
        <v>50</v>
      </c>
      <c r="AA3" t="s">
        <v>51</v>
      </c>
      <c r="AB3" t="s">
        <v>52</v>
      </c>
      <c r="AE3" t="s">
        <v>49</v>
      </c>
      <c r="AF3" t="s">
        <v>50</v>
      </c>
      <c r="AG3" t="s">
        <v>53</v>
      </c>
      <c r="AH3" t="s">
        <v>52</v>
      </c>
      <c r="AJ3" t="s">
        <v>76</v>
      </c>
      <c r="AK3" t="s">
        <v>77</v>
      </c>
      <c r="AL3" t="s">
        <v>79</v>
      </c>
      <c r="AM3" t="s">
        <v>80</v>
      </c>
    </row>
    <row r="4" spans="1:39" ht="15.75" thickBot="1" x14ac:dyDescent="0.3">
      <c r="A4" s="19" t="s">
        <v>0</v>
      </c>
      <c r="B4" s="19" t="s">
        <v>1</v>
      </c>
      <c r="C4" s="19" t="s">
        <v>2</v>
      </c>
      <c r="D4" s="19" t="s">
        <v>3</v>
      </c>
      <c r="E4" s="19" t="s">
        <v>33</v>
      </c>
      <c r="H4" t="str" cm="1">
        <f t="array" ref="H4:H160">master_table[ITEM DESCRIPTION]</f>
        <v>Anonymous Item 1</v>
      </c>
      <c r="I4">
        <f>SEARCH(Dashboard!$J$22,H4)</f>
        <v>1</v>
      </c>
      <c r="J4" t="b">
        <f>ISNUMBER(I4)</f>
        <v>1</v>
      </c>
      <c r="K4" t="str" cm="1">
        <f t="array" ref="K4:K160">_xlfn._xlws.FILTER(H4:H160,J4:J160,"No Results")</f>
        <v>Anonymous Item 1</v>
      </c>
      <c r="M4" t="str" cm="1">
        <f t="array" ref="M4:M160">master_table[ITEM DESCRIPTION]</f>
        <v>Anonymous Item 1</v>
      </c>
      <c r="N4">
        <f>SEARCH(Dashboard!$J$35,M4)</f>
        <v>1</v>
      </c>
      <c r="O4" t="b">
        <f>ISNUMBER(N4)</f>
        <v>1</v>
      </c>
      <c r="P4" t="str" cm="1">
        <f t="array" ref="P4:P160">_xlfn._xlws.FILTER(M4:M160,O4:O160,"No Results")</f>
        <v>Anonymous Item 1</v>
      </c>
      <c r="R4" cm="1">
        <f t="array" ref="R4:V160">_xlfn._xlws.FILTER(master_table[[S/N]:[QTY TYPE]],ISNUMBER(SEARCH($R$1,master_table[ITEM DESCRIPTION])), "NO DATA")</f>
        <v>1</v>
      </c>
      <c r="S4" t="str">
        <v>Anonymous Item 1</v>
      </c>
      <c r="T4">
        <v>0</v>
      </c>
      <c r="U4">
        <v>50</v>
      </c>
      <c r="V4" t="str">
        <v>pairs</v>
      </c>
      <c r="Y4" t="str" cm="1">
        <f t="array" ref="Y4:Y160">master_table[ITEM DESCRIPTION]</f>
        <v>Anonymous Item 1</v>
      </c>
      <c r="Z4" t="b">
        <f>ISNUMBER(SEARCH(Dashboard!$J$22,Y4))</f>
        <v>1</v>
      </c>
      <c r="AA4">
        <f>IF(Z4,Dashboard!$N$22,"")</f>
        <v>0</v>
      </c>
      <c r="AB4">
        <f>IFERROR(AA4+'Master Data'!E6, 'Master Data'!E6)</f>
        <v>50</v>
      </c>
      <c r="AE4" t="str" cm="1">
        <f t="array" ref="AE4:AE160">master_table[ITEM DESCRIPTION]</f>
        <v>Anonymous Item 1</v>
      </c>
      <c r="AF4" t="b">
        <f>ISNUMBER(SEARCH(Dashboard!$J$35,AE4))</f>
        <v>1</v>
      </c>
      <c r="AG4">
        <f>IF(AF4,Dashboard!$N$35,"")</f>
        <v>0</v>
      </c>
      <c r="AH4">
        <f>IFERROR('Master Data'!E6-AG4, 'Master Data'!E6)</f>
        <v>50</v>
      </c>
      <c r="AJ4">
        <f>Dashboard!J22</f>
        <v>0</v>
      </c>
      <c r="AK4">
        <f>Dashboard!N22</f>
        <v>0</v>
      </c>
    </row>
    <row r="5" spans="1:39" x14ac:dyDescent="0.25">
      <c r="A5" cm="1">
        <f t="array" aca="1" ref="A5:A34" ca="1">IF(OFFSET($R$4,'Data Summary'!$B$2-1,0,30)=0,"",OFFSET($R$4,'Data Summary'!$B$2-1,0,30))</f>
        <v>11</v>
      </c>
      <c r="B5" t="str" cm="1">
        <f t="array" aca="1" ref="B5:B34" ca="1">IF(OFFSET($R$4,'Data Summary'!$B$2-1,1,30)=0, "",OFFSET($R$4,'Data Summary'!$B$2-1,1,30))</f>
        <v>Anonymous Item 11</v>
      </c>
      <c r="C5" t="str" cm="1">
        <f t="array" aca="1" ref="C5:C34" ca="1">IF(OFFSET($R$4,'Data Summary'!$B$2-1,2,30)=0,"",OFFSET($R$4,'Data Summary'!$B$2-1,2,30))</f>
        <v/>
      </c>
      <c r="D5" cm="1">
        <f t="array" aca="1" ref="D5:D34" ca="1">IF(OFFSET($R$4,'Data Summary'!$B$2-1,3,30)=0,0,OFFSET($R$4,'Data Summary'!$B$2-1,3,30))</f>
        <v>53</v>
      </c>
      <c r="E5" t="str" cm="1">
        <f t="array" aca="1" ref="E5:E34" ca="1">IF(OFFSET($R$4,'Data Summary'!$B$2-1,4,30)=0,"",OFFSET($R$4,'Data Summary'!$B$2-1,4,30))</f>
        <v>pairs</v>
      </c>
      <c r="H5" t="str">
        <v>Anonymous Item 2</v>
      </c>
      <c r="I5">
        <f>SEARCH(Dashboard!$J$22,H5)</f>
        <v>1</v>
      </c>
      <c r="J5" t="b">
        <f t="shared" ref="J5:J68" si="0">ISNUMBER(I5)</f>
        <v>1</v>
      </c>
      <c r="K5" t="str">
        <v>Anonymous Item 2</v>
      </c>
      <c r="M5" t="str">
        <v>Anonymous Item 2</v>
      </c>
      <c r="N5">
        <f>SEARCH(Dashboard!$J$35,M5)</f>
        <v>1</v>
      </c>
      <c r="O5" t="b">
        <f t="shared" ref="O5:O68" si="1">ISNUMBER(N5)</f>
        <v>1</v>
      </c>
      <c r="P5" t="str">
        <v>Anonymous Item 2</v>
      </c>
      <c r="R5">
        <v>2</v>
      </c>
      <c r="S5" t="str">
        <v>Anonymous Item 2</v>
      </c>
      <c r="T5">
        <v>0</v>
      </c>
      <c r="U5">
        <v>32</v>
      </c>
      <c r="V5" t="str">
        <v>pairs</v>
      </c>
      <c r="Y5" t="str">
        <v>Anonymous Item 2</v>
      </c>
      <c r="Z5" t="b">
        <f>ISNUMBER(SEARCH(Dashboard!$J$22,Y5))</f>
        <v>1</v>
      </c>
      <c r="AA5">
        <f>IF(Z5,Dashboard!$N$22,"")</f>
        <v>0</v>
      </c>
      <c r="AB5">
        <f>IFERROR(AA5+'Master Data'!E7, 'Master Data'!E7)</f>
        <v>32</v>
      </c>
      <c r="AE5" t="str">
        <v>Anonymous Item 2</v>
      </c>
      <c r="AF5" t="b">
        <f>ISNUMBER(SEARCH(Dashboard!$J$35,AE5))</f>
        <v>1</v>
      </c>
      <c r="AG5">
        <f>IF(AF5,Dashboard!$N$35,"")</f>
        <v>0</v>
      </c>
      <c r="AH5">
        <f>IFERROR('Master Data'!E7-AG5, 'Master Data'!E7)</f>
        <v>32</v>
      </c>
      <c r="AJ5">
        <f>Dashboard!J35</f>
        <v>0</v>
      </c>
      <c r="AK5">
        <f>Dashboard!N35</f>
        <v>0</v>
      </c>
      <c r="AL5">
        <f>Dashboard!J38</f>
        <v>0</v>
      </c>
      <c r="AM5">
        <f>Dashboard!M38</f>
        <v>0</v>
      </c>
    </row>
    <row r="6" spans="1:39" x14ac:dyDescent="0.25">
      <c r="A6">
        <f ca="1"/>
        <v>12</v>
      </c>
      <c r="B6" t="str">
        <f ca="1"/>
        <v>Anonymous Item 12</v>
      </c>
      <c r="C6" t="str">
        <f ca="1"/>
        <v/>
      </c>
      <c r="D6">
        <f ca="1"/>
        <v>0</v>
      </c>
      <c r="E6" t="str">
        <f ca="1"/>
        <v>pairs</v>
      </c>
      <c r="H6" t="str">
        <v>Anonymous Item 3</v>
      </c>
      <c r="I6">
        <f>SEARCH(Dashboard!$J$22,H6)</f>
        <v>1</v>
      </c>
      <c r="J6" t="b">
        <f t="shared" si="0"/>
        <v>1</v>
      </c>
      <c r="K6" t="str">
        <v>Anonymous Item 3</v>
      </c>
      <c r="M6" t="str">
        <v>Anonymous Item 3</v>
      </c>
      <c r="N6">
        <f>SEARCH(Dashboard!$J$35,M6)</f>
        <v>1</v>
      </c>
      <c r="O6" t="b">
        <f t="shared" si="1"/>
        <v>1</v>
      </c>
      <c r="P6" t="str">
        <v>Anonymous Item 3</v>
      </c>
      <c r="R6">
        <v>3</v>
      </c>
      <c r="S6" t="str">
        <v>Anonymous Item 3</v>
      </c>
      <c r="T6">
        <v>0</v>
      </c>
      <c r="U6">
        <v>22</v>
      </c>
      <c r="V6" t="str">
        <v>pairs</v>
      </c>
      <c r="Y6" t="str">
        <v>Anonymous Item 3</v>
      </c>
      <c r="Z6" t="b">
        <f>ISNUMBER(SEARCH(Dashboard!$J$22,Y6))</f>
        <v>1</v>
      </c>
      <c r="AA6">
        <f>IF(Z6,Dashboard!$N$22,"")</f>
        <v>0</v>
      </c>
      <c r="AB6">
        <f>IFERROR(AA6+'Master Data'!E8, 'Master Data'!E8)</f>
        <v>22</v>
      </c>
      <c r="AE6" t="str">
        <v>Anonymous Item 3</v>
      </c>
      <c r="AF6" t="b">
        <f>ISNUMBER(SEARCH(Dashboard!$J$35,AE6))</f>
        <v>1</v>
      </c>
      <c r="AG6">
        <f>IF(AF6,Dashboard!$N$35,"")</f>
        <v>0</v>
      </c>
      <c r="AH6">
        <f>IFERROR('Master Data'!E8-AG6, 'Master Data'!E8)</f>
        <v>22</v>
      </c>
    </row>
    <row r="7" spans="1:39" x14ac:dyDescent="0.25">
      <c r="A7">
        <f ca="1"/>
        <v>13</v>
      </c>
      <c r="B7" t="str">
        <f ca="1"/>
        <v>Anonymous Item 13</v>
      </c>
      <c r="C7" t="str">
        <f ca="1"/>
        <v/>
      </c>
      <c r="D7">
        <f ca="1"/>
        <v>0</v>
      </c>
      <c r="E7" t="str">
        <f ca="1"/>
        <v>pairs</v>
      </c>
      <c r="H7" t="str">
        <v>Anonymous Item 4</v>
      </c>
      <c r="I7">
        <f>SEARCH(Dashboard!$J$22,H7)</f>
        <v>1</v>
      </c>
      <c r="J7" t="b">
        <f t="shared" si="0"/>
        <v>1</v>
      </c>
      <c r="K7" t="str">
        <v>Anonymous Item 4</v>
      </c>
      <c r="M7" t="str">
        <v>Anonymous Item 4</v>
      </c>
      <c r="N7">
        <f>SEARCH(Dashboard!$J$35,M7)</f>
        <v>1</v>
      </c>
      <c r="O7" t="b">
        <f t="shared" si="1"/>
        <v>1</v>
      </c>
      <c r="P7" t="str">
        <v>Anonymous Item 4</v>
      </c>
      <c r="R7">
        <v>4</v>
      </c>
      <c r="S7" t="str">
        <v>Anonymous Item 4</v>
      </c>
      <c r="T7">
        <v>0</v>
      </c>
      <c r="U7">
        <v>50</v>
      </c>
      <c r="V7" t="str">
        <v>pairs</v>
      </c>
      <c r="Y7" t="str">
        <v>Anonymous Item 4</v>
      </c>
      <c r="Z7" t="b">
        <f>ISNUMBER(SEARCH(Dashboard!$J$22,Y7))</f>
        <v>1</v>
      </c>
      <c r="AA7">
        <f>IF(Z7,Dashboard!$N$22,"")</f>
        <v>0</v>
      </c>
      <c r="AB7">
        <f>IFERROR(AA7+'Master Data'!E9, 'Master Data'!E9)</f>
        <v>50</v>
      </c>
      <c r="AE7" t="str">
        <v>Anonymous Item 4</v>
      </c>
      <c r="AF7" t="b">
        <f>ISNUMBER(SEARCH(Dashboard!$J$35,AE7))</f>
        <v>1</v>
      </c>
      <c r="AG7">
        <f>IF(AF7,Dashboard!$N$35,"")</f>
        <v>0</v>
      </c>
      <c r="AH7">
        <f>IFERROR('Master Data'!E9-AG7, 'Master Data'!E9)</f>
        <v>50</v>
      </c>
    </row>
    <row r="8" spans="1:39" x14ac:dyDescent="0.25">
      <c r="A8">
        <f ca="1"/>
        <v>14</v>
      </c>
      <c r="B8" t="str">
        <f ca="1"/>
        <v>Anonymous Item 14</v>
      </c>
      <c r="C8" t="str">
        <f ca="1"/>
        <v/>
      </c>
      <c r="D8">
        <f ca="1"/>
        <v>0</v>
      </c>
      <c r="E8" t="str">
        <f ca="1"/>
        <v>pairs</v>
      </c>
      <c r="H8" t="str">
        <v>Anonymous Item 5</v>
      </c>
      <c r="I8">
        <f>SEARCH(Dashboard!$J$22,H8)</f>
        <v>1</v>
      </c>
      <c r="J8" t="b">
        <f t="shared" si="0"/>
        <v>1</v>
      </c>
      <c r="K8" t="str">
        <v>Anonymous Item 5</v>
      </c>
      <c r="M8" t="str">
        <v>Anonymous Item 5</v>
      </c>
      <c r="N8">
        <f>SEARCH(Dashboard!$J$35,M8)</f>
        <v>1</v>
      </c>
      <c r="O8" t="b">
        <f t="shared" si="1"/>
        <v>1</v>
      </c>
      <c r="P8" t="str">
        <v>Anonymous Item 5</v>
      </c>
      <c r="R8">
        <v>5</v>
      </c>
      <c r="S8" t="str">
        <v>Anonymous Item 5</v>
      </c>
      <c r="T8">
        <v>0</v>
      </c>
      <c r="U8">
        <v>66</v>
      </c>
      <c r="V8" t="str">
        <v>pcs</v>
      </c>
      <c r="Y8" t="str">
        <v>Anonymous Item 5</v>
      </c>
      <c r="Z8" t="b">
        <f>ISNUMBER(SEARCH(Dashboard!$J$22,Y8))</f>
        <v>1</v>
      </c>
      <c r="AA8">
        <f>IF(Z8,Dashboard!$N$22,"")</f>
        <v>0</v>
      </c>
      <c r="AB8">
        <f>IFERROR(AA8+'Master Data'!E10, 'Master Data'!E10)</f>
        <v>66</v>
      </c>
      <c r="AE8" t="str">
        <v>Anonymous Item 5</v>
      </c>
      <c r="AF8" t="b">
        <f>ISNUMBER(SEARCH(Dashboard!$J$35,AE8))</f>
        <v>1</v>
      </c>
      <c r="AG8">
        <f>IF(AF8,Dashboard!$N$35,"")</f>
        <v>0</v>
      </c>
      <c r="AH8">
        <f>IFERROR('Master Data'!E10-AG8, 'Master Data'!E10)</f>
        <v>66</v>
      </c>
    </row>
    <row r="9" spans="1:39" x14ac:dyDescent="0.25">
      <c r="A9">
        <f ca="1"/>
        <v>15</v>
      </c>
      <c r="B9" t="str">
        <f ca="1"/>
        <v>Anonymous Item 15</v>
      </c>
      <c r="C9" t="str">
        <f ca="1"/>
        <v/>
      </c>
      <c r="D9">
        <f ca="1"/>
        <v>18</v>
      </c>
      <c r="E9" t="str">
        <f ca="1"/>
        <v>pcs</v>
      </c>
      <c r="H9" t="str">
        <v>Anonymous Item 6</v>
      </c>
      <c r="I9">
        <f>SEARCH(Dashboard!$J$22,H9)</f>
        <v>1</v>
      </c>
      <c r="J9" t="b">
        <f t="shared" si="0"/>
        <v>1</v>
      </c>
      <c r="K9" t="str">
        <v>Anonymous Item 6</v>
      </c>
      <c r="M9" t="str">
        <v>Anonymous Item 6</v>
      </c>
      <c r="N9">
        <f>SEARCH(Dashboard!$J$35,M9)</f>
        <v>1</v>
      </c>
      <c r="O9" t="b">
        <f t="shared" si="1"/>
        <v>1</v>
      </c>
      <c r="P9" t="str">
        <v>Anonymous Item 6</v>
      </c>
      <c r="R9">
        <v>6</v>
      </c>
      <c r="S9" t="str">
        <v>Anonymous Item 6</v>
      </c>
      <c r="T9">
        <v>0</v>
      </c>
      <c r="U9">
        <v>119</v>
      </c>
      <c r="V9" t="str">
        <v>pcs</v>
      </c>
      <c r="Y9" t="str">
        <v>Anonymous Item 6</v>
      </c>
      <c r="Z9" t="b">
        <f>ISNUMBER(SEARCH(Dashboard!$J$22,Y9))</f>
        <v>1</v>
      </c>
      <c r="AA9">
        <f>IF(Z9,Dashboard!$N$22,"")</f>
        <v>0</v>
      </c>
      <c r="AB9">
        <f>IFERROR(AA9+'Master Data'!E11, 'Master Data'!E11)</f>
        <v>119</v>
      </c>
      <c r="AE9" t="str">
        <v>Anonymous Item 6</v>
      </c>
      <c r="AF9" t="b">
        <f>ISNUMBER(SEARCH(Dashboard!$J$35,AE9))</f>
        <v>1</v>
      </c>
      <c r="AG9">
        <f>IF(AF9,Dashboard!$N$35,"")</f>
        <v>0</v>
      </c>
      <c r="AH9">
        <f>IFERROR('Master Data'!E11-AG9, 'Master Data'!E11)</f>
        <v>119</v>
      </c>
    </row>
    <row r="10" spans="1:39" x14ac:dyDescent="0.25">
      <c r="A10">
        <f ca="1"/>
        <v>16</v>
      </c>
      <c r="B10" t="str">
        <f ca="1"/>
        <v>Anonymous Item 16</v>
      </c>
      <c r="C10" t="str">
        <f ca="1"/>
        <v/>
      </c>
      <c r="D10">
        <f ca="1"/>
        <v>121</v>
      </c>
      <c r="E10" t="str">
        <f ca="1"/>
        <v>pcs</v>
      </c>
      <c r="H10" t="str">
        <v>Anonymous Item 7</v>
      </c>
      <c r="I10">
        <f>SEARCH(Dashboard!$J$22,H10)</f>
        <v>1</v>
      </c>
      <c r="J10" t="b">
        <f t="shared" si="0"/>
        <v>1</v>
      </c>
      <c r="K10" t="str">
        <v>Anonymous Item 7</v>
      </c>
      <c r="M10" t="str">
        <v>Anonymous Item 7</v>
      </c>
      <c r="N10">
        <f>SEARCH(Dashboard!$J$35,M10)</f>
        <v>1</v>
      </c>
      <c r="O10" t="b">
        <f t="shared" si="1"/>
        <v>1</v>
      </c>
      <c r="P10" t="str">
        <v>Anonymous Item 7</v>
      </c>
      <c r="R10">
        <v>7</v>
      </c>
      <c r="S10" t="str">
        <v>Anonymous Item 7</v>
      </c>
      <c r="T10">
        <v>0</v>
      </c>
      <c r="U10">
        <v>0</v>
      </c>
      <c r="V10" t="str">
        <v>pcs</v>
      </c>
      <c r="Y10" t="str">
        <v>Anonymous Item 7</v>
      </c>
      <c r="Z10" t="b">
        <f>ISNUMBER(SEARCH(Dashboard!$J$22,Y10))</f>
        <v>1</v>
      </c>
      <c r="AA10">
        <f>IF(Z10,Dashboard!$N$22,"")</f>
        <v>0</v>
      </c>
      <c r="AB10">
        <f>IFERROR(AA10+'Master Data'!E12, 'Master Data'!E12)</f>
        <v>0</v>
      </c>
      <c r="AE10" t="str">
        <v>Anonymous Item 7</v>
      </c>
      <c r="AF10" t="b">
        <f>ISNUMBER(SEARCH(Dashboard!$J$35,AE10))</f>
        <v>1</v>
      </c>
      <c r="AG10">
        <f>IF(AF10,Dashboard!$N$35,"")</f>
        <v>0</v>
      </c>
      <c r="AH10">
        <f>IFERROR('Master Data'!E12-AG10, 'Master Data'!E12)</f>
        <v>0</v>
      </c>
    </row>
    <row r="11" spans="1:39" x14ac:dyDescent="0.25">
      <c r="A11">
        <f ca="1"/>
        <v>17</v>
      </c>
      <c r="B11" t="str">
        <f ca="1"/>
        <v>Anonymous Item 17</v>
      </c>
      <c r="C11" t="str">
        <f ca="1"/>
        <v/>
      </c>
      <c r="D11">
        <f ca="1"/>
        <v>181</v>
      </c>
      <c r="E11" t="str">
        <f ca="1"/>
        <v>pcs</v>
      </c>
      <c r="H11" t="str">
        <v>Anonymous Item 8</v>
      </c>
      <c r="I11">
        <f>SEARCH(Dashboard!$J$22,H11)</f>
        <v>1</v>
      </c>
      <c r="J11" t="b">
        <f t="shared" si="0"/>
        <v>1</v>
      </c>
      <c r="K11" t="str">
        <v>Anonymous Item 8</v>
      </c>
      <c r="M11" t="str">
        <v>Anonymous Item 8</v>
      </c>
      <c r="N11">
        <f>SEARCH(Dashboard!$J$35,M11)</f>
        <v>1</v>
      </c>
      <c r="O11" t="b">
        <f t="shared" si="1"/>
        <v>1</v>
      </c>
      <c r="P11" t="str">
        <v>Anonymous Item 8</v>
      </c>
      <c r="R11">
        <v>8</v>
      </c>
      <c r="S11" t="str">
        <v>Anonymous Item 8</v>
      </c>
      <c r="T11">
        <v>0</v>
      </c>
      <c r="U11">
        <v>10</v>
      </c>
      <c r="V11" t="str">
        <v>pairs</v>
      </c>
      <c r="Y11" t="str">
        <v>Anonymous Item 8</v>
      </c>
      <c r="Z11" t="b">
        <f>ISNUMBER(SEARCH(Dashboard!$J$22,Y11))</f>
        <v>1</v>
      </c>
      <c r="AA11">
        <f>IF(Z11,Dashboard!$N$22,"")</f>
        <v>0</v>
      </c>
      <c r="AB11">
        <f>IFERROR(AA11+'Master Data'!E13, 'Master Data'!E13)</f>
        <v>10</v>
      </c>
      <c r="AE11" t="str">
        <v>Anonymous Item 8</v>
      </c>
      <c r="AF11" t="b">
        <f>ISNUMBER(SEARCH(Dashboard!$J$35,AE11))</f>
        <v>1</v>
      </c>
      <c r="AG11">
        <f>IF(AF11,Dashboard!$N$35,"")</f>
        <v>0</v>
      </c>
      <c r="AH11">
        <f>IFERROR('Master Data'!E13-AG11, 'Master Data'!E13)</f>
        <v>10</v>
      </c>
    </row>
    <row r="12" spans="1:39" x14ac:dyDescent="0.25">
      <c r="A12">
        <f ca="1"/>
        <v>18</v>
      </c>
      <c r="B12" t="str">
        <f ca="1"/>
        <v>Anonymous Item 18</v>
      </c>
      <c r="C12" t="str">
        <f ca="1"/>
        <v/>
      </c>
      <c r="D12">
        <f ca="1"/>
        <v>0</v>
      </c>
      <c r="E12" t="str">
        <f ca="1"/>
        <v>pcs</v>
      </c>
      <c r="H12" t="str">
        <v>Anonymous Item 9</v>
      </c>
      <c r="I12">
        <f>SEARCH(Dashboard!$J$22,H12)</f>
        <v>1</v>
      </c>
      <c r="J12" t="b">
        <f t="shared" si="0"/>
        <v>1</v>
      </c>
      <c r="K12" t="str">
        <v>Anonymous Item 9</v>
      </c>
      <c r="M12" t="str">
        <v>Anonymous Item 9</v>
      </c>
      <c r="N12">
        <f>SEARCH(Dashboard!$J$35,M12)</f>
        <v>1</v>
      </c>
      <c r="O12" t="b">
        <f t="shared" si="1"/>
        <v>1</v>
      </c>
      <c r="P12" t="str">
        <v>Anonymous Item 9</v>
      </c>
      <c r="R12">
        <v>9</v>
      </c>
      <c r="S12" t="str">
        <v>Anonymous Item 9</v>
      </c>
      <c r="T12">
        <v>0</v>
      </c>
      <c r="U12">
        <v>36</v>
      </c>
      <c r="V12" t="str">
        <v>pairs</v>
      </c>
      <c r="Y12" t="str">
        <v>Anonymous Item 9</v>
      </c>
      <c r="Z12" t="b">
        <f>ISNUMBER(SEARCH(Dashboard!$J$22,Y12))</f>
        <v>1</v>
      </c>
      <c r="AA12">
        <f>IF(Z12,Dashboard!$N$22,"")</f>
        <v>0</v>
      </c>
      <c r="AB12">
        <f>IFERROR(AA12+'Master Data'!E14, 'Master Data'!E14)</f>
        <v>36</v>
      </c>
      <c r="AE12" t="str">
        <v>Anonymous Item 9</v>
      </c>
      <c r="AF12" t="b">
        <f>ISNUMBER(SEARCH(Dashboard!$J$35,AE12))</f>
        <v>1</v>
      </c>
      <c r="AG12">
        <f>IF(AF12,Dashboard!$N$35,"")</f>
        <v>0</v>
      </c>
      <c r="AH12">
        <f>IFERROR('Master Data'!E14-AG12, 'Master Data'!E14)</f>
        <v>36</v>
      </c>
    </row>
    <row r="13" spans="1:39" x14ac:dyDescent="0.25">
      <c r="A13">
        <f ca="1"/>
        <v>19</v>
      </c>
      <c r="B13" t="str">
        <f ca="1"/>
        <v>Anonymous Item 19</v>
      </c>
      <c r="C13" t="str">
        <f ca="1"/>
        <v/>
      </c>
      <c r="D13">
        <f ca="1"/>
        <v>0</v>
      </c>
      <c r="E13" t="str">
        <f ca="1"/>
        <v>pcs</v>
      </c>
      <c r="H13" t="str">
        <v>Anonymous Item 10</v>
      </c>
      <c r="I13">
        <f>SEARCH(Dashboard!$J$22,H13)</f>
        <v>1</v>
      </c>
      <c r="J13" t="b">
        <f t="shared" si="0"/>
        <v>1</v>
      </c>
      <c r="K13" t="str">
        <v>Anonymous Item 10</v>
      </c>
      <c r="M13" t="str">
        <v>Anonymous Item 10</v>
      </c>
      <c r="N13">
        <f>SEARCH(Dashboard!$J$35,M13)</f>
        <v>1</v>
      </c>
      <c r="O13" t="b">
        <f t="shared" si="1"/>
        <v>1</v>
      </c>
      <c r="P13" t="str">
        <v>Anonymous Item 10</v>
      </c>
      <c r="R13">
        <v>10</v>
      </c>
      <c r="S13" t="str">
        <v>Anonymous Item 10</v>
      </c>
      <c r="T13">
        <v>0</v>
      </c>
      <c r="U13">
        <v>45</v>
      </c>
      <c r="V13" t="str">
        <v>pcs</v>
      </c>
      <c r="Y13" t="str">
        <v>Anonymous Item 10</v>
      </c>
      <c r="Z13" t="b">
        <f>ISNUMBER(SEARCH(Dashboard!$J$22,Y13))</f>
        <v>1</v>
      </c>
      <c r="AA13">
        <f>IF(Z13,Dashboard!$N$22,"")</f>
        <v>0</v>
      </c>
      <c r="AB13">
        <f>IFERROR(AA13+'Master Data'!E15, 'Master Data'!E15)</f>
        <v>45</v>
      </c>
      <c r="AE13" t="str">
        <v>Anonymous Item 10</v>
      </c>
      <c r="AF13" t="b">
        <f>ISNUMBER(SEARCH(Dashboard!$J$35,AE13))</f>
        <v>1</v>
      </c>
      <c r="AG13">
        <f>IF(AF13,Dashboard!$N$35,"")</f>
        <v>0</v>
      </c>
      <c r="AH13">
        <f>IFERROR('Master Data'!E15-AG13, 'Master Data'!E15)</f>
        <v>45</v>
      </c>
    </row>
    <row r="14" spans="1:39" x14ac:dyDescent="0.25">
      <c r="A14">
        <f ca="1"/>
        <v>20</v>
      </c>
      <c r="B14" t="str">
        <f ca="1"/>
        <v>Anonymous Item 20</v>
      </c>
      <c r="C14" t="str">
        <f ca="1"/>
        <v/>
      </c>
      <c r="D14">
        <f ca="1"/>
        <v>0</v>
      </c>
      <c r="E14" t="str">
        <f ca="1"/>
        <v>pcs</v>
      </c>
      <c r="H14" t="str">
        <v>Anonymous Item 11</v>
      </c>
      <c r="I14">
        <f>SEARCH(Dashboard!$J$22,H14)</f>
        <v>1</v>
      </c>
      <c r="J14" t="b">
        <f t="shared" si="0"/>
        <v>1</v>
      </c>
      <c r="K14" t="str">
        <v>Anonymous Item 11</v>
      </c>
      <c r="M14" t="str">
        <v>Anonymous Item 11</v>
      </c>
      <c r="N14">
        <f>SEARCH(Dashboard!$J$35,M14)</f>
        <v>1</v>
      </c>
      <c r="O14" t="b">
        <f t="shared" si="1"/>
        <v>1</v>
      </c>
      <c r="P14" t="str">
        <v>Anonymous Item 11</v>
      </c>
      <c r="R14">
        <v>11</v>
      </c>
      <c r="S14" t="str">
        <v>Anonymous Item 11</v>
      </c>
      <c r="T14">
        <v>0</v>
      </c>
      <c r="U14">
        <v>53</v>
      </c>
      <c r="V14" t="str">
        <v>pairs</v>
      </c>
      <c r="Y14" t="str">
        <v>Anonymous Item 11</v>
      </c>
      <c r="Z14" t="b">
        <f>ISNUMBER(SEARCH(Dashboard!$J$22,Y14))</f>
        <v>1</v>
      </c>
      <c r="AA14">
        <f>IF(Z14,Dashboard!$N$22,"")</f>
        <v>0</v>
      </c>
      <c r="AB14">
        <f>IFERROR(AA14+'Master Data'!E16, 'Master Data'!E16)</f>
        <v>53</v>
      </c>
      <c r="AE14" t="str">
        <v>Anonymous Item 11</v>
      </c>
      <c r="AF14" t="b">
        <f>ISNUMBER(SEARCH(Dashboard!$J$35,AE14))</f>
        <v>1</v>
      </c>
      <c r="AG14">
        <f>IF(AF14,Dashboard!$N$35,"")</f>
        <v>0</v>
      </c>
      <c r="AH14">
        <f>IFERROR('Master Data'!E16-AG14, 'Master Data'!E16)</f>
        <v>53</v>
      </c>
    </row>
    <row r="15" spans="1:39" x14ac:dyDescent="0.25">
      <c r="A15">
        <f ca="1"/>
        <v>21</v>
      </c>
      <c r="B15" t="str">
        <f ca="1"/>
        <v>Anonymous Item 21</v>
      </c>
      <c r="C15" t="str">
        <f ca="1"/>
        <v/>
      </c>
      <c r="D15">
        <f ca="1"/>
        <v>4</v>
      </c>
      <c r="E15" t="str">
        <f ca="1"/>
        <v>pcs</v>
      </c>
      <c r="H15" t="str">
        <v>Anonymous Item 12</v>
      </c>
      <c r="I15">
        <f>SEARCH(Dashboard!$J$22,H15)</f>
        <v>1</v>
      </c>
      <c r="J15" t="b">
        <f t="shared" si="0"/>
        <v>1</v>
      </c>
      <c r="K15" t="str">
        <v>Anonymous Item 12</v>
      </c>
      <c r="M15" t="str">
        <v>Anonymous Item 12</v>
      </c>
      <c r="N15">
        <f>SEARCH(Dashboard!$J$35,M15)</f>
        <v>1</v>
      </c>
      <c r="O15" t="b">
        <f t="shared" si="1"/>
        <v>1</v>
      </c>
      <c r="P15" t="str">
        <v>Anonymous Item 12</v>
      </c>
      <c r="R15">
        <v>12</v>
      </c>
      <c r="S15" t="str">
        <v>Anonymous Item 12</v>
      </c>
      <c r="T15">
        <v>0</v>
      </c>
      <c r="U15">
        <v>0</v>
      </c>
      <c r="V15" t="str">
        <v>pairs</v>
      </c>
      <c r="Y15" t="str">
        <v>Anonymous Item 12</v>
      </c>
      <c r="Z15" t="b">
        <f>ISNUMBER(SEARCH(Dashboard!$J$22,Y15))</f>
        <v>1</v>
      </c>
      <c r="AA15">
        <f>IF(Z15,Dashboard!$N$22,"")</f>
        <v>0</v>
      </c>
      <c r="AB15">
        <f>IFERROR(AA15+'Master Data'!E17, 'Master Data'!E17)</f>
        <v>0</v>
      </c>
      <c r="AE15" t="str">
        <v>Anonymous Item 12</v>
      </c>
      <c r="AF15" t="b">
        <f>ISNUMBER(SEARCH(Dashboard!$J$35,AE15))</f>
        <v>1</v>
      </c>
      <c r="AG15">
        <f>IF(AF15,Dashboard!$N$35,"")</f>
        <v>0</v>
      </c>
      <c r="AH15">
        <f>IFERROR('Master Data'!E17-AG15, 'Master Data'!E17)</f>
        <v>0</v>
      </c>
    </row>
    <row r="16" spans="1:39" x14ac:dyDescent="0.25">
      <c r="A16">
        <f ca="1"/>
        <v>22</v>
      </c>
      <c r="B16" t="str">
        <f ca="1"/>
        <v>Anonymous Item 22</v>
      </c>
      <c r="C16" t="str">
        <f ca="1"/>
        <v/>
      </c>
      <c r="D16">
        <f ca="1"/>
        <v>18</v>
      </c>
      <c r="E16" t="str">
        <f ca="1"/>
        <v>pcs</v>
      </c>
      <c r="H16" t="str">
        <v>Anonymous Item 13</v>
      </c>
      <c r="I16">
        <f>SEARCH(Dashboard!$J$22,H16)</f>
        <v>1</v>
      </c>
      <c r="J16" t="b">
        <f t="shared" si="0"/>
        <v>1</v>
      </c>
      <c r="K16" t="str">
        <v>Anonymous Item 13</v>
      </c>
      <c r="M16" t="str">
        <v>Anonymous Item 13</v>
      </c>
      <c r="N16">
        <f>SEARCH(Dashboard!$J$35,M16)</f>
        <v>1</v>
      </c>
      <c r="O16" t="b">
        <f t="shared" si="1"/>
        <v>1</v>
      </c>
      <c r="P16" t="str">
        <v>Anonymous Item 13</v>
      </c>
      <c r="R16">
        <v>13</v>
      </c>
      <c r="S16" t="str">
        <v>Anonymous Item 13</v>
      </c>
      <c r="T16">
        <v>0</v>
      </c>
      <c r="U16">
        <v>0</v>
      </c>
      <c r="V16" t="str">
        <v>pairs</v>
      </c>
      <c r="Y16" t="str">
        <v>Anonymous Item 13</v>
      </c>
      <c r="Z16" t="b">
        <f>ISNUMBER(SEARCH(Dashboard!$J$22,Y16))</f>
        <v>1</v>
      </c>
      <c r="AA16">
        <f>IF(Z16,Dashboard!$N$22,"")</f>
        <v>0</v>
      </c>
      <c r="AB16">
        <f>IFERROR(AA16+'Master Data'!E18, 'Master Data'!E18)</f>
        <v>0</v>
      </c>
      <c r="AE16" t="str">
        <v>Anonymous Item 13</v>
      </c>
      <c r="AF16" t="b">
        <f>ISNUMBER(SEARCH(Dashboard!$J$35,AE16))</f>
        <v>1</v>
      </c>
      <c r="AG16">
        <f>IF(AF16,Dashboard!$N$35,"")</f>
        <v>0</v>
      </c>
      <c r="AH16">
        <f>IFERROR('Master Data'!E18-AG16, 'Master Data'!E18)</f>
        <v>0</v>
      </c>
    </row>
    <row r="17" spans="1:34" x14ac:dyDescent="0.25">
      <c r="A17">
        <f ca="1"/>
        <v>23</v>
      </c>
      <c r="B17" t="str">
        <f ca="1"/>
        <v>Anonymous Item 23</v>
      </c>
      <c r="C17" t="str">
        <f ca="1"/>
        <v/>
      </c>
      <c r="D17">
        <f ca="1"/>
        <v>48</v>
      </c>
      <c r="E17" t="str">
        <f ca="1"/>
        <v>pcs</v>
      </c>
      <c r="H17" t="str">
        <v>Anonymous Item 14</v>
      </c>
      <c r="I17">
        <f>SEARCH(Dashboard!$J$22,H17)</f>
        <v>1</v>
      </c>
      <c r="J17" t="b">
        <f t="shared" si="0"/>
        <v>1</v>
      </c>
      <c r="K17" t="str">
        <v>Anonymous Item 14</v>
      </c>
      <c r="M17" t="str">
        <v>Anonymous Item 14</v>
      </c>
      <c r="N17">
        <f>SEARCH(Dashboard!$J$35,M17)</f>
        <v>1</v>
      </c>
      <c r="O17" t="b">
        <f t="shared" si="1"/>
        <v>1</v>
      </c>
      <c r="P17" t="str">
        <v>Anonymous Item 14</v>
      </c>
      <c r="R17">
        <v>14</v>
      </c>
      <c r="S17" t="str">
        <v>Anonymous Item 14</v>
      </c>
      <c r="T17">
        <v>0</v>
      </c>
      <c r="U17">
        <v>0</v>
      </c>
      <c r="V17" t="str">
        <v>pairs</v>
      </c>
      <c r="Y17" t="str">
        <v>Anonymous Item 14</v>
      </c>
      <c r="Z17" t="b">
        <f>ISNUMBER(SEARCH(Dashboard!$J$22,Y17))</f>
        <v>1</v>
      </c>
      <c r="AA17">
        <f>IF(Z17,Dashboard!$N$22,"")</f>
        <v>0</v>
      </c>
      <c r="AB17">
        <f>IFERROR(AA17+'Master Data'!E19, 'Master Data'!E19)</f>
        <v>0</v>
      </c>
      <c r="AE17" t="str">
        <v>Anonymous Item 14</v>
      </c>
      <c r="AF17" t="b">
        <f>ISNUMBER(SEARCH(Dashboard!$J$35,AE17))</f>
        <v>1</v>
      </c>
      <c r="AG17">
        <f>IF(AF17,Dashboard!$N$35,"")</f>
        <v>0</v>
      </c>
      <c r="AH17">
        <f>IFERROR('Master Data'!E19-AG17, 'Master Data'!E19)</f>
        <v>0</v>
      </c>
    </row>
    <row r="18" spans="1:34" x14ac:dyDescent="0.25">
      <c r="A18">
        <f ca="1"/>
        <v>24</v>
      </c>
      <c r="B18" t="str">
        <f ca="1"/>
        <v>Anonymous Item 24</v>
      </c>
      <c r="C18" t="str">
        <f ca="1"/>
        <v/>
      </c>
      <c r="D18">
        <f ca="1"/>
        <v>13</v>
      </c>
      <c r="E18" t="str">
        <f ca="1"/>
        <v>pcs</v>
      </c>
      <c r="H18" t="str">
        <v>Anonymous Item 15</v>
      </c>
      <c r="I18">
        <f>SEARCH(Dashboard!$J$22,H18)</f>
        <v>1</v>
      </c>
      <c r="J18" t="b">
        <f t="shared" si="0"/>
        <v>1</v>
      </c>
      <c r="K18" t="str">
        <v>Anonymous Item 15</v>
      </c>
      <c r="M18" t="str">
        <v>Anonymous Item 15</v>
      </c>
      <c r="N18">
        <f>SEARCH(Dashboard!$J$35,M18)</f>
        <v>1</v>
      </c>
      <c r="O18" t="b">
        <f t="shared" si="1"/>
        <v>1</v>
      </c>
      <c r="P18" t="str">
        <v>Anonymous Item 15</v>
      </c>
      <c r="R18">
        <v>15</v>
      </c>
      <c r="S18" t="str">
        <v>Anonymous Item 15</v>
      </c>
      <c r="T18">
        <v>0</v>
      </c>
      <c r="U18">
        <v>18</v>
      </c>
      <c r="V18" t="str">
        <v>pcs</v>
      </c>
      <c r="Y18" t="str">
        <v>Anonymous Item 15</v>
      </c>
      <c r="Z18" t="b">
        <f>ISNUMBER(SEARCH(Dashboard!$J$22,Y18))</f>
        <v>1</v>
      </c>
      <c r="AA18">
        <f>IF(Z18,Dashboard!$N$22,"")</f>
        <v>0</v>
      </c>
      <c r="AB18">
        <f>IFERROR(AA18+'Master Data'!E20, 'Master Data'!E20)</f>
        <v>18</v>
      </c>
      <c r="AE18" t="str">
        <v>Anonymous Item 15</v>
      </c>
      <c r="AF18" t="b">
        <f>ISNUMBER(SEARCH(Dashboard!$J$35,AE18))</f>
        <v>1</v>
      </c>
      <c r="AG18">
        <f>IF(AF18,Dashboard!$N$35,"")</f>
        <v>0</v>
      </c>
      <c r="AH18">
        <f>IFERROR('Master Data'!E20-AG18, 'Master Data'!E20)</f>
        <v>18</v>
      </c>
    </row>
    <row r="19" spans="1:34" x14ac:dyDescent="0.25">
      <c r="A19">
        <f ca="1"/>
        <v>25</v>
      </c>
      <c r="B19" t="str">
        <f ca="1"/>
        <v>Anonymous Item 25</v>
      </c>
      <c r="C19" t="str">
        <f ca="1"/>
        <v/>
      </c>
      <c r="D19">
        <f ca="1"/>
        <v>23</v>
      </c>
      <c r="E19" t="str">
        <f ca="1"/>
        <v>pcs</v>
      </c>
      <c r="H19" t="str">
        <v>Anonymous Item 16</v>
      </c>
      <c r="I19">
        <f>SEARCH(Dashboard!$J$22,H19)</f>
        <v>1</v>
      </c>
      <c r="J19" t="b">
        <f t="shared" si="0"/>
        <v>1</v>
      </c>
      <c r="K19" t="str">
        <v>Anonymous Item 16</v>
      </c>
      <c r="M19" t="str">
        <v>Anonymous Item 16</v>
      </c>
      <c r="N19">
        <f>SEARCH(Dashboard!$J$35,M19)</f>
        <v>1</v>
      </c>
      <c r="O19" t="b">
        <f t="shared" si="1"/>
        <v>1</v>
      </c>
      <c r="P19" t="str">
        <v>Anonymous Item 16</v>
      </c>
      <c r="R19">
        <v>16</v>
      </c>
      <c r="S19" t="str">
        <v>Anonymous Item 16</v>
      </c>
      <c r="T19">
        <v>0</v>
      </c>
      <c r="U19">
        <v>121</v>
      </c>
      <c r="V19" t="str">
        <v>pcs</v>
      </c>
      <c r="Y19" t="str">
        <v>Anonymous Item 16</v>
      </c>
      <c r="Z19" t="b">
        <f>ISNUMBER(SEARCH(Dashboard!$J$22,Y19))</f>
        <v>1</v>
      </c>
      <c r="AA19">
        <f>IF(Z19,Dashboard!$N$22,"")</f>
        <v>0</v>
      </c>
      <c r="AB19">
        <f>IFERROR(AA19+'Master Data'!E21, 'Master Data'!E21)</f>
        <v>121</v>
      </c>
      <c r="AE19" t="str">
        <v>Anonymous Item 16</v>
      </c>
      <c r="AF19" t="b">
        <f>ISNUMBER(SEARCH(Dashboard!$J$35,AE19))</f>
        <v>1</v>
      </c>
      <c r="AG19">
        <f>IF(AF19,Dashboard!$N$35,"")</f>
        <v>0</v>
      </c>
      <c r="AH19">
        <f>IFERROR('Master Data'!E21-AG19, 'Master Data'!E21)</f>
        <v>121</v>
      </c>
    </row>
    <row r="20" spans="1:34" x14ac:dyDescent="0.25">
      <c r="A20">
        <f ca="1"/>
        <v>26</v>
      </c>
      <c r="B20" t="str">
        <f ca="1"/>
        <v>Anonymous Item 26</v>
      </c>
      <c r="C20" t="str">
        <f ca="1"/>
        <v/>
      </c>
      <c r="D20">
        <f ca="1"/>
        <v>2</v>
      </c>
      <c r="E20" t="str">
        <f ca="1"/>
        <v>pcs</v>
      </c>
      <c r="H20" t="str">
        <v>Anonymous Item 17</v>
      </c>
      <c r="I20">
        <f>SEARCH(Dashboard!$J$22,H20)</f>
        <v>1</v>
      </c>
      <c r="J20" t="b">
        <f t="shared" si="0"/>
        <v>1</v>
      </c>
      <c r="K20" t="str">
        <v>Anonymous Item 17</v>
      </c>
      <c r="M20" t="str">
        <v>Anonymous Item 17</v>
      </c>
      <c r="N20">
        <f>SEARCH(Dashboard!$J$35,M20)</f>
        <v>1</v>
      </c>
      <c r="O20" t="b">
        <f t="shared" si="1"/>
        <v>1</v>
      </c>
      <c r="P20" t="str">
        <v>Anonymous Item 17</v>
      </c>
      <c r="R20">
        <v>17</v>
      </c>
      <c r="S20" t="str">
        <v>Anonymous Item 17</v>
      </c>
      <c r="T20">
        <v>0</v>
      </c>
      <c r="U20">
        <v>181</v>
      </c>
      <c r="V20" t="str">
        <v>pcs</v>
      </c>
      <c r="Y20" t="str">
        <v>Anonymous Item 17</v>
      </c>
      <c r="Z20" t="b">
        <f>ISNUMBER(SEARCH(Dashboard!$J$22,Y20))</f>
        <v>1</v>
      </c>
      <c r="AA20">
        <f>IF(Z20,Dashboard!$N$22,"")</f>
        <v>0</v>
      </c>
      <c r="AB20">
        <f>IFERROR(AA20+'Master Data'!E22, 'Master Data'!E22)</f>
        <v>181</v>
      </c>
      <c r="AE20" t="str">
        <v>Anonymous Item 17</v>
      </c>
      <c r="AF20" t="b">
        <f>ISNUMBER(SEARCH(Dashboard!$J$35,AE20))</f>
        <v>1</v>
      </c>
      <c r="AG20">
        <f>IF(AF20,Dashboard!$N$35,"")</f>
        <v>0</v>
      </c>
      <c r="AH20">
        <f>IFERROR('Master Data'!E22-AG20, 'Master Data'!E22)</f>
        <v>181</v>
      </c>
    </row>
    <row r="21" spans="1:34" x14ac:dyDescent="0.25">
      <c r="A21">
        <f ca="1"/>
        <v>27</v>
      </c>
      <c r="B21" t="str">
        <f ca="1"/>
        <v>Anonymous Item 27</v>
      </c>
      <c r="C21" t="str">
        <f ca="1"/>
        <v/>
      </c>
      <c r="D21">
        <f ca="1"/>
        <v>1</v>
      </c>
      <c r="E21" t="str">
        <f ca="1"/>
        <v>pcs</v>
      </c>
      <c r="H21" t="str">
        <v>Anonymous Item 18</v>
      </c>
      <c r="I21">
        <f>SEARCH(Dashboard!$J$22,H21)</f>
        <v>1</v>
      </c>
      <c r="J21" t="b">
        <f t="shared" si="0"/>
        <v>1</v>
      </c>
      <c r="K21" t="str">
        <v>Anonymous Item 18</v>
      </c>
      <c r="M21" t="str">
        <v>Anonymous Item 18</v>
      </c>
      <c r="N21">
        <f>SEARCH(Dashboard!$J$35,M21)</f>
        <v>1</v>
      </c>
      <c r="O21" t="b">
        <f t="shared" si="1"/>
        <v>1</v>
      </c>
      <c r="P21" t="str">
        <v>Anonymous Item 18</v>
      </c>
      <c r="R21">
        <v>18</v>
      </c>
      <c r="S21" t="str">
        <v>Anonymous Item 18</v>
      </c>
      <c r="T21">
        <v>0</v>
      </c>
      <c r="U21">
        <v>0</v>
      </c>
      <c r="V21" t="str">
        <v>pcs</v>
      </c>
      <c r="Y21" t="str">
        <v>Anonymous Item 18</v>
      </c>
      <c r="Z21" t="b">
        <f>ISNUMBER(SEARCH(Dashboard!$J$22,Y21))</f>
        <v>1</v>
      </c>
      <c r="AA21">
        <f>IF(Z21,Dashboard!$N$22,"")</f>
        <v>0</v>
      </c>
      <c r="AB21">
        <f>IFERROR(AA21+'Master Data'!E23, 'Master Data'!E23)</f>
        <v>0</v>
      </c>
      <c r="AE21" t="str">
        <v>Anonymous Item 18</v>
      </c>
      <c r="AF21" t="b">
        <f>ISNUMBER(SEARCH(Dashboard!$J$35,AE21))</f>
        <v>1</v>
      </c>
      <c r="AG21">
        <f>IF(AF21,Dashboard!$N$35,"")</f>
        <v>0</v>
      </c>
      <c r="AH21">
        <f>IFERROR('Master Data'!E23-AG21, 'Master Data'!E23)</f>
        <v>0</v>
      </c>
    </row>
    <row r="22" spans="1:34" x14ac:dyDescent="0.25">
      <c r="A22">
        <f ca="1"/>
        <v>28</v>
      </c>
      <c r="B22" t="str">
        <f ca="1"/>
        <v>Anonymous Item 28</v>
      </c>
      <c r="C22" t="str">
        <f ca="1"/>
        <v/>
      </c>
      <c r="D22">
        <f ca="1"/>
        <v>1</v>
      </c>
      <c r="E22" t="str">
        <f ca="1"/>
        <v>pcs</v>
      </c>
      <c r="H22" t="str">
        <v>Anonymous Item 19</v>
      </c>
      <c r="I22">
        <f>SEARCH(Dashboard!$J$22,H22)</f>
        <v>1</v>
      </c>
      <c r="J22" t="b">
        <f t="shared" si="0"/>
        <v>1</v>
      </c>
      <c r="K22" t="str">
        <v>Anonymous Item 19</v>
      </c>
      <c r="M22" t="str">
        <v>Anonymous Item 19</v>
      </c>
      <c r="N22">
        <f>SEARCH(Dashboard!$J$35,M22)</f>
        <v>1</v>
      </c>
      <c r="O22" t="b">
        <f t="shared" si="1"/>
        <v>1</v>
      </c>
      <c r="P22" t="str">
        <v>Anonymous Item 19</v>
      </c>
      <c r="R22">
        <v>19</v>
      </c>
      <c r="S22" t="str">
        <v>Anonymous Item 19</v>
      </c>
      <c r="T22">
        <v>0</v>
      </c>
      <c r="U22">
        <v>0</v>
      </c>
      <c r="V22" t="str">
        <v>pcs</v>
      </c>
      <c r="Y22" t="str">
        <v>Anonymous Item 19</v>
      </c>
      <c r="Z22" t="b">
        <f>ISNUMBER(SEARCH(Dashboard!$J$22,Y22))</f>
        <v>1</v>
      </c>
      <c r="AA22">
        <f>IF(Z22,Dashboard!$N$22,"")</f>
        <v>0</v>
      </c>
      <c r="AB22">
        <f>IFERROR(AA22+'Master Data'!E24, 'Master Data'!E24)</f>
        <v>0</v>
      </c>
      <c r="AE22" t="str">
        <v>Anonymous Item 19</v>
      </c>
      <c r="AF22" t="b">
        <f>ISNUMBER(SEARCH(Dashboard!$J$35,AE22))</f>
        <v>1</v>
      </c>
      <c r="AG22">
        <f>IF(AF22,Dashboard!$N$35,"")</f>
        <v>0</v>
      </c>
      <c r="AH22">
        <f>IFERROR('Master Data'!E24-AG22, 'Master Data'!E24)</f>
        <v>0</v>
      </c>
    </row>
    <row r="23" spans="1:34" x14ac:dyDescent="0.25">
      <c r="A23">
        <f ca="1"/>
        <v>29</v>
      </c>
      <c r="B23" t="str">
        <f ca="1"/>
        <v>Anonymous Item 29</v>
      </c>
      <c r="C23" t="str">
        <f ca="1"/>
        <v/>
      </c>
      <c r="D23">
        <f ca="1"/>
        <v>1</v>
      </c>
      <c r="E23" t="str">
        <f ca="1"/>
        <v>pcs</v>
      </c>
      <c r="H23" t="str">
        <v>Anonymous Item 20</v>
      </c>
      <c r="I23">
        <f>SEARCH(Dashboard!$J$22,H23)</f>
        <v>1</v>
      </c>
      <c r="J23" t="b">
        <f t="shared" si="0"/>
        <v>1</v>
      </c>
      <c r="K23" t="str">
        <v>Anonymous Item 20</v>
      </c>
      <c r="M23" t="str">
        <v>Anonymous Item 20</v>
      </c>
      <c r="N23">
        <f>SEARCH(Dashboard!$J$35,M23)</f>
        <v>1</v>
      </c>
      <c r="O23" t="b">
        <f t="shared" si="1"/>
        <v>1</v>
      </c>
      <c r="P23" t="str">
        <v>Anonymous Item 20</v>
      </c>
      <c r="R23">
        <v>20</v>
      </c>
      <c r="S23" t="str">
        <v>Anonymous Item 20</v>
      </c>
      <c r="T23">
        <v>0</v>
      </c>
      <c r="U23">
        <v>0</v>
      </c>
      <c r="V23" t="str">
        <v>pcs</v>
      </c>
      <c r="Y23" t="str">
        <v>Anonymous Item 20</v>
      </c>
      <c r="Z23" t="b">
        <f>ISNUMBER(SEARCH(Dashboard!$J$22,Y23))</f>
        <v>1</v>
      </c>
      <c r="AA23">
        <f>IF(Z23,Dashboard!$N$22,"")</f>
        <v>0</v>
      </c>
      <c r="AB23">
        <f>IFERROR(AA23+'Master Data'!E25, 'Master Data'!E25)</f>
        <v>0</v>
      </c>
      <c r="AE23" t="str">
        <v>Anonymous Item 20</v>
      </c>
      <c r="AF23" t="b">
        <f>ISNUMBER(SEARCH(Dashboard!$J$35,AE23))</f>
        <v>1</v>
      </c>
      <c r="AG23">
        <f>IF(AF23,Dashboard!$N$35,"")</f>
        <v>0</v>
      </c>
      <c r="AH23">
        <f>IFERROR('Master Data'!E25-AG23, 'Master Data'!E25)</f>
        <v>0</v>
      </c>
    </row>
    <row r="24" spans="1:34" x14ac:dyDescent="0.25">
      <c r="A24">
        <f ca="1"/>
        <v>31</v>
      </c>
      <c r="B24" t="str">
        <f ca="1"/>
        <v>Anonymous Item 30</v>
      </c>
      <c r="C24" t="str">
        <f ca="1"/>
        <v/>
      </c>
      <c r="D24">
        <f ca="1"/>
        <v>12</v>
      </c>
      <c r="E24" t="str">
        <f ca="1"/>
        <v>pcs</v>
      </c>
      <c r="H24" t="str">
        <v>Anonymous Item 21</v>
      </c>
      <c r="I24">
        <f>SEARCH(Dashboard!$J$22,H24)</f>
        <v>1</v>
      </c>
      <c r="J24" t="b">
        <f t="shared" si="0"/>
        <v>1</v>
      </c>
      <c r="K24" t="str">
        <v>Anonymous Item 21</v>
      </c>
      <c r="M24" t="str">
        <v>Anonymous Item 21</v>
      </c>
      <c r="N24">
        <f>SEARCH(Dashboard!$J$35,M24)</f>
        <v>1</v>
      </c>
      <c r="O24" t="b">
        <f t="shared" si="1"/>
        <v>1</v>
      </c>
      <c r="P24" t="str">
        <v>Anonymous Item 21</v>
      </c>
      <c r="R24">
        <v>21</v>
      </c>
      <c r="S24" t="str">
        <v>Anonymous Item 21</v>
      </c>
      <c r="T24">
        <v>0</v>
      </c>
      <c r="U24">
        <v>4</v>
      </c>
      <c r="V24" t="str">
        <v>pcs</v>
      </c>
      <c r="Y24" t="str">
        <v>Anonymous Item 21</v>
      </c>
      <c r="Z24" t="b">
        <f>ISNUMBER(SEARCH(Dashboard!$J$22,Y24))</f>
        <v>1</v>
      </c>
      <c r="AA24">
        <f>IF(Z24,Dashboard!$N$22,"")</f>
        <v>0</v>
      </c>
      <c r="AB24">
        <f>IFERROR(AA24+'Master Data'!E26, 'Master Data'!E26)</f>
        <v>4</v>
      </c>
      <c r="AE24" t="str">
        <v>Anonymous Item 21</v>
      </c>
      <c r="AF24" t="b">
        <f>ISNUMBER(SEARCH(Dashboard!$J$35,AE24))</f>
        <v>1</v>
      </c>
      <c r="AG24">
        <f>IF(AF24,Dashboard!$N$35,"")</f>
        <v>0</v>
      </c>
      <c r="AH24">
        <f>IFERROR('Master Data'!E26-AG24, 'Master Data'!E26)</f>
        <v>4</v>
      </c>
    </row>
    <row r="25" spans="1:34" x14ac:dyDescent="0.25">
      <c r="A25">
        <f ca="1"/>
        <v>32</v>
      </c>
      <c r="B25" t="str">
        <f ca="1"/>
        <v>Anonymous Item 31</v>
      </c>
      <c r="C25" t="str">
        <f ca="1"/>
        <v/>
      </c>
      <c r="D25">
        <f ca="1"/>
        <v>6</v>
      </c>
      <c r="E25" t="str">
        <f ca="1"/>
        <v>pcs</v>
      </c>
      <c r="H25" t="str">
        <v>Anonymous Item 22</v>
      </c>
      <c r="I25">
        <f>SEARCH(Dashboard!$J$22,H25)</f>
        <v>1</v>
      </c>
      <c r="J25" t="b">
        <f t="shared" si="0"/>
        <v>1</v>
      </c>
      <c r="K25" t="str">
        <v>Anonymous Item 22</v>
      </c>
      <c r="M25" t="str">
        <v>Anonymous Item 22</v>
      </c>
      <c r="N25">
        <f>SEARCH(Dashboard!$J$35,M25)</f>
        <v>1</v>
      </c>
      <c r="O25" t="b">
        <f t="shared" si="1"/>
        <v>1</v>
      </c>
      <c r="P25" t="str">
        <v>Anonymous Item 22</v>
      </c>
      <c r="R25">
        <v>22</v>
      </c>
      <c r="S25" t="str">
        <v>Anonymous Item 22</v>
      </c>
      <c r="T25">
        <v>0</v>
      </c>
      <c r="U25">
        <v>18</v>
      </c>
      <c r="V25" t="str">
        <v>pcs</v>
      </c>
      <c r="Y25" t="str">
        <v>Anonymous Item 22</v>
      </c>
      <c r="Z25" t="b">
        <f>ISNUMBER(SEARCH(Dashboard!$J$22,Y25))</f>
        <v>1</v>
      </c>
      <c r="AA25">
        <f>IF(Z25,Dashboard!$N$22,"")</f>
        <v>0</v>
      </c>
      <c r="AB25">
        <f>IFERROR(AA25+'Master Data'!E27, 'Master Data'!E27)</f>
        <v>18</v>
      </c>
      <c r="AE25" t="str">
        <v>Anonymous Item 22</v>
      </c>
      <c r="AF25" t="b">
        <f>ISNUMBER(SEARCH(Dashboard!$J$35,AE25))</f>
        <v>1</v>
      </c>
      <c r="AG25">
        <f>IF(AF25,Dashboard!$N$35,"")</f>
        <v>0</v>
      </c>
      <c r="AH25">
        <f>IFERROR('Master Data'!E27-AG25, 'Master Data'!E27)</f>
        <v>18</v>
      </c>
    </row>
    <row r="26" spans="1:34" x14ac:dyDescent="0.25">
      <c r="A26">
        <f ca="1"/>
        <v>33</v>
      </c>
      <c r="B26" t="str">
        <f ca="1"/>
        <v>Anonymous Item 32</v>
      </c>
      <c r="C26" t="str">
        <f ca="1"/>
        <v/>
      </c>
      <c r="D26">
        <f ca="1"/>
        <v>10</v>
      </c>
      <c r="E26" t="str">
        <f ca="1"/>
        <v>pcs</v>
      </c>
      <c r="H26" t="str">
        <v>Anonymous Item 23</v>
      </c>
      <c r="I26">
        <f>SEARCH(Dashboard!$J$22,H26)</f>
        <v>1</v>
      </c>
      <c r="J26" t="b">
        <f t="shared" si="0"/>
        <v>1</v>
      </c>
      <c r="K26" t="str">
        <v>Anonymous Item 23</v>
      </c>
      <c r="M26" t="str">
        <v>Anonymous Item 23</v>
      </c>
      <c r="N26">
        <f>SEARCH(Dashboard!$J$35,M26)</f>
        <v>1</v>
      </c>
      <c r="O26" t="b">
        <f t="shared" si="1"/>
        <v>1</v>
      </c>
      <c r="P26" t="str">
        <v>Anonymous Item 23</v>
      </c>
      <c r="R26">
        <v>23</v>
      </c>
      <c r="S26" t="str">
        <v>Anonymous Item 23</v>
      </c>
      <c r="T26">
        <v>0</v>
      </c>
      <c r="U26">
        <v>48</v>
      </c>
      <c r="V26" t="str">
        <v>pcs</v>
      </c>
      <c r="Y26" t="str">
        <v>Anonymous Item 23</v>
      </c>
      <c r="Z26" t="b">
        <f>ISNUMBER(SEARCH(Dashboard!$J$22,Y26))</f>
        <v>1</v>
      </c>
      <c r="AA26">
        <f>IF(Z26,Dashboard!$N$22,"")</f>
        <v>0</v>
      </c>
      <c r="AB26">
        <f>IFERROR(AA26+'Master Data'!E28, 'Master Data'!E28)</f>
        <v>48</v>
      </c>
      <c r="AE26" t="str">
        <v>Anonymous Item 23</v>
      </c>
      <c r="AF26" t="b">
        <f>ISNUMBER(SEARCH(Dashboard!$J$35,AE26))</f>
        <v>1</v>
      </c>
      <c r="AG26">
        <f>IF(AF26,Dashboard!$N$35,"")</f>
        <v>0</v>
      </c>
      <c r="AH26">
        <f>IFERROR('Master Data'!E28-AG26, 'Master Data'!E28)</f>
        <v>48</v>
      </c>
    </row>
    <row r="27" spans="1:34" x14ac:dyDescent="0.25">
      <c r="A27">
        <f ca="1"/>
        <v>34</v>
      </c>
      <c r="B27" t="str">
        <f ca="1"/>
        <v>Anonymous Item 33</v>
      </c>
      <c r="C27" t="str">
        <f ca="1"/>
        <v/>
      </c>
      <c r="D27">
        <f ca="1"/>
        <v>10</v>
      </c>
      <c r="E27" t="str">
        <f ca="1"/>
        <v>pcs</v>
      </c>
      <c r="H27" t="str">
        <v>Anonymous Item 24</v>
      </c>
      <c r="I27">
        <f>SEARCH(Dashboard!$J$22,H27)</f>
        <v>1</v>
      </c>
      <c r="J27" t="b">
        <f t="shared" si="0"/>
        <v>1</v>
      </c>
      <c r="K27" t="str">
        <v>Anonymous Item 24</v>
      </c>
      <c r="M27" t="str">
        <v>Anonymous Item 24</v>
      </c>
      <c r="N27">
        <f>SEARCH(Dashboard!$J$35,M27)</f>
        <v>1</v>
      </c>
      <c r="O27" t="b">
        <f t="shared" si="1"/>
        <v>1</v>
      </c>
      <c r="P27" t="str">
        <v>Anonymous Item 24</v>
      </c>
      <c r="R27">
        <v>24</v>
      </c>
      <c r="S27" t="str">
        <v>Anonymous Item 24</v>
      </c>
      <c r="T27">
        <v>0</v>
      </c>
      <c r="U27">
        <v>13</v>
      </c>
      <c r="V27" t="str">
        <v>pcs</v>
      </c>
      <c r="Y27" t="str">
        <v>Anonymous Item 24</v>
      </c>
      <c r="Z27" t="b">
        <f>ISNUMBER(SEARCH(Dashboard!$J$22,Y27))</f>
        <v>1</v>
      </c>
      <c r="AA27">
        <f>IF(Z27,Dashboard!$N$22,"")</f>
        <v>0</v>
      </c>
      <c r="AB27">
        <f>IFERROR(AA27+'Master Data'!E29, 'Master Data'!E29)</f>
        <v>13</v>
      </c>
      <c r="AE27" t="str">
        <v>Anonymous Item 24</v>
      </c>
      <c r="AF27" t="b">
        <f>ISNUMBER(SEARCH(Dashboard!$J$35,AE27))</f>
        <v>1</v>
      </c>
      <c r="AG27">
        <f>IF(AF27,Dashboard!$N$35,"")</f>
        <v>0</v>
      </c>
      <c r="AH27">
        <f>IFERROR('Master Data'!E29-AG27, 'Master Data'!E29)</f>
        <v>13</v>
      </c>
    </row>
    <row r="28" spans="1:34" x14ac:dyDescent="0.25">
      <c r="A28">
        <f ca="1"/>
        <v>35</v>
      </c>
      <c r="B28" t="str">
        <f ca="1"/>
        <v>Anonymous Item 34</v>
      </c>
      <c r="C28" t="str">
        <f ca="1"/>
        <v/>
      </c>
      <c r="D28">
        <f ca="1"/>
        <v>1</v>
      </c>
      <c r="E28" t="str">
        <f ca="1"/>
        <v>pcs</v>
      </c>
      <c r="H28" t="str">
        <v>Anonymous Item 25</v>
      </c>
      <c r="I28">
        <f>SEARCH(Dashboard!$J$22,H28)</f>
        <v>1</v>
      </c>
      <c r="J28" t="b">
        <f t="shared" si="0"/>
        <v>1</v>
      </c>
      <c r="K28" t="str">
        <v>Anonymous Item 25</v>
      </c>
      <c r="M28" t="str">
        <v>Anonymous Item 25</v>
      </c>
      <c r="N28">
        <f>SEARCH(Dashboard!$J$35,M28)</f>
        <v>1</v>
      </c>
      <c r="O28" t="b">
        <f t="shared" si="1"/>
        <v>1</v>
      </c>
      <c r="P28" t="str">
        <v>Anonymous Item 25</v>
      </c>
      <c r="R28">
        <v>25</v>
      </c>
      <c r="S28" t="str">
        <v>Anonymous Item 25</v>
      </c>
      <c r="T28">
        <v>0</v>
      </c>
      <c r="U28">
        <v>23</v>
      </c>
      <c r="V28" t="str">
        <v>pcs</v>
      </c>
      <c r="Y28" t="str">
        <v>Anonymous Item 25</v>
      </c>
      <c r="Z28" t="b">
        <f>ISNUMBER(SEARCH(Dashboard!$J$22,Y28))</f>
        <v>1</v>
      </c>
      <c r="AA28">
        <f>IF(Z28,Dashboard!$N$22,"")</f>
        <v>0</v>
      </c>
      <c r="AB28">
        <f>IFERROR(AA28+'Master Data'!E30, 'Master Data'!E30)</f>
        <v>23</v>
      </c>
      <c r="AE28" t="str">
        <v>Anonymous Item 25</v>
      </c>
      <c r="AF28" t="b">
        <f>ISNUMBER(SEARCH(Dashboard!$J$35,AE28))</f>
        <v>1</v>
      </c>
      <c r="AG28">
        <f>IF(AF28,Dashboard!$N$35,"")</f>
        <v>0</v>
      </c>
      <c r="AH28">
        <f>IFERROR('Master Data'!E30-AG28, 'Master Data'!E30)</f>
        <v>23</v>
      </c>
    </row>
    <row r="29" spans="1:34" x14ac:dyDescent="0.25">
      <c r="A29">
        <f ca="1"/>
        <v>36</v>
      </c>
      <c r="B29" t="str">
        <f ca="1"/>
        <v>Anonymous Item 35</v>
      </c>
      <c r="C29" t="str">
        <f ca="1"/>
        <v>195143-2</v>
      </c>
      <c r="D29">
        <f ca="1"/>
        <v>0</v>
      </c>
      <c r="E29" t="str">
        <f ca="1"/>
        <v>pcs</v>
      </c>
      <c r="H29" t="str">
        <v>Anonymous Item 26</v>
      </c>
      <c r="I29">
        <f>SEARCH(Dashboard!$J$22,H29)</f>
        <v>1</v>
      </c>
      <c r="J29" t="b">
        <f t="shared" si="0"/>
        <v>1</v>
      </c>
      <c r="K29" t="str">
        <v>Anonymous Item 26</v>
      </c>
      <c r="M29" t="str">
        <v>Anonymous Item 26</v>
      </c>
      <c r="N29">
        <f>SEARCH(Dashboard!$J$35,M29)</f>
        <v>1</v>
      </c>
      <c r="O29" t="b">
        <f t="shared" si="1"/>
        <v>1</v>
      </c>
      <c r="P29" t="str">
        <v>Anonymous Item 26</v>
      </c>
      <c r="R29">
        <v>26</v>
      </c>
      <c r="S29" t="str">
        <v>Anonymous Item 26</v>
      </c>
      <c r="T29">
        <v>0</v>
      </c>
      <c r="U29">
        <v>2</v>
      </c>
      <c r="V29" t="str">
        <v>pcs</v>
      </c>
      <c r="Y29" t="str">
        <v>Anonymous Item 26</v>
      </c>
      <c r="Z29" t="b">
        <f>ISNUMBER(SEARCH(Dashboard!$J$22,Y29))</f>
        <v>1</v>
      </c>
      <c r="AA29">
        <f>IF(Z29,Dashboard!$N$22,"")</f>
        <v>0</v>
      </c>
      <c r="AB29">
        <f>IFERROR(AA29+'Master Data'!E31, 'Master Data'!E31)</f>
        <v>2</v>
      </c>
      <c r="AE29" t="str">
        <v>Anonymous Item 26</v>
      </c>
      <c r="AF29" t="b">
        <f>ISNUMBER(SEARCH(Dashboard!$J$35,AE29))</f>
        <v>1</v>
      </c>
      <c r="AG29">
        <f>IF(AF29,Dashboard!$N$35,"")</f>
        <v>0</v>
      </c>
      <c r="AH29">
        <f>IFERROR('Master Data'!E31-AG29, 'Master Data'!E31)</f>
        <v>2</v>
      </c>
    </row>
    <row r="30" spans="1:34" x14ac:dyDescent="0.25">
      <c r="A30">
        <f ca="1"/>
        <v>37</v>
      </c>
      <c r="B30" t="str">
        <f ca="1"/>
        <v>Anonymous Item 36</v>
      </c>
      <c r="C30">
        <f ca="1"/>
        <v>72071</v>
      </c>
      <c r="D30">
        <f ca="1"/>
        <v>15</v>
      </c>
      <c r="E30" t="str">
        <f ca="1"/>
        <v>pcs</v>
      </c>
      <c r="H30" t="str">
        <v>Anonymous Item 27</v>
      </c>
      <c r="I30">
        <f>SEARCH(Dashboard!$J$22,H30)</f>
        <v>1</v>
      </c>
      <c r="J30" t="b">
        <f t="shared" si="0"/>
        <v>1</v>
      </c>
      <c r="K30" t="str">
        <v>Anonymous Item 27</v>
      </c>
      <c r="M30" t="str">
        <v>Anonymous Item 27</v>
      </c>
      <c r="N30">
        <f>SEARCH(Dashboard!$J$35,M30)</f>
        <v>1</v>
      </c>
      <c r="O30" t="b">
        <f t="shared" si="1"/>
        <v>1</v>
      </c>
      <c r="P30" t="str">
        <v>Anonymous Item 27</v>
      </c>
      <c r="R30">
        <v>27</v>
      </c>
      <c r="S30" t="str">
        <v>Anonymous Item 27</v>
      </c>
      <c r="T30">
        <v>0</v>
      </c>
      <c r="U30">
        <v>1</v>
      </c>
      <c r="V30" t="str">
        <v>pcs</v>
      </c>
      <c r="Y30" t="str">
        <v>Anonymous Item 27</v>
      </c>
      <c r="Z30" t="b">
        <f>ISNUMBER(SEARCH(Dashboard!$J$22,Y30))</f>
        <v>1</v>
      </c>
      <c r="AA30">
        <f>IF(Z30,Dashboard!$N$22,"")</f>
        <v>0</v>
      </c>
      <c r="AB30">
        <f>IFERROR(AA30+'Master Data'!E32, 'Master Data'!E32)</f>
        <v>1</v>
      </c>
      <c r="AE30" t="str">
        <v>Anonymous Item 27</v>
      </c>
      <c r="AF30" t="b">
        <f>ISNUMBER(SEARCH(Dashboard!$J$35,AE30))</f>
        <v>1</v>
      </c>
      <c r="AG30">
        <f>IF(AF30,Dashboard!$N$35,"")</f>
        <v>0</v>
      </c>
      <c r="AH30">
        <f>IFERROR('Master Data'!E32-AG30, 'Master Data'!E32)</f>
        <v>1</v>
      </c>
    </row>
    <row r="31" spans="1:34" x14ac:dyDescent="0.25">
      <c r="A31">
        <f ca="1"/>
        <v>38</v>
      </c>
      <c r="B31" t="str">
        <f ca="1"/>
        <v>Anonymous Item 37</v>
      </c>
      <c r="C31" t="str">
        <f ca="1"/>
        <v>195000-225</v>
      </c>
      <c r="D31">
        <f ca="1"/>
        <v>0</v>
      </c>
      <c r="E31" t="str">
        <f ca="1"/>
        <v>pcs</v>
      </c>
      <c r="H31" t="str">
        <v>Anonymous Item 28</v>
      </c>
      <c r="I31">
        <f>SEARCH(Dashboard!$J$22,H31)</f>
        <v>1</v>
      </c>
      <c r="J31" t="b">
        <f t="shared" si="0"/>
        <v>1</v>
      </c>
      <c r="K31" t="str">
        <v>Anonymous Item 28</v>
      </c>
      <c r="M31" t="str">
        <v>Anonymous Item 28</v>
      </c>
      <c r="N31">
        <f>SEARCH(Dashboard!$J$35,M31)</f>
        <v>1</v>
      </c>
      <c r="O31" t="b">
        <f t="shared" si="1"/>
        <v>1</v>
      </c>
      <c r="P31" t="str">
        <v>Anonymous Item 28</v>
      </c>
      <c r="R31">
        <v>28</v>
      </c>
      <c r="S31" t="str">
        <v>Anonymous Item 28</v>
      </c>
      <c r="T31">
        <v>0</v>
      </c>
      <c r="U31">
        <v>1</v>
      </c>
      <c r="V31" t="str">
        <v>pcs</v>
      </c>
      <c r="Y31" t="str">
        <v>Anonymous Item 28</v>
      </c>
      <c r="Z31" t="b">
        <f>ISNUMBER(SEARCH(Dashboard!$J$22,Y31))</f>
        <v>1</v>
      </c>
      <c r="AA31">
        <f>IF(Z31,Dashboard!$N$22,"")</f>
        <v>0</v>
      </c>
      <c r="AB31">
        <f>IFERROR(AA31+'Master Data'!E33, 'Master Data'!E33)</f>
        <v>1</v>
      </c>
      <c r="AE31" t="str">
        <v>Anonymous Item 28</v>
      </c>
      <c r="AF31" t="b">
        <f>ISNUMBER(SEARCH(Dashboard!$J$35,AE31))</f>
        <v>1</v>
      </c>
      <c r="AG31">
        <f>IF(AF31,Dashboard!$N$35,"")</f>
        <v>0</v>
      </c>
      <c r="AH31">
        <f>IFERROR('Master Data'!E33-AG31, 'Master Data'!E33)</f>
        <v>1</v>
      </c>
    </row>
    <row r="32" spans="1:34" x14ac:dyDescent="0.25">
      <c r="A32">
        <f ca="1"/>
        <v>39</v>
      </c>
      <c r="B32" t="str">
        <f ca="1"/>
        <v>Anonymous Item 38</v>
      </c>
      <c r="C32">
        <f ca="1"/>
        <v>72072</v>
      </c>
      <c r="D32">
        <f ca="1"/>
        <v>0</v>
      </c>
      <c r="E32" t="str">
        <f ca="1"/>
        <v>pcs</v>
      </c>
      <c r="H32" t="str">
        <v>Anonymous Item 29</v>
      </c>
      <c r="I32">
        <f>SEARCH(Dashboard!$J$22,H32)</f>
        <v>1</v>
      </c>
      <c r="J32" t="b">
        <f t="shared" si="0"/>
        <v>1</v>
      </c>
      <c r="K32" t="str">
        <v>Anonymous Item 29</v>
      </c>
      <c r="M32" t="str">
        <v>Anonymous Item 29</v>
      </c>
      <c r="N32">
        <f>SEARCH(Dashboard!$J$35,M32)</f>
        <v>1</v>
      </c>
      <c r="O32" t="b">
        <f t="shared" si="1"/>
        <v>1</v>
      </c>
      <c r="P32" t="str">
        <v>Anonymous Item 29</v>
      </c>
      <c r="R32">
        <v>29</v>
      </c>
      <c r="S32" t="str">
        <v>Anonymous Item 29</v>
      </c>
      <c r="T32">
        <v>0</v>
      </c>
      <c r="U32">
        <v>1</v>
      </c>
      <c r="V32" t="str">
        <v>pcs</v>
      </c>
      <c r="Y32" t="str">
        <v>Anonymous Item 29</v>
      </c>
      <c r="Z32" t="b">
        <f>ISNUMBER(SEARCH(Dashboard!$J$22,Y32))</f>
        <v>1</v>
      </c>
      <c r="AA32">
        <f>IF(Z32,Dashboard!$N$22,"")</f>
        <v>0</v>
      </c>
      <c r="AB32">
        <f>IFERROR(AA32+'Master Data'!E34, 'Master Data'!E34)</f>
        <v>1</v>
      </c>
      <c r="AE32" t="str">
        <v>Anonymous Item 29</v>
      </c>
      <c r="AF32" t="b">
        <f>ISNUMBER(SEARCH(Dashboard!$J$35,AE32))</f>
        <v>1</v>
      </c>
      <c r="AG32">
        <f>IF(AF32,Dashboard!$N$35,"")</f>
        <v>0</v>
      </c>
      <c r="AH32">
        <f>IFERROR('Master Data'!E34-AG32, 'Master Data'!E34)</f>
        <v>1</v>
      </c>
    </row>
    <row r="33" spans="1:34" x14ac:dyDescent="0.25">
      <c r="A33">
        <f ca="1"/>
        <v>40</v>
      </c>
      <c r="B33" t="str">
        <f ca="1"/>
        <v>Anonymous Item 39</v>
      </c>
      <c r="C33" t="str">
        <f ca="1"/>
        <v>195000-230</v>
      </c>
      <c r="D33">
        <f ca="1"/>
        <v>0</v>
      </c>
      <c r="E33" t="str">
        <f ca="1"/>
        <v>pcs</v>
      </c>
      <c r="H33" t="str">
        <v>Anonymous Item 30</v>
      </c>
      <c r="I33">
        <f>SEARCH(Dashboard!$J$22,H33)</f>
        <v>1</v>
      </c>
      <c r="J33" t="b">
        <f t="shared" si="0"/>
        <v>1</v>
      </c>
      <c r="K33" t="str">
        <v>Anonymous Item 30</v>
      </c>
      <c r="M33" t="str">
        <v>Anonymous Item 30</v>
      </c>
      <c r="N33">
        <f>SEARCH(Dashboard!$J$35,M33)</f>
        <v>1</v>
      </c>
      <c r="O33" t="b">
        <f t="shared" si="1"/>
        <v>1</v>
      </c>
      <c r="P33" t="str">
        <v>Anonymous Item 30</v>
      </c>
      <c r="R33">
        <v>31</v>
      </c>
      <c r="S33" t="str">
        <v>Anonymous Item 30</v>
      </c>
      <c r="T33">
        <v>0</v>
      </c>
      <c r="U33">
        <v>12</v>
      </c>
      <c r="V33" t="str">
        <v>pcs</v>
      </c>
      <c r="Y33" t="str">
        <v>Anonymous Item 30</v>
      </c>
      <c r="Z33" t="b">
        <f>ISNUMBER(SEARCH(Dashboard!$J$22,Y33))</f>
        <v>1</v>
      </c>
      <c r="AA33">
        <f>IF(Z33,Dashboard!$N$22,"")</f>
        <v>0</v>
      </c>
      <c r="AB33">
        <f>IFERROR(AA33+'Master Data'!E35, 'Master Data'!E35)</f>
        <v>12</v>
      </c>
      <c r="AE33" t="str">
        <v>Anonymous Item 30</v>
      </c>
      <c r="AF33" t="b">
        <f>ISNUMBER(SEARCH(Dashboard!$J$35,AE33))</f>
        <v>1</v>
      </c>
      <c r="AG33">
        <f>IF(AF33,Dashboard!$N$35,"")</f>
        <v>0</v>
      </c>
      <c r="AH33">
        <f>IFERROR('Master Data'!E35-AG33, 'Master Data'!E35)</f>
        <v>12</v>
      </c>
    </row>
    <row r="34" spans="1:34" x14ac:dyDescent="0.25">
      <c r="A34">
        <f ca="1"/>
        <v>41</v>
      </c>
      <c r="B34" t="str">
        <f ca="1"/>
        <v>Anonymous Item 40</v>
      </c>
      <c r="C34" t="str">
        <f ca="1"/>
        <v>195000-326</v>
      </c>
      <c r="D34">
        <f ca="1"/>
        <v>0</v>
      </c>
      <c r="E34" t="str">
        <f ca="1"/>
        <v>pcs</v>
      </c>
      <c r="H34" t="str">
        <v>Anonymous Item 31</v>
      </c>
      <c r="I34">
        <f>SEARCH(Dashboard!$J$22,H34)</f>
        <v>1</v>
      </c>
      <c r="J34" t="b">
        <f t="shared" si="0"/>
        <v>1</v>
      </c>
      <c r="K34" t="str">
        <v>Anonymous Item 31</v>
      </c>
      <c r="M34" t="str">
        <v>Anonymous Item 31</v>
      </c>
      <c r="N34">
        <f>SEARCH(Dashboard!$J$35,M34)</f>
        <v>1</v>
      </c>
      <c r="O34" t="b">
        <f t="shared" si="1"/>
        <v>1</v>
      </c>
      <c r="P34" t="str">
        <v>Anonymous Item 31</v>
      </c>
      <c r="R34">
        <v>32</v>
      </c>
      <c r="S34" t="str">
        <v>Anonymous Item 31</v>
      </c>
      <c r="T34">
        <v>0</v>
      </c>
      <c r="U34">
        <v>6</v>
      </c>
      <c r="V34" t="str">
        <v>pcs</v>
      </c>
      <c r="Y34" t="str">
        <v>Anonymous Item 31</v>
      </c>
      <c r="Z34" t="b">
        <f>ISNUMBER(SEARCH(Dashboard!$J$22,Y34))</f>
        <v>1</v>
      </c>
      <c r="AA34">
        <f>IF(Z34,Dashboard!$N$22,"")</f>
        <v>0</v>
      </c>
      <c r="AB34">
        <f>IFERROR(AA34+'Master Data'!E36, 'Master Data'!E36)</f>
        <v>6</v>
      </c>
      <c r="AE34" t="str">
        <v>Anonymous Item 31</v>
      </c>
      <c r="AF34" t="b">
        <f>ISNUMBER(SEARCH(Dashboard!$J$35,AE34))</f>
        <v>1</v>
      </c>
      <c r="AG34">
        <f>IF(AF34,Dashboard!$N$35,"")</f>
        <v>0</v>
      </c>
      <c r="AH34">
        <f>IFERROR('Master Data'!E36-AG34, 'Master Data'!E36)</f>
        <v>6</v>
      </c>
    </row>
    <row r="35" spans="1:34" x14ac:dyDescent="0.25">
      <c r="H35" t="str">
        <v>Anonymous Item 32</v>
      </c>
      <c r="I35">
        <f>SEARCH(Dashboard!$J$22,H35)</f>
        <v>1</v>
      </c>
      <c r="J35" t="b">
        <f t="shared" si="0"/>
        <v>1</v>
      </c>
      <c r="K35" t="str">
        <v>Anonymous Item 32</v>
      </c>
      <c r="M35" t="str">
        <v>Anonymous Item 32</v>
      </c>
      <c r="N35">
        <f>SEARCH(Dashboard!$J$35,M35)</f>
        <v>1</v>
      </c>
      <c r="O35" t="b">
        <f t="shared" si="1"/>
        <v>1</v>
      </c>
      <c r="P35" t="str">
        <v>Anonymous Item 32</v>
      </c>
      <c r="R35">
        <v>33</v>
      </c>
      <c r="S35" t="str">
        <v>Anonymous Item 32</v>
      </c>
      <c r="T35">
        <v>0</v>
      </c>
      <c r="U35">
        <v>10</v>
      </c>
      <c r="V35" t="str">
        <v>pcs</v>
      </c>
      <c r="Y35" t="str">
        <v>Anonymous Item 32</v>
      </c>
      <c r="Z35" t="b">
        <f>ISNUMBER(SEARCH(Dashboard!$J$22,Y35))</f>
        <v>1</v>
      </c>
      <c r="AA35">
        <f>IF(Z35,Dashboard!$N$22,"")</f>
        <v>0</v>
      </c>
      <c r="AB35">
        <f>IFERROR(AA35+'Master Data'!E37, 'Master Data'!E37)</f>
        <v>10</v>
      </c>
      <c r="AE35" t="str">
        <v>Anonymous Item 32</v>
      </c>
      <c r="AF35" t="b">
        <f>ISNUMBER(SEARCH(Dashboard!$J$35,AE35))</f>
        <v>1</v>
      </c>
      <c r="AG35">
        <f>IF(AF35,Dashboard!$N$35,"")</f>
        <v>0</v>
      </c>
      <c r="AH35">
        <f>IFERROR('Master Data'!E37-AG35, 'Master Data'!E37)</f>
        <v>10</v>
      </c>
    </row>
    <row r="36" spans="1:34" x14ac:dyDescent="0.25">
      <c r="H36" t="str">
        <v>Anonymous Item 33</v>
      </c>
      <c r="I36">
        <f>SEARCH(Dashboard!$J$22,H36)</f>
        <v>1</v>
      </c>
      <c r="J36" t="b">
        <f t="shared" si="0"/>
        <v>1</v>
      </c>
      <c r="K36" t="str">
        <v>Anonymous Item 33</v>
      </c>
      <c r="M36" t="str">
        <v>Anonymous Item 33</v>
      </c>
      <c r="N36">
        <f>SEARCH(Dashboard!$J$35,M36)</f>
        <v>1</v>
      </c>
      <c r="O36" t="b">
        <f t="shared" si="1"/>
        <v>1</v>
      </c>
      <c r="P36" t="str">
        <v>Anonymous Item 33</v>
      </c>
      <c r="R36">
        <v>34</v>
      </c>
      <c r="S36" t="str">
        <v>Anonymous Item 33</v>
      </c>
      <c r="T36">
        <v>0</v>
      </c>
      <c r="U36">
        <v>10</v>
      </c>
      <c r="V36" t="str">
        <v>pcs</v>
      </c>
      <c r="Y36" t="str">
        <v>Anonymous Item 33</v>
      </c>
      <c r="Z36" t="b">
        <f>ISNUMBER(SEARCH(Dashboard!$J$22,Y36))</f>
        <v>1</v>
      </c>
      <c r="AA36">
        <f>IF(Z36,Dashboard!$N$22,"")</f>
        <v>0</v>
      </c>
      <c r="AB36">
        <f>IFERROR(AA36+'Master Data'!E38, 'Master Data'!E38)</f>
        <v>10</v>
      </c>
      <c r="AE36" t="str">
        <v>Anonymous Item 33</v>
      </c>
      <c r="AF36" t="b">
        <f>ISNUMBER(SEARCH(Dashboard!$J$35,AE36))</f>
        <v>1</v>
      </c>
      <c r="AG36">
        <f>IF(AF36,Dashboard!$N$35,"")</f>
        <v>0</v>
      </c>
      <c r="AH36">
        <f>IFERROR('Master Data'!E38-AG36, 'Master Data'!E38)</f>
        <v>10</v>
      </c>
    </row>
    <row r="37" spans="1:34" x14ac:dyDescent="0.25">
      <c r="H37" t="str">
        <v>Anonymous Item 34</v>
      </c>
      <c r="I37">
        <f>SEARCH(Dashboard!$J$22,H37)</f>
        <v>1</v>
      </c>
      <c r="J37" t="b">
        <f t="shared" si="0"/>
        <v>1</v>
      </c>
      <c r="K37" t="str">
        <v>Anonymous Item 34</v>
      </c>
      <c r="M37" t="str">
        <v>Anonymous Item 34</v>
      </c>
      <c r="N37">
        <f>SEARCH(Dashboard!$J$35,M37)</f>
        <v>1</v>
      </c>
      <c r="O37" t="b">
        <f t="shared" si="1"/>
        <v>1</v>
      </c>
      <c r="P37" t="str">
        <v>Anonymous Item 34</v>
      </c>
      <c r="R37">
        <v>35</v>
      </c>
      <c r="S37" t="str">
        <v>Anonymous Item 34</v>
      </c>
      <c r="T37">
        <v>0</v>
      </c>
      <c r="U37">
        <v>1</v>
      </c>
      <c r="V37" t="str">
        <v>pcs</v>
      </c>
      <c r="Y37" t="str">
        <v>Anonymous Item 34</v>
      </c>
      <c r="Z37" t="b">
        <f>ISNUMBER(SEARCH(Dashboard!$J$22,Y37))</f>
        <v>1</v>
      </c>
      <c r="AA37">
        <f>IF(Z37,Dashboard!$N$22,"")</f>
        <v>0</v>
      </c>
      <c r="AB37">
        <f>IFERROR(AA37+'Master Data'!E39, 'Master Data'!E39)</f>
        <v>1</v>
      </c>
      <c r="AE37" t="str">
        <v>Anonymous Item 34</v>
      </c>
      <c r="AF37" t="b">
        <f>ISNUMBER(SEARCH(Dashboard!$J$35,AE37))</f>
        <v>1</v>
      </c>
      <c r="AG37">
        <f>IF(AF37,Dashboard!$N$35,"")</f>
        <v>0</v>
      </c>
      <c r="AH37">
        <f>IFERROR('Master Data'!E39-AG37, 'Master Data'!E39)</f>
        <v>1</v>
      </c>
    </row>
    <row r="38" spans="1:34" x14ac:dyDescent="0.25">
      <c r="H38" t="str">
        <v>Anonymous Item 35</v>
      </c>
      <c r="I38">
        <f>SEARCH(Dashboard!$J$22,H38)</f>
        <v>1</v>
      </c>
      <c r="J38" t="b">
        <f t="shared" si="0"/>
        <v>1</v>
      </c>
      <c r="K38" t="str">
        <v>Anonymous Item 35</v>
      </c>
      <c r="M38" t="str">
        <v>Anonymous Item 35</v>
      </c>
      <c r="N38">
        <f>SEARCH(Dashboard!$J$35,M38)</f>
        <v>1</v>
      </c>
      <c r="O38" t="b">
        <f t="shared" si="1"/>
        <v>1</v>
      </c>
      <c r="P38" t="str">
        <v>Anonymous Item 35</v>
      </c>
      <c r="R38">
        <v>36</v>
      </c>
      <c r="S38" t="str">
        <v>Anonymous Item 35</v>
      </c>
      <c r="T38" t="str">
        <v>195143-2</v>
      </c>
      <c r="U38">
        <v>0</v>
      </c>
      <c r="V38" t="str">
        <v>pcs</v>
      </c>
      <c r="Y38" t="str">
        <v>Anonymous Item 35</v>
      </c>
      <c r="Z38" t="b">
        <f>ISNUMBER(SEARCH(Dashboard!$J$22,Y38))</f>
        <v>1</v>
      </c>
      <c r="AA38">
        <f>IF(Z38,Dashboard!$N$22,"")</f>
        <v>0</v>
      </c>
      <c r="AB38">
        <f>IFERROR(AA38+'Master Data'!E40, 'Master Data'!E40)</f>
        <v>0</v>
      </c>
      <c r="AE38" t="str">
        <v>Anonymous Item 35</v>
      </c>
      <c r="AF38" t="b">
        <f>ISNUMBER(SEARCH(Dashboard!$J$35,AE38))</f>
        <v>1</v>
      </c>
      <c r="AG38">
        <f>IF(AF38,Dashboard!$N$35,"")</f>
        <v>0</v>
      </c>
      <c r="AH38">
        <f>IFERROR('Master Data'!E40-AG38, 'Master Data'!E40)</f>
        <v>0</v>
      </c>
    </row>
    <row r="39" spans="1:34" x14ac:dyDescent="0.25">
      <c r="H39" t="str">
        <v>Anonymous Item 36</v>
      </c>
      <c r="I39">
        <f>SEARCH(Dashboard!$J$22,H39)</f>
        <v>1</v>
      </c>
      <c r="J39" t="b">
        <f t="shared" si="0"/>
        <v>1</v>
      </c>
      <c r="K39" t="str">
        <v>Anonymous Item 36</v>
      </c>
      <c r="M39" t="str">
        <v>Anonymous Item 36</v>
      </c>
      <c r="N39">
        <f>SEARCH(Dashboard!$J$35,M39)</f>
        <v>1</v>
      </c>
      <c r="O39" t="b">
        <f t="shared" si="1"/>
        <v>1</v>
      </c>
      <c r="P39" t="str">
        <v>Anonymous Item 36</v>
      </c>
      <c r="R39">
        <v>37</v>
      </c>
      <c r="S39" t="str">
        <v>Anonymous Item 36</v>
      </c>
      <c r="T39">
        <v>72071</v>
      </c>
      <c r="U39">
        <v>15</v>
      </c>
      <c r="V39" t="str">
        <v>pcs</v>
      </c>
      <c r="Y39" t="str">
        <v>Anonymous Item 36</v>
      </c>
      <c r="Z39" t="b">
        <f>ISNUMBER(SEARCH(Dashboard!$J$22,Y39))</f>
        <v>1</v>
      </c>
      <c r="AA39">
        <f>IF(Z39,Dashboard!$N$22,"")</f>
        <v>0</v>
      </c>
      <c r="AB39">
        <f>IFERROR(AA39+'Master Data'!E41, 'Master Data'!E41)</f>
        <v>15</v>
      </c>
      <c r="AE39" t="str">
        <v>Anonymous Item 36</v>
      </c>
      <c r="AF39" t="b">
        <f>ISNUMBER(SEARCH(Dashboard!$J$35,AE39))</f>
        <v>1</v>
      </c>
      <c r="AG39">
        <f>IF(AF39,Dashboard!$N$35,"")</f>
        <v>0</v>
      </c>
      <c r="AH39">
        <f>IFERROR('Master Data'!E41-AG39, 'Master Data'!E41)</f>
        <v>15</v>
      </c>
    </row>
    <row r="40" spans="1:34" x14ac:dyDescent="0.25">
      <c r="H40" t="str">
        <v>Anonymous Item 37</v>
      </c>
      <c r="I40">
        <f>SEARCH(Dashboard!$J$22,H40)</f>
        <v>1</v>
      </c>
      <c r="J40" t="b">
        <f t="shared" si="0"/>
        <v>1</v>
      </c>
      <c r="K40" t="str">
        <v>Anonymous Item 37</v>
      </c>
      <c r="M40" t="str">
        <v>Anonymous Item 37</v>
      </c>
      <c r="N40">
        <f>SEARCH(Dashboard!$J$35,M40)</f>
        <v>1</v>
      </c>
      <c r="O40" t="b">
        <f t="shared" si="1"/>
        <v>1</v>
      </c>
      <c r="P40" t="str">
        <v>Anonymous Item 37</v>
      </c>
      <c r="R40">
        <v>38</v>
      </c>
      <c r="S40" t="str">
        <v>Anonymous Item 37</v>
      </c>
      <c r="T40" t="str">
        <v>195000-225</v>
      </c>
      <c r="U40">
        <v>0</v>
      </c>
      <c r="V40" t="str">
        <v>pcs</v>
      </c>
      <c r="Y40" t="str">
        <v>Anonymous Item 37</v>
      </c>
      <c r="Z40" t="b">
        <f>ISNUMBER(SEARCH(Dashboard!$J$22,Y40))</f>
        <v>1</v>
      </c>
      <c r="AA40">
        <f>IF(Z40,Dashboard!$N$22,"")</f>
        <v>0</v>
      </c>
      <c r="AB40">
        <f>IFERROR(AA40+'Master Data'!E42, 'Master Data'!E42)</f>
        <v>0</v>
      </c>
      <c r="AE40" t="str">
        <v>Anonymous Item 37</v>
      </c>
      <c r="AF40" t="b">
        <f>ISNUMBER(SEARCH(Dashboard!$J$35,AE40))</f>
        <v>1</v>
      </c>
      <c r="AG40">
        <f>IF(AF40,Dashboard!$N$35,"")</f>
        <v>0</v>
      </c>
      <c r="AH40">
        <f>IFERROR('Master Data'!E42-AG40, 'Master Data'!E42)</f>
        <v>0</v>
      </c>
    </row>
    <row r="41" spans="1:34" x14ac:dyDescent="0.25">
      <c r="H41" t="str">
        <v>Anonymous Item 38</v>
      </c>
      <c r="I41">
        <f>SEARCH(Dashboard!$J$22,H41)</f>
        <v>1</v>
      </c>
      <c r="J41" t="b">
        <f t="shared" si="0"/>
        <v>1</v>
      </c>
      <c r="K41" t="str">
        <v>Anonymous Item 38</v>
      </c>
      <c r="M41" t="str">
        <v>Anonymous Item 38</v>
      </c>
      <c r="N41">
        <f>SEARCH(Dashboard!$J$35,M41)</f>
        <v>1</v>
      </c>
      <c r="O41" t="b">
        <f t="shared" si="1"/>
        <v>1</v>
      </c>
      <c r="P41" t="str">
        <v>Anonymous Item 38</v>
      </c>
      <c r="R41">
        <v>39</v>
      </c>
      <c r="S41" t="str">
        <v>Anonymous Item 38</v>
      </c>
      <c r="T41">
        <v>72072</v>
      </c>
      <c r="U41">
        <v>0</v>
      </c>
      <c r="V41" t="str">
        <v>pcs</v>
      </c>
      <c r="Y41" t="str">
        <v>Anonymous Item 38</v>
      </c>
      <c r="Z41" t="b">
        <f>ISNUMBER(SEARCH(Dashboard!$J$22,Y41))</f>
        <v>1</v>
      </c>
      <c r="AA41">
        <f>IF(Z41,Dashboard!$N$22,"")</f>
        <v>0</v>
      </c>
      <c r="AB41">
        <f>IFERROR(AA41+'Master Data'!E43, 'Master Data'!E43)</f>
        <v>0</v>
      </c>
      <c r="AE41" t="str">
        <v>Anonymous Item 38</v>
      </c>
      <c r="AF41" t="b">
        <f>ISNUMBER(SEARCH(Dashboard!$J$35,AE41))</f>
        <v>1</v>
      </c>
      <c r="AG41">
        <f>IF(AF41,Dashboard!$N$35,"")</f>
        <v>0</v>
      </c>
      <c r="AH41">
        <f>IFERROR('Master Data'!E43-AG41, 'Master Data'!E43)</f>
        <v>0</v>
      </c>
    </row>
    <row r="42" spans="1:34" x14ac:dyDescent="0.25">
      <c r="H42" t="str">
        <v>Anonymous Item 39</v>
      </c>
      <c r="I42">
        <f>SEARCH(Dashboard!$J$22,H42)</f>
        <v>1</v>
      </c>
      <c r="J42" t="b">
        <f t="shared" si="0"/>
        <v>1</v>
      </c>
      <c r="K42" t="str">
        <v>Anonymous Item 39</v>
      </c>
      <c r="M42" t="str">
        <v>Anonymous Item 39</v>
      </c>
      <c r="N42">
        <f>SEARCH(Dashboard!$J$35,M42)</f>
        <v>1</v>
      </c>
      <c r="O42" t="b">
        <f t="shared" si="1"/>
        <v>1</v>
      </c>
      <c r="P42" t="str">
        <v>Anonymous Item 39</v>
      </c>
      <c r="R42">
        <v>40</v>
      </c>
      <c r="S42" t="str">
        <v>Anonymous Item 39</v>
      </c>
      <c r="T42" t="str">
        <v>195000-230</v>
      </c>
      <c r="U42">
        <v>0</v>
      </c>
      <c r="V42" t="str">
        <v>pcs</v>
      </c>
      <c r="Y42" t="str">
        <v>Anonymous Item 39</v>
      </c>
      <c r="Z42" t="b">
        <f>ISNUMBER(SEARCH(Dashboard!$J$22,Y42))</f>
        <v>1</v>
      </c>
      <c r="AA42">
        <f>IF(Z42,Dashboard!$N$22,"")</f>
        <v>0</v>
      </c>
      <c r="AB42">
        <f>IFERROR(AA42+'Master Data'!E44, 'Master Data'!E44)</f>
        <v>0</v>
      </c>
      <c r="AE42" t="str">
        <v>Anonymous Item 39</v>
      </c>
      <c r="AF42" t="b">
        <f>ISNUMBER(SEARCH(Dashboard!$J$35,AE42))</f>
        <v>1</v>
      </c>
      <c r="AG42">
        <f>IF(AF42,Dashboard!$N$35,"")</f>
        <v>0</v>
      </c>
      <c r="AH42">
        <f>IFERROR('Master Data'!E44-AG42, 'Master Data'!E44)</f>
        <v>0</v>
      </c>
    </row>
    <row r="43" spans="1:34" x14ac:dyDescent="0.25">
      <c r="H43" t="str">
        <v>Anonymous Item 40</v>
      </c>
      <c r="I43">
        <f>SEARCH(Dashboard!$J$22,H43)</f>
        <v>1</v>
      </c>
      <c r="J43" t="b">
        <f t="shared" si="0"/>
        <v>1</v>
      </c>
      <c r="K43" t="str">
        <v>Anonymous Item 40</v>
      </c>
      <c r="M43" t="str">
        <v>Anonymous Item 40</v>
      </c>
      <c r="N43">
        <f>SEARCH(Dashboard!$J$35,M43)</f>
        <v>1</v>
      </c>
      <c r="O43" t="b">
        <f t="shared" si="1"/>
        <v>1</v>
      </c>
      <c r="P43" t="str">
        <v>Anonymous Item 40</v>
      </c>
      <c r="R43">
        <v>41</v>
      </c>
      <c r="S43" t="str">
        <v>Anonymous Item 40</v>
      </c>
      <c r="T43" t="str">
        <v>195000-326</v>
      </c>
      <c r="U43">
        <v>0</v>
      </c>
      <c r="V43" t="str">
        <v>pcs</v>
      </c>
      <c r="Y43" t="str">
        <v>Anonymous Item 40</v>
      </c>
      <c r="Z43" t="b">
        <f>ISNUMBER(SEARCH(Dashboard!$J$22,Y43))</f>
        <v>1</v>
      </c>
      <c r="AA43">
        <f>IF(Z43,Dashboard!$N$22,"")</f>
        <v>0</v>
      </c>
      <c r="AB43">
        <f>IFERROR(AA43+'Master Data'!E45, 'Master Data'!E45)</f>
        <v>0</v>
      </c>
      <c r="AE43" t="str">
        <v>Anonymous Item 40</v>
      </c>
      <c r="AF43" t="b">
        <f>ISNUMBER(SEARCH(Dashboard!$J$35,AE43))</f>
        <v>1</v>
      </c>
      <c r="AG43">
        <f>IF(AF43,Dashboard!$N$35,"")</f>
        <v>0</v>
      </c>
      <c r="AH43">
        <f>IFERROR('Master Data'!E45-AG43, 'Master Data'!E45)</f>
        <v>0</v>
      </c>
    </row>
    <row r="44" spans="1:34" x14ac:dyDescent="0.25">
      <c r="H44" t="str">
        <v>Anonymous Item 41</v>
      </c>
      <c r="I44">
        <f>SEARCH(Dashboard!$J$22,H44)</f>
        <v>1</v>
      </c>
      <c r="J44" t="b">
        <f t="shared" si="0"/>
        <v>1</v>
      </c>
      <c r="K44" t="str">
        <v>Anonymous Item 41</v>
      </c>
      <c r="M44" t="str">
        <v>Anonymous Item 41</v>
      </c>
      <c r="N44">
        <f>SEARCH(Dashboard!$J$35,M44)</f>
        <v>1</v>
      </c>
      <c r="O44" t="b">
        <f t="shared" si="1"/>
        <v>1</v>
      </c>
      <c r="P44" t="str">
        <v>Anonymous Item 41</v>
      </c>
      <c r="R44">
        <v>42</v>
      </c>
      <c r="S44" t="str">
        <v>Anonymous Item 41</v>
      </c>
      <c r="T44" t="str">
        <v>112885G</v>
      </c>
      <c r="U44">
        <v>0</v>
      </c>
      <c r="V44" t="str">
        <v>pcs</v>
      </c>
      <c r="Y44" t="str">
        <v>Anonymous Item 41</v>
      </c>
      <c r="Z44" t="b">
        <f>ISNUMBER(SEARCH(Dashboard!$J$22,Y44))</f>
        <v>1</v>
      </c>
      <c r="AA44">
        <f>IF(Z44,Dashboard!$N$22,"")</f>
        <v>0</v>
      </c>
      <c r="AB44">
        <f>IFERROR(AA44+'Master Data'!E46, 'Master Data'!E46)</f>
        <v>0</v>
      </c>
      <c r="AE44" t="str">
        <v>Anonymous Item 41</v>
      </c>
      <c r="AF44" t="b">
        <f>ISNUMBER(SEARCH(Dashboard!$J$35,AE44))</f>
        <v>1</v>
      </c>
      <c r="AG44">
        <f>IF(AF44,Dashboard!$N$35,"")</f>
        <v>0</v>
      </c>
      <c r="AH44">
        <f>IFERROR('Master Data'!E46-AG44, 'Master Data'!E46)</f>
        <v>0</v>
      </c>
    </row>
    <row r="45" spans="1:34" x14ac:dyDescent="0.25">
      <c r="H45" t="str">
        <v>Anonymous Item 42</v>
      </c>
      <c r="I45">
        <f>SEARCH(Dashboard!$J$22,H45)</f>
        <v>1</v>
      </c>
      <c r="J45" t="b">
        <f t="shared" si="0"/>
        <v>1</v>
      </c>
      <c r="K45" t="str">
        <v>Anonymous Item 42</v>
      </c>
      <c r="M45" t="str">
        <v>Anonymous Item 42</v>
      </c>
      <c r="N45">
        <f>SEARCH(Dashboard!$J$35,M45)</f>
        <v>1</v>
      </c>
      <c r="O45" t="b">
        <f t="shared" si="1"/>
        <v>1</v>
      </c>
      <c r="P45" t="str">
        <v>Anonymous Item 42</v>
      </c>
      <c r="R45">
        <v>43</v>
      </c>
      <c r="S45" t="str">
        <v>Anonymous Item 42</v>
      </c>
      <c r="T45">
        <v>93124</v>
      </c>
      <c r="U45">
        <v>0</v>
      </c>
      <c r="V45" t="str">
        <v>pcs</v>
      </c>
      <c r="Y45" t="str">
        <v>Anonymous Item 42</v>
      </c>
      <c r="Z45" t="b">
        <f>ISNUMBER(SEARCH(Dashboard!$J$22,Y45))</f>
        <v>1</v>
      </c>
      <c r="AA45">
        <f>IF(Z45,Dashboard!$N$22,"")</f>
        <v>0</v>
      </c>
      <c r="AB45">
        <f>IFERROR(AA45+'Master Data'!E47, 'Master Data'!E47)</f>
        <v>0</v>
      </c>
      <c r="AE45" t="str">
        <v>Anonymous Item 42</v>
      </c>
      <c r="AF45" t="b">
        <f>ISNUMBER(SEARCH(Dashboard!$J$35,AE45))</f>
        <v>1</v>
      </c>
      <c r="AG45">
        <f>IF(AF45,Dashboard!$N$35,"")</f>
        <v>0</v>
      </c>
      <c r="AH45">
        <f>IFERROR('Master Data'!E47-AG45, 'Master Data'!E47)</f>
        <v>0</v>
      </c>
    </row>
    <row r="46" spans="1:34" x14ac:dyDescent="0.25">
      <c r="H46" t="str">
        <v>Anonymous Item 43</v>
      </c>
      <c r="I46">
        <f>SEARCH(Dashboard!$J$22,H46)</f>
        <v>1</v>
      </c>
      <c r="J46" t="b">
        <f t="shared" si="0"/>
        <v>1</v>
      </c>
      <c r="K46" t="str">
        <v>Anonymous Item 43</v>
      </c>
      <c r="M46" t="str">
        <v>Anonymous Item 43</v>
      </c>
      <c r="N46">
        <f>SEARCH(Dashboard!$J$35,M46)</f>
        <v>1</v>
      </c>
      <c r="O46" t="b">
        <f t="shared" si="1"/>
        <v>1</v>
      </c>
      <c r="P46" t="str">
        <v>Anonymous Item 43</v>
      </c>
      <c r="R46">
        <v>44</v>
      </c>
      <c r="S46" t="str">
        <v>Anonymous Item 43</v>
      </c>
      <c r="T46" t="str">
        <v>BPT-API</v>
      </c>
      <c r="U46">
        <v>0</v>
      </c>
      <c r="V46" t="str">
        <v>pcs</v>
      </c>
      <c r="Y46" t="str">
        <v>Anonymous Item 43</v>
      </c>
      <c r="Z46" t="b">
        <f>ISNUMBER(SEARCH(Dashboard!$J$22,Y46))</f>
        <v>1</v>
      </c>
      <c r="AA46">
        <f>IF(Z46,Dashboard!$N$22,"")</f>
        <v>0</v>
      </c>
      <c r="AB46">
        <f>IFERROR(AA46+'Master Data'!E48, 'Master Data'!E48)</f>
        <v>0</v>
      </c>
      <c r="AE46" t="str">
        <v>Anonymous Item 43</v>
      </c>
      <c r="AF46" t="b">
        <f>ISNUMBER(SEARCH(Dashboard!$J$35,AE46))</f>
        <v>1</v>
      </c>
      <c r="AG46">
        <f>IF(AF46,Dashboard!$N$35,"")</f>
        <v>0</v>
      </c>
      <c r="AH46">
        <f>IFERROR('Master Data'!E48-AG46, 'Master Data'!E48)</f>
        <v>0</v>
      </c>
    </row>
    <row r="47" spans="1:34" x14ac:dyDescent="0.25">
      <c r="H47" t="str">
        <v>Anonymous Item 44</v>
      </c>
      <c r="I47">
        <f>SEARCH(Dashboard!$J$22,H47)</f>
        <v>1</v>
      </c>
      <c r="J47" t="b">
        <f t="shared" si="0"/>
        <v>1</v>
      </c>
      <c r="K47" t="str">
        <v>Anonymous Item 44</v>
      </c>
      <c r="M47" t="str">
        <v>Anonymous Item 44</v>
      </c>
      <c r="N47">
        <f>SEARCH(Dashboard!$J$35,M47)</f>
        <v>1</v>
      </c>
      <c r="O47" t="b">
        <f t="shared" si="1"/>
        <v>1</v>
      </c>
      <c r="P47" t="str">
        <v>Anonymous Item 44</v>
      </c>
      <c r="R47">
        <v>45</v>
      </c>
      <c r="S47" t="str">
        <v>Anonymous Item 44</v>
      </c>
      <c r="T47" t="str">
        <v>H465000-5</v>
      </c>
      <c r="U47">
        <v>0</v>
      </c>
      <c r="V47" t="str">
        <v>pcs</v>
      </c>
      <c r="Y47" t="str">
        <v>Anonymous Item 44</v>
      </c>
      <c r="Z47" t="b">
        <f>ISNUMBER(SEARCH(Dashboard!$J$22,Y47))</f>
        <v>1</v>
      </c>
      <c r="AA47">
        <f>IF(Z47,Dashboard!$N$22,"")</f>
        <v>0</v>
      </c>
      <c r="AB47">
        <f>IFERROR(AA47+'Master Data'!E49, 'Master Data'!E49)</f>
        <v>0</v>
      </c>
      <c r="AE47" t="str">
        <v>Anonymous Item 44</v>
      </c>
      <c r="AF47" t="b">
        <f>ISNUMBER(SEARCH(Dashboard!$J$35,AE47))</f>
        <v>1</v>
      </c>
      <c r="AG47">
        <f>IF(AF47,Dashboard!$N$35,"")</f>
        <v>0</v>
      </c>
      <c r="AH47">
        <f>IFERROR('Master Data'!E49-AG47, 'Master Data'!E49)</f>
        <v>0</v>
      </c>
    </row>
    <row r="48" spans="1:34" x14ac:dyDescent="0.25">
      <c r="H48" t="str">
        <v>Anonymous Item 45</v>
      </c>
      <c r="I48">
        <f>SEARCH(Dashboard!$J$22,H48)</f>
        <v>1</v>
      </c>
      <c r="J48" t="b">
        <f t="shared" si="0"/>
        <v>1</v>
      </c>
      <c r="K48" t="str">
        <v>Anonymous Item 45</v>
      </c>
      <c r="M48" t="str">
        <v>Anonymous Item 45</v>
      </c>
      <c r="N48">
        <f>SEARCH(Dashboard!$J$35,M48)</f>
        <v>1</v>
      </c>
      <c r="O48" t="b">
        <f t="shared" si="1"/>
        <v>1</v>
      </c>
      <c r="P48" t="str">
        <v>Anonymous Item 45</v>
      </c>
      <c r="R48">
        <v>46</v>
      </c>
      <c r="S48" t="str">
        <v>Anonymous Item 45</v>
      </c>
      <c r="T48" t="str">
        <v>H301017-1</v>
      </c>
      <c r="U48">
        <v>0</v>
      </c>
      <c r="V48" t="str">
        <v>pcs</v>
      </c>
      <c r="Y48" t="str">
        <v>Anonymous Item 45</v>
      </c>
      <c r="Z48" t="b">
        <f>ISNUMBER(SEARCH(Dashboard!$J$22,Y48))</f>
        <v>1</v>
      </c>
      <c r="AA48">
        <f>IF(Z48,Dashboard!$N$22,"")</f>
        <v>0</v>
      </c>
      <c r="AB48">
        <f>IFERROR(AA48+'Master Data'!E50, 'Master Data'!E50)</f>
        <v>0</v>
      </c>
      <c r="AE48" t="str">
        <v>Anonymous Item 45</v>
      </c>
      <c r="AF48" t="b">
        <f>ISNUMBER(SEARCH(Dashboard!$J$35,AE48))</f>
        <v>1</v>
      </c>
      <c r="AG48">
        <f>IF(AF48,Dashboard!$N$35,"")</f>
        <v>0</v>
      </c>
      <c r="AH48">
        <f>IFERROR('Master Data'!E50-AG48, 'Master Data'!E50)</f>
        <v>0</v>
      </c>
    </row>
    <row r="49" spans="8:34" x14ac:dyDescent="0.25">
      <c r="H49" t="str">
        <v>Anonymous Item 46</v>
      </c>
      <c r="I49">
        <f>SEARCH(Dashboard!$J$22,H49)</f>
        <v>1</v>
      </c>
      <c r="J49" t="b">
        <f t="shared" si="0"/>
        <v>1</v>
      </c>
      <c r="K49" t="str">
        <v>Anonymous Item 46</v>
      </c>
      <c r="M49" t="str">
        <v>Anonymous Item 46</v>
      </c>
      <c r="N49">
        <f>SEARCH(Dashboard!$J$35,M49)</f>
        <v>1</v>
      </c>
      <c r="O49" t="b">
        <f t="shared" si="1"/>
        <v>1</v>
      </c>
      <c r="P49" t="str">
        <v>Anonymous Item 46</v>
      </c>
      <c r="R49">
        <v>47</v>
      </c>
      <c r="S49" t="str">
        <v>Anonymous Item 46</v>
      </c>
      <c r="T49" t="str">
        <v>H300255-2</v>
      </c>
      <c r="U49">
        <v>0</v>
      </c>
      <c r="V49" t="str">
        <v>pcs</v>
      </c>
      <c r="Y49" t="str">
        <v>Anonymous Item 46</v>
      </c>
      <c r="Z49" t="b">
        <f>ISNUMBER(SEARCH(Dashboard!$J$22,Y49))</f>
        <v>1</v>
      </c>
      <c r="AA49">
        <f>IF(Z49,Dashboard!$N$22,"")</f>
        <v>0</v>
      </c>
      <c r="AB49">
        <f>IFERROR(AA49+'Master Data'!E51, 'Master Data'!E51)</f>
        <v>0</v>
      </c>
      <c r="AE49" t="str">
        <v>Anonymous Item 46</v>
      </c>
      <c r="AF49" t="b">
        <f>ISNUMBER(SEARCH(Dashboard!$J$35,AE49))</f>
        <v>1</v>
      </c>
      <c r="AG49">
        <f>IF(AF49,Dashboard!$N$35,"")</f>
        <v>0</v>
      </c>
      <c r="AH49">
        <f>IFERROR('Master Data'!E51-AG49, 'Master Data'!E51)</f>
        <v>0</v>
      </c>
    </row>
    <row r="50" spans="8:34" x14ac:dyDescent="0.25">
      <c r="H50" t="str">
        <v>Anonymous Item 47</v>
      </c>
      <c r="I50">
        <f>SEARCH(Dashboard!$J$22,H50)</f>
        <v>1</v>
      </c>
      <c r="J50" t="b">
        <f t="shared" si="0"/>
        <v>1</v>
      </c>
      <c r="K50" t="str">
        <v>Anonymous Item 47</v>
      </c>
      <c r="M50" t="str">
        <v>Anonymous Item 47</v>
      </c>
      <c r="N50">
        <f>SEARCH(Dashboard!$J$35,M50)</f>
        <v>1</v>
      </c>
      <c r="O50" t="b">
        <f t="shared" si="1"/>
        <v>1</v>
      </c>
      <c r="P50" t="str">
        <v>Anonymous Item 47</v>
      </c>
      <c r="R50">
        <v>48</v>
      </c>
      <c r="S50" t="str">
        <v>Anonymous Item 47</v>
      </c>
      <c r="T50" t="str">
        <v>H3300553-517</v>
      </c>
      <c r="U50">
        <v>0</v>
      </c>
      <c r="V50" t="str">
        <v>pcs</v>
      </c>
      <c r="Y50" t="str">
        <v>Anonymous Item 47</v>
      </c>
      <c r="Z50" t="b">
        <f>ISNUMBER(SEARCH(Dashboard!$J$22,Y50))</f>
        <v>1</v>
      </c>
      <c r="AA50">
        <f>IF(Z50,Dashboard!$N$22,"")</f>
        <v>0</v>
      </c>
      <c r="AB50">
        <f>IFERROR(AA50+'Master Data'!E52, 'Master Data'!E52)</f>
        <v>0</v>
      </c>
      <c r="AE50" t="str">
        <v>Anonymous Item 47</v>
      </c>
      <c r="AF50" t="b">
        <f>ISNUMBER(SEARCH(Dashboard!$J$35,AE50))</f>
        <v>1</v>
      </c>
      <c r="AG50">
        <f>IF(AF50,Dashboard!$N$35,"")</f>
        <v>0</v>
      </c>
      <c r="AH50">
        <f>IFERROR('Master Data'!E52-AG50, 'Master Data'!E52)</f>
        <v>0</v>
      </c>
    </row>
    <row r="51" spans="8:34" x14ac:dyDescent="0.25">
      <c r="H51" t="str">
        <v>Anonymous Item 48</v>
      </c>
      <c r="I51">
        <f>SEARCH(Dashboard!$J$22,H51)</f>
        <v>1</v>
      </c>
      <c r="J51" t="b">
        <f t="shared" si="0"/>
        <v>1</v>
      </c>
      <c r="K51" t="str">
        <v>Anonymous Item 48</v>
      </c>
      <c r="M51" t="str">
        <v>Anonymous Item 48</v>
      </c>
      <c r="N51">
        <f>SEARCH(Dashboard!$J$35,M51)</f>
        <v>1</v>
      </c>
      <c r="O51" t="b">
        <f t="shared" si="1"/>
        <v>1</v>
      </c>
      <c r="P51" t="str">
        <v>Anonymous Item 48</v>
      </c>
      <c r="R51">
        <v>49</v>
      </c>
      <c r="S51" t="str">
        <v>Anonymous Item 48</v>
      </c>
      <c r="T51">
        <v>0</v>
      </c>
      <c r="U51">
        <v>0</v>
      </c>
      <c r="V51" t="str">
        <v>pcs</v>
      </c>
      <c r="Y51" t="str">
        <v>Anonymous Item 48</v>
      </c>
      <c r="Z51" t="b">
        <f>ISNUMBER(SEARCH(Dashboard!$J$22,Y51))</f>
        <v>1</v>
      </c>
      <c r="AA51">
        <f>IF(Z51,Dashboard!$N$22,"")</f>
        <v>0</v>
      </c>
      <c r="AB51">
        <f>IFERROR(AA51+'Master Data'!E53, 'Master Data'!E53)</f>
        <v>0</v>
      </c>
      <c r="AE51" t="str">
        <v>Anonymous Item 48</v>
      </c>
      <c r="AF51" t="b">
        <f>ISNUMBER(SEARCH(Dashboard!$J$35,AE51))</f>
        <v>1</v>
      </c>
      <c r="AG51">
        <f>IF(AF51,Dashboard!$N$35,"")</f>
        <v>0</v>
      </c>
      <c r="AH51">
        <f>IFERROR('Master Data'!E53-AG51, 'Master Data'!E53)</f>
        <v>0</v>
      </c>
    </row>
    <row r="52" spans="8:34" x14ac:dyDescent="0.25">
      <c r="H52" t="str">
        <v>Anonymous Item 49</v>
      </c>
      <c r="I52">
        <f>SEARCH(Dashboard!$J$22,H52)</f>
        <v>1</v>
      </c>
      <c r="J52" t="b">
        <f t="shared" si="0"/>
        <v>1</v>
      </c>
      <c r="K52" t="str">
        <v>Anonymous Item 49</v>
      </c>
      <c r="M52" t="str">
        <v>Anonymous Item 49</v>
      </c>
      <c r="N52">
        <f>SEARCH(Dashboard!$J$35,M52)</f>
        <v>1</v>
      </c>
      <c r="O52" t="b">
        <f t="shared" si="1"/>
        <v>1</v>
      </c>
      <c r="P52" t="str">
        <v>Anonymous Item 49</v>
      </c>
      <c r="R52">
        <v>50</v>
      </c>
      <c r="S52" t="str">
        <v>Anonymous Item 49</v>
      </c>
      <c r="T52">
        <v>0</v>
      </c>
      <c r="U52">
        <v>0</v>
      </c>
      <c r="V52" t="str">
        <v>pcs</v>
      </c>
      <c r="Y52" t="str">
        <v>Anonymous Item 49</v>
      </c>
      <c r="Z52" t="b">
        <f>ISNUMBER(SEARCH(Dashboard!$J$22,Y52))</f>
        <v>1</v>
      </c>
      <c r="AA52">
        <f>IF(Z52,Dashboard!$N$22,"")</f>
        <v>0</v>
      </c>
      <c r="AB52">
        <f>IFERROR(AA52+'Master Data'!E54, 'Master Data'!E54)</f>
        <v>0</v>
      </c>
      <c r="AE52" t="str">
        <v>Anonymous Item 49</v>
      </c>
      <c r="AF52" t="b">
        <f>ISNUMBER(SEARCH(Dashboard!$J$35,AE52))</f>
        <v>1</v>
      </c>
      <c r="AG52">
        <f>IF(AF52,Dashboard!$N$35,"")</f>
        <v>0</v>
      </c>
      <c r="AH52">
        <f>IFERROR('Master Data'!E54-AG52, 'Master Data'!E54)</f>
        <v>0</v>
      </c>
    </row>
    <row r="53" spans="8:34" x14ac:dyDescent="0.25">
      <c r="H53" t="str">
        <v>Anonymous Item 50</v>
      </c>
      <c r="I53">
        <f>SEARCH(Dashboard!$J$22,H53)</f>
        <v>1</v>
      </c>
      <c r="J53" t="b">
        <f t="shared" si="0"/>
        <v>1</v>
      </c>
      <c r="K53" t="str">
        <v>Anonymous Item 50</v>
      </c>
      <c r="M53" t="str">
        <v>Anonymous Item 50</v>
      </c>
      <c r="N53">
        <f>SEARCH(Dashboard!$J$35,M53)</f>
        <v>1</v>
      </c>
      <c r="O53" t="b">
        <f t="shared" si="1"/>
        <v>1</v>
      </c>
      <c r="P53" t="str">
        <v>Anonymous Item 50</v>
      </c>
      <c r="R53">
        <v>51</v>
      </c>
      <c r="S53" t="str">
        <v>Anonymous Item 50</v>
      </c>
      <c r="T53">
        <v>0</v>
      </c>
      <c r="U53">
        <v>16</v>
      </c>
      <c r="V53" t="str">
        <v>pcs</v>
      </c>
      <c r="Y53" t="str">
        <v>Anonymous Item 50</v>
      </c>
      <c r="Z53" t="b">
        <f>ISNUMBER(SEARCH(Dashboard!$J$22,Y53))</f>
        <v>1</v>
      </c>
      <c r="AA53">
        <f>IF(Z53,Dashboard!$N$22,"")</f>
        <v>0</v>
      </c>
      <c r="AB53">
        <f>IFERROR(AA53+'Master Data'!E55, 'Master Data'!E55)</f>
        <v>16</v>
      </c>
      <c r="AE53" t="str">
        <v>Anonymous Item 50</v>
      </c>
      <c r="AF53" t="b">
        <f>ISNUMBER(SEARCH(Dashboard!$J$35,AE53))</f>
        <v>1</v>
      </c>
      <c r="AG53">
        <f>IF(AF53,Dashboard!$N$35,"")</f>
        <v>0</v>
      </c>
      <c r="AH53">
        <f>IFERROR('Master Data'!E55-AG53, 'Master Data'!E55)</f>
        <v>16</v>
      </c>
    </row>
    <row r="54" spans="8:34" x14ac:dyDescent="0.25">
      <c r="H54" t="str">
        <v>Anonymous Item 51</v>
      </c>
      <c r="I54">
        <f>SEARCH(Dashboard!$J$22,H54)</f>
        <v>1</v>
      </c>
      <c r="J54" t="b">
        <f t="shared" si="0"/>
        <v>1</v>
      </c>
      <c r="K54" t="str">
        <v>Anonymous Item 51</v>
      </c>
      <c r="M54" t="str">
        <v>Anonymous Item 51</v>
      </c>
      <c r="N54">
        <f>SEARCH(Dashboard!$J$35,M54)</f>
        <v>1</v>
      </c>
      <c r="O54" t="b">
        <f t="shared" si="1"/>
        <v>1</v>
      </c>
      <c r="P54" t="str">
        <v>Anonymous Item 51</v>
      </c>
      <c r="R54">
        <v>52</v>
      </c>
      <c r="S54" t="str">
        <v>Anonymous Item 51</v>
      </c>
      <c r="T54">
        <v>0</v>
      </c>
      <c r="U54">
        <v>10</v>
      </c>
      <c r="V54" t="str">
        <v>pcs</v>
      </c>
      <c r="Y54" t="str">
        <v>Anonymous Item 51</v>
      </c>
      <c r="Z54" t="b">
        <f>ISNUMBER(SEARCH(Dashboard!$J$22,Y54))</f>
        <v>1</v>
      </c>
      <c r="AA54">
        <f>IF(Z54,Dashboard!$N$22,"")</f>
        <v>0</v>
      </c>
      <c r="AB54">
        <f>IFERROR(AA54+'Master Data'!E56, 'Master Data'!E56)</f>
        <v>10</v>
      </c>
      <c r="AE54" t="str">
        <v>Anonymous Item 51</v>
      </c>
      <c r="AF54" t="b">
        <f>ISNUMBER(SEARCH(Dashboard!$J$35,AE54))</f>
        <v>1</v>
      </c>
      <c r="AG54">
        <f>IF(AF54,Dashboard!$N$35,"")</f>
        <v>0</v>
      </c>
      <c r="AH54">
        <f>IFERROR('Master Data'!E56-AG54, 'Master Data'!E56)</f>
        <v>10</v>
      </c>
    </row>
    <row r="55" spans="8:34" x14ac:dyDescent="0.25">
      <c r="H55" t="str">
        <v>Anonymous Item 52</v>
      </c>
      <c r="I55">
        <f>SEARCH(Dashboard!$J$22,H55)</f>
        <v>1</v>
      </c>
      <c r="J55" t="b">
        <f t="shared" si="0"/>
        <v>1</v>
      </c>
      <c r="K55" t="str">
        <v>Anonymous Item 52</v>
      </c>
      <c r="M55" t="str">
        <v>Anonymous Item 52</v>
      </c>
      <c r="N55">
        <f>SEARCH(Dashboard!$J$35,M55)</f>
        <v>1</v>
      </c>
      <c r="O55" t="b">
        <f t="shared" si="1"/>
        <v>1</v>
      </c>
      <c r="P55" t="str">
        <v>Anonymous Item 52</v>
      </c>
      <c r="R55">
        <v>53</v>
      </c>
      <c r="S55" t="str">
        <v>Anonymous Item 52</v>
      </c>
      <c r="T55">
        <v>0</v>
      </c>
      <c r="U55">
        <v>8</v>
      </c>
      <c r="V55" t="str">
        <v>pcs</v>
      </c>
      <c r="Y55" t="str">
        <v>Anonymous Item 52</v>
      </c>
      <c r="Z55" t="b">
        <f>ISNUMBER(SEARCH(Dashboard!$J$22,Y55))</f>
        <v>1</v>
      </c>
      <c r="AA55">
        <f>IF(Z55,Dashboard!$N$22,"")</f>
        <v>0</v>
      </c>
      <c r="AB55">
        <f>IFERROR(AA55+'Master Data'!E57, 'Master Data'!E57)</f>
        <v>8</v>
      </c>
      <c r="AE55" t="str">
        <v>Anonymous Item 52</v>
      </c>
      <c r="AF55" t="b">
        <f>ISNUMBER(SEARCH(Dashboard!$J$35,AE55))</f>
        <v>1</v>
      </c>
      <c r="AG55">
        <f>IF(AF55,Dashboard!$N$35,"")</f>
        <v>0</v>
      </c>
      <c r="AH55">
        <f>IFERROR('Master Data'!E57-AG55, 'Master Data'!E57)</f>
        <v>8</v>
      </c>
    </row>
    <row r="56" spans="8:34" x14ac:dyDescent="0.25">
      <c r="H56" t="str">
        <v>Anonymous Item 53</v>
      </c>
      <c r="I56">
        <f>SEARCH(Dashboard!$J$22,H56)</f>
        <v>1</v>
      </c>
      <c r="J56" t="b">
        <f t="shared" si="0"/>
        <v>1</v>
      </c>
      <c r="K56" t="str">
        <v>Anonymous Item 53</v>
      </c>
      <c r="M56" t="str">
        <v>Anonymous Item 53</v>
      </c>
      <c r="N56">
        <f>SEARCH(Dashboard!$J$35,M56)</f>
        <v>1</v>
      </c>
      <c r="O56" t="b">
        <f t="shared" si="1"/>
        <v>1</v>
      </c>
      <c r="P56" t="str">
        <v>Anonymous Item 53</v>
      </c>
      <c r="R56">
        <v>54</v>
      </c>
      <c r="S56" t="str">
        <v>Anonymous Item 53</v>
      </c>
      <c r="T56">
        <v>0</v>
      </c>
      <c r="U56">
        <v>10</v>
      </c>
      <c r="V56" t="str">
        <v>pcs</v>
      </c>
      <c r="Y56" t="str">
        <v>Anonymous Item 53</v>
      </c>
      <c r="Z56" t="b">
        <f>ISNUMBER(SEARCH(Dashboard!$J$22,Y56))</f>
        <v>1</v>
      </c>
      <c r="AA56">
        <f>IF(Z56,Dashboard!$N$22,"")</f>
        <v>0</v>
      </c>
      <c r="AB56">
        <f>IFERROR(AA56+'Master Data'!E58, 'Master Data'!E58)</f>
        <v>10</v>
      </c>
      <c r="AE56" t="str">
        <v>Anonymous Item 53</v>
      </c>
      <c r="AF56" t="b">
        <f>ISNUMBER(SEARCH(Dashboard!$J$35,AE56))</f>
        <v>1</v>
      </c>
      <c r="AG56">
        <f>IF(AF56,Dashboard!$N$35,"")</f>
        <v>0</v>
      </c>
      <c r="AH56">
        <f>IFERROR('Master Data'!E58-AG56, 'Master Data'!E58)</f>
        <v>10</v>
      </c>
    </row>
    <row r="57" spans="8:34" x14ac:dyDescent="0.25">
      <c r="H57" t="str">
        <v>Anonymous Item 54</v>
      </c>
      <c r="I57">
        <f>SEARCH(Dashboard!$J$22,H57)</f>
        <v>1</v>
      </c>
      <c r="J57" t="b">
        <f t="shared" si="0"/>
        <v>1</v>
      </c>
      <c r="K57" t="str">
        <v>Anonymous Item 54</v>
      </c>
      <c r="M57" t="str">
        <v>Anonymous Item 54</v>
      </c>
      <c r="N57">
        <f>SEARCH(Dashboard!$J$35,M57)</f>
        <v>1</v>
      </c>
      <c r="O57" t="b">
        <f t="shared" si="1"/>
        <v>1</v>
      </c>
      <c r="P57" t="str">
        <v>Anonymous Item 54</v>
      </c>
      <c r="R57">
        <v>55</v>
      </c>
      <c r="S57" t="str">
        <v>Anonymous Item 54</v>
      </c>
      <c r="T57">
        <v>0</v>
      </c>
      <c r="U57">
        <v>23</v>
      </c>
      <c r="V57" t="str">
        <v>pcs</v>
      </c>
      <c r="Y57" t="str">
        <v>Anonymous Item 54</v>
      </c>
      <c r="Z57" t="b">
        <f>ISNUMBER(SEARCH(Dashboard!$J$22,Y57))</f>
        <v>1</v>
      </c>
      <c r="AA57">
        <f>IF(Z57,Dashboard!$N$22,"")</f>
        <v>0</v>
      </c>
      <c r="AB57">
        <f>IFERROR(AA57+'Master Data'!E59, 'Master Data'!E59)</f>
        <v>23</v>
      </c>
      <c r="AE57" t="str">
        <v>Anonymous Item 54</v>
      </c>
      <c r="AF57" t="b">
        <f>ISNUMBER(SEARCH(Dashboard!$J$35,AE57))</f>
        <v>1</v>
      </c>
      <c r="AG57">
        <f>IF(AF57,Dashboard!$N$35,"")</f>
        <v>0</v>
      </c>
      <c r="AH57">
        <f>IFERROR('Master Data'!E59-AG57, 'Master Data'!E59)</f>
        <v>23</v>
      </c>
    </row>
    <row r="58" spans="8:34" x14ac:dyDescent="0.25">
      <c r="H58" t="str">
        <v>Anonymous Item 55</v>
      </c>
      <c r="I58">
        <f>SEARCH(Dashboard!$J$22,H58)</f>
        <v>1</v>
      </c>
      <c r="J58" t="b">
        <f t="shared" si="0"/>
        <v>1</v>
      </c>
      <c r="K58" t="str">
        <v>Anonymous Item 55</v>
      </c>
      <c r="M58" t="str">
        <v>Anonymous Item 55</v>
      </c>
      <c r="N58">
        <f>SEARCH(Dashboard!$J$35,M58)</f>
        <v>1</v>
      </c>
      <c r="O58" t="b">
        <f t="shared" si="1"/>
        <v>1</v>
      </c>
      <c r="P58" t="str">
        <v>Anonymous Item 55</v>
      </c>
      <c r="R58">
        <v>56</v>
      </c>
      <c r="S58" t="str">
        <v>Anonymous Item 55</v>
      </c>
      <c r="T58">
        <v>0</v>
      </c>
      <c r="U58">
        <v>26</v>
      </c>
      <c r="V58" t="str">
        <v>pcs</v>
      </c>
      <c r="Y58" t="str">
        <v>Anonymous Item 55</v>
      </c>
      <c r="Z58" t="b">
        <f>ISNUMBER(SEARCH(Dashboard!$J$22,Y58))</f>
        <v>1</v>
      </c>
      <c r="AA58">
        <f>IF(Z58,Dashboard!$N$22,"")</f>
        <v>0</v>
      </c>
      <c r="AB58">
        <f>IFERROR(AA58+'Master Data'!E60, 'Master Data'!E60)</f>
        <v>26</v>
      </c>
      <c r="AE58" t="str">
        <v>Anonymous Item 55</v>
      </c>
      <c r="AF58" t="b">
        <f>ISNUMBER(SEARCH(Dashboard!$J$35,AE58))</f>
        <v>1</v>
      </c>
      <c r="AG58">
        <f>IF(AF58,Dashboard!$N$35,"")</f>
        <v>0</v>
      </c>
      <c r="AH58">
        <f>IFERROR('Master Data'!E60-AG58, 'Master Data'!E60)</f>
        <v>26</v>
      </c>
    </row>
    <row r="59" spans="8:34" x14ac:dyDescent="0.25">
      <c r="H59" t="str">
        <v>Anonymous Item 56</v>
      </c>
      <c r="I59">
        <f>SEARCH(Dashboard!$J$22,H59)</f>
        <v>1</v>
      </c>
      <c r="J59" t="b">
        <f t="shared" si="0"/>
        <v>1</v>
      </c>
      <c r="K59" t="str">
        <v>Anonymous Item 56</v>
      </c>
      <c r="M59" t="str">
        <v>Anonymous Item 56</v>
      </c>
      <c r="N59">
        <f>SEARCH(Dashboard!$J$35,M59)</f>
        <v>1</v>
      </c>
      <c r="O59" t="b">
        <f t="shared" si="1"/>
        <v>1</v>
      </c>
      <c r="P59" t="str">
        <v>Anonymous Item 56</v>
      </c>
      <c r="R59">
        <v>57</v>
      </c>
      <c r="S59" t="str">
        <v>Anonymous Item 56</v>
      </c>
      <c r="T59">
        <v>0</v>
      </c>
      <c r="U59">
        <v>4</v>
      </c>
      <c r="V59" t="str">
        <v>pcs</v>
      </c>
      <c r="Y59" t="str">
        <v>Anonymous Item 56</v>
      </c>
      <c r="Z59" t="b">
        <f>ISNUMBER(SEARCH(Dashboard!$J$22,Y59))</f>
        <v>1</v>
      </c>
      <c r="AA59">
        <f>IF(Z59,Dashboard!$N$22,"")</f>
        <v>0</v>
      </c>
      <c r="AB59">
        <f>IFERROR(AA59+'Master Data'!E61, 'Master Data'!E61)</f>
        <v>4</v>
      </c>
      <c r="AE59" t="str">
        <v>Anonymous Item 56</v>
      </c>
      <c r="AF59" t="b">
        <f>ISNUMBER(SEARCH(Dashboard!$J$35,AE59))</f>
        <v>1</v>
      </c>
      <c r="AG59">
        <f>IF(AF59,Dashboard!$N$35,"")</f>
        <v>0</v>
      </c>
      <c r="AH59">
        <f>IFERROR('Master Data'!E61-AG59, 'Master Data'!E61)</f>
        <v>4</v>
      </c>
    </row>
    <row r="60" spans="8:34" x14ac:dyDescent="0.25">
      <c r="H60" t="str">
        <v>Anonymous Item 57</v>
      </c>
      <c r="I60">
        <f>SEARCH(Dashboard!$J$22,H60)</f>
        <v>1</v>
      </c>
      <c r="J60" t="b">
        <f t="shared" si="0"/>
        <v>1</v>
      </c>
      <c r="K60" t="str">
        <v>Anonymous Item 57</v>
      </c>
      <c r="M60" t="str">
        <v>Anonymous Item 57</v>
      </c>
      <c r="N60">
        <f>SEARCH(Dashboard!$J$35,M60)</f>
        <v>1</v>
      </c>
      <c r="O60" t="b">
        <f t="shared" si="1"/>
        <v>1</v>
      </c>
      <c r="P60" t="str">
        <v>Anonymous Item 57</v>
      </c>
      <c r="R60">
        <v>58</v>
      </c>
      <c r="S60" t="str">
        <v>Anonymous Item 57</v>
      </c>
      <c r="T60">
        <v>0</v>
      </c>
      <c r="U60">
        <v>1</v>
      </c>
      <c r="V60" t="str">
        <v>pcs</v>
      </c>
      <c r="Y60" t="str">
        <v>Anonymous Item 57</v>
      </c>
      <c r="Z60" t="b">
        <f>ISNUMBER(SEARCH(Dashboard!$J$22,Y60))</f>
        <v>1</v>
      </c>
      <c r="AA60">
        <f>IF(Z60,Dashboard!$N$22,"")</f>
        <v>0</v>
      </c>
      <c r="AB60">
        <f>IFERROR(AA60+'Master Data'!E62, 'Master Data'!E62)</f>
        <v>1</v>
      </c>
      <c r="AE60" t="str">
        <v>Anonymous Item 57</v>
      </c>
      <c r="AF60" t="b">
        <f>ISNUMBER(SEARCH(Dashboard!$J$35,AE60))</f>
        <v>1</v>
      </c>
      <c r="AG60">
        <f>IF(AF60,Dashboard!$N$35,"")</f>
        <v>0</v>
      </c>
      <c r="AH60">
        <f>IFERROR('Master Data'!E62-AG60, 'Master Data'!E62)</f>
        <v>1</v>
      </c>
    </row>
    <row r="61" spans="8:34" x14ac:dyDescent="0.25">
      <c r="H61" t="str">
        <v>Anonymous Item 58</v>
      </c>
      <c r="I61">
        <f>SEARCH(Dashboard!$J$22,H61)</f>
        <v>1</v>
      </c>
      <c r="J61" t="b">
        <f t="shared" si="0"/>
        <v>1</v>
      </c>
      <c r="K61" t="str">
        <v>Anonymous Item 58</v>
      </c>
      <c r="M61" t="str">
        <v>Anonymous Item 58</v>
      </c>
      <c r="N61">
        <f>SEARCH(Dashboard!$J$35,M61)</f>
        <v>1</v>
      </c>
      <c r="O61" t="b">
        <f t="shared" si="1"/>
        <v>1</v>
      </c>
      <c r="P61" t="str">
        <v>Anonymous Item 58</v>
      </c>
      <c r="R61">
        <v>59</v>
      </c>
      <c r="S61" t="str">
        <v>Anonymous Item 58</v>
      </c>
      <c r="T61">
        <v>0</v>
      </c>
      <c r="U61">
        <v>2</v>
      </c>
      <c r="V61" t="str">
        <v>pcs</v>
      </c>
      <c r="Y61" t="str">
        <v>Anonymous Item 58</v>
      </c>
      <c r="Z61" t="b">
        <f>ISNUMBER(SEARCH(Dashboard!$J$22,Y61))</f>
        <v>1</v>
      </c>
      <c r="AA61">
        <f>IF(Z61,Dashboard!$N$22,"")</f>
        <v>0</v>
      </c>
      <c r="AB61">
        <f>IFERROR(AA61+'Master Data'!E63, 'Master Data'!E63)</f>
        <v>2</v>
      </c>
      <c r="AE61" t="str">
        <v>Anonymous Item 58</v>
      </c>
      <c r="AF61" t="b">
        <f>ISNUMBER(SEARCH(Dashboard!$J$35,AE61))</f>
        <v>1</v>
      </c>
      <c r="AG61">
        <f>IF(AF61,Dashboard!$N$35,"")</f>
        <v>0</v>
      </c>
      <c r="AH61">
        <f>IFERROR('Master Data'!E63-AG61, 'Master Data'!E63)</f>
        <v>2</v>
      </c>
    </row>
    <row r="62" spans="8:34" x14ac:dyDescent="0.25">
      <c r="H62" t="str">
        <v>Anonymous Item 59</v>
      </c>
      <c r="I62">
        <f>SEARCH(Dashboard!$J$22,H62)</f>
        <v>1</v>
      </c>
      <c r="J62" t="b">
        <f t="shared" si="0"/>
        <v>1</v>
      </c>
      <c r="K62" t="str">
        <v>Anonymous Item 59</v>
      </c>
      <c r="M62" t="str">
        <v>Anonymous Item 59</v>
      </c>
      <c r="N62">
        <f>SEARCH(Dashboard!$J$35,M62)</f>
        <v>1</v>
      </c>
      <c r="O62" t="b">
        <f t="shared" si="1"/>
        <v>1</v>
      </c>
      <c r="P62" t="str">
        <v>Anonymous Item 59</v>
      </c>
      <c r="R62">
        <v>60</v>
      </c>
      <c r="S62" t="str">
        <v>Anonymous Item 59</v>
      </c>
      <c r="T62">
        <v>0</v>
      </c>
      <c r="U62">
        <v>1</v>
      </c>
      <c r="V62" t="str">
        <v>pcs</v>
      </c>
      <c r="Y62" t="str">
        <v>Anonymous Item 59</v>
      </c>
      <c r="Z62" t="b">
        <f>ISNUMBER(SEARCH(Dashboard!$J$22,Y62))</f>
        <v>1</v>
      </c>
      <c r="AA62">
        <f>IF(Z62,Dashboard!$N$22,"")</f>
        <v>0</v>
      </c>
      <c r="AB62">
        <f>IFERROR(AA62+'Master Data'!E64, 'Master Data'!E64)</f>
        <v>1</v>
      </c>
      <c r="AE62" t="str">
        <v>Anonymous Item 59</v>
      </c>
      <c r="AF62" t="b">
        <f>ISNUMBER(SEARCH(Dashboard!$J$35,AE62))</f>
        <v>1</v>
      </c>
      <c r="AG62">
        <f>IF(AF62,Dashboard!$N$35,"")</f>
        <v>0</v>
      </c>
      <c r="AH62">
        <f>IFERROR('Master Data'!E64-AG62, 'Master Data'!E64)</f>
        <v>1</v>
      </c>
    </row>
    <row r="63" spans="8:34" x14ac:dyDescent="0.25">
      <c r="H63" t="str">
        <v>Anonymous Item 60</v>
      </c>
      <c r="I63">
        <f>SEARCH(Dashboard!$J$22,H63)</f>
        <v>1</v>
      </c>
      <c r="J63" t="b">
        <f t="shared" si="0"/>
        <v>1</v>
      </c>
      <c r="K63" t="str">
        <v>Anonymous Item 60</v>
      </c>
      <c r="M63" t="str">
        <v>Anonymous Item 60</v>
      </c>
      <c r="N63">
        <f>SEARCH(Dashboard!$J$35,M63)</f>
        <v>1</v>
      </c>
      <c r="O63" t="b">
        <f t="shared" si="1"/>
        <v>1</v>
      </c>
      <c r="P63" t="str">
        <v>Anonymous Item 60</v>
      </c>
      <c r="R63">
        <v>61</v>
      </c>
      <c r="S63" t="str">
        <v>Anonymous Item 60</v>
      </c>
      <c r="T63">
        <v>0</v>
      </c>
      <c r="U63">
        <v>2</v>
      </c>
      <c r="V63" t="str">
        <v>pcs</v>
      </c>
      <c r="Y63" t="str">
        <v>Anonymous Item 60</v>
      </c>
      <c r="Z63" t="b">
        <f>ISNUMBER(SEARCH(Dashboard!$J$22,Y63))</f>
        <v>1</v>
      </c>
      <c r="AA63">
        <f>IF(Z63,Dashboard!$N$22,"")</f>
        <v>0</v>
      </c>
      <c r="AB63">
        <f>IFERROR(AA63+'Master Data'!E65, 'Master Data'!E65)</f>
        <v>2</v>
      </c>
      <c r="AE63" t="str">
        <v>Anonymous Item 60</v>
      </c>
      <c r="AF63" t="b">
        <f>ISNUMBER(SEARCH(Dashboard!$J$35,AE63))</f>
        <v>1</v>
      </c>
      <c r="AG63">
        <f>IF(AF63,Dashboard!$N$35,"")</f>
        <v>0</v>
      </c>
      <c r="AH63">
        <f>IFERROR('Master Data'!E65-AG63, 'Master Data'!E65)</f>
        <v>2</v>
      </c>
    </row>
    <row r="64" spans="8:34" x14ac:dyDescent="0.25">
      <c r="H64" t="str">
        <v>Anonymous Item 61</v>
      </c>
      <c r="I64">
        <f>SEARCH(Dashboard!$J$22,H64)</f>
        <v>1</v>
      </c>
      <c r="J64" t="b">
        <f t="shared" si="0"/>
        <v>1</v>
      </c>
      <c r="K64" t="str">
        <v>Anonymous Item 61</v>
      </c>
      <c r="M64" t="str">
        <v>Anonymous Item 61</v>
      </c>
      <c r="N64">
        <f>SEARCH(Dashboard!$J$35,M64)</f>
        <v>1</v>
      </c>
      <c r="O64" t="b">
        <f t="shared" si="1"/>
        <v>1</v>
      </c>
      <c r="P64" t="str">
        <v>Anonymous Item 61</v>
      </c>
      <c r="R64">
        <v>62</v>
      </c>
      <c r="S64" t="str">
        <v>Anonymous Item 61</v>
      </c>
      <c r="T64">
        <v>0</v>
      </c>
      <c r="U64">
        <v>21</v>
      </c>
      <c r="V64" t="str">
        <v>pcs</v>
      </c>
      <c r="Y64" t="str">
        <v>Anonymous Item 61</v>
      </c>
      <c r="Z64" t="b">
        <f>ISNUMBER(SEARCH(Dashboard!$J$22,Y64))</f>
        <v>1</v>
      </c>
      <c r="AA64">
        <f>IF(Z64,Dashboard!$N$22,"")</f>
        <v>0</v>
      </c>
      <c r="AB64">
        <f>IFERROR(AA64+'Master Data'!E66, 'Master Data'!E66)</f>
        <v>21</v>
      </c>
      <c r="AE64" t="str">
        <v>Anonymous Item 61</v>
      </c>
      <c r="AF64" t="b">
        <f>ISNUMBER(SEARCH(Dashboard!$J$35,AE64))</f>
        <v>1</v>
      </c>
      <c r="AG64">
        <f>IF(AF64,Dashboard!$N$35,"")</f>
        <v>0</v>
      </c>
      <c r="AH64">
        <f>IFERROR('Master Data'!E66-AG64, 'Master Data'!E66)</f>
        <v>21</v>
      </c>
    </row>
    <row r="65" spans="8:34" x14ac:dyDescent="0.25">
      <c r="H65" t="str">
        <v>Anonymous Item 62</v>
      </c>
      <c r="I65">
        <f>SEARCH(Dashboard!$J$22,H65)</f>
        <v>1</v>
      </c>
      <c r="J65" t="b">
        <f t="shared" si="0"/>
        <v>1</v>
      </c>
      <c r="K65" t="str">
        <v>Anonymous Item 62</v>
      </c>
      <c r="M65" t="str">
        <v>Anonymous Item 62</v>
      </c>
      <c r="N65">
        <f>SEARCH(Dashboard!$J$35,M65)</f>
        <v>1</v>
      </c>
      <c r="O65" t="b">
        <f t="shared" si="1"/>
        <v>1</v>
      </c>
      <c r="P65" t="str">
        <v>Anonymous Item 62</v>
      </c>
      <c r="R65">
        <v>63</v>
      </c>
      <c r="S65" t="str">
        <v>Anonymous Item 62</v>
      </c>
      <c r="T65">
        <v>0</v>
      </c>
      <c r="U65">
        <v>15</v>
      </c>
      <c r="V65" t="str">
        <v>pcs</v>
      </c>
      <c r="Y65" t="str">
        <v>Anonymous Item 62</v>
      </c>
      <c r="Z65" t="b">
        <f>ISNUMBER(SEARCH(Dashboard!$J$22,Y65))</f>
        <v>1</v>
      </c>
      <c r="AA65">
        <f>IF(Z65,Dashboard!$N$22,"")</f>
        <v>0</v>
      </c>
      <c r="AB65">
        <f>IFERROR(AA65+'Master Data'!E67, 'Master Data'!E67)</f>
        <v>15</v>
      </c>
      <c r="AE65" t="str">
        <v>Anonymous Item 62</v>
      </c>
      <c r="AF65" t="b">
        <f>ISNUMBER(SEARCH(Dashboard!$J$35,AE65))</f>
        <v>1</v>
      </c>
      <c r="AG65">
        <f>IF(AF65,Dashboard!$N$35,"")</f>
        <v>0</v>
      </c>
      <c r="AH65">
        <f>IFERROR('Master Data'!E67-AG65, 'Master Data'!E67)</f>
        <v>15</v>
      </c>
    </row>
    <row r="66" spans="8:34" x14ac:dyDescent="0.25">
      <c r="H66" t="str">
        <v>Anonymous Item 63</v>
      </c>
      <c r="I66">
        <f>SEARCH(Dashboard!$J$22,H66)</f>
        <v>1</v>
      </c>
      <c r="J66" t="b">
        <f t="shared" si="0"/>
        <v>1</v>
      </c>
      <c r="K66" t="str">
        <v>Anonymous Item 63</v>
      </c>
      <c r="M66" t="str">
        <v>Anonymous Item 63</v>
      </c>
      <c r="N66">
        <f>SEARCH(Dashboard!$J$35,M66)</f>
        <v>1</v>
      </c>
      <c r="O66" t="b">
        <f t="shared" si="1"/>
        <v>1</v>
      </c>
      <c r="P66" t="str">
        <v>Anonymous Item 63</v>
      </c>
      <c r="R66">
        <v>64</v>
      </c>
      <c r="S66" t="str">
        <v>Anonymous Item 63</v>
      </c>
      <c r="T66">
        <v>0</v>
      </c>
      <c r="U66">
        <v>7</v>
      </c>
      <c r="V66" t="str">
        <v>pcs</v>
      </c>
      <c r="Y66" t="str">
        <v>Anonymous Item 63</v>
      </c>
      <c r="Z66" t="b">
        <f>ISNUMBER(SEARCH(Dashboard!$J$22,Y66))</f>
        <v>1</v>
      </c>
      <c r="AA66">
        <f>IF(Z66,Dashboard!$N$22,"")</f>
        <v>0</v>
      </c>
      <c r="AB66">
        <f>IFERROR(AA66+'Master Data'!E68, 'Master Data'!E68)</f>
        <v>7</v>
      </c>
      <c r="AE66" t="str">
        <v>Anonymous Item 63</v>
      </c>
      <c r="AF66" t="b">
        <f>ISNUMBER(SEARCH(Dashboard!$J$35,AE66))</f>
        <v>1</v>
      </c>
      <c r="AG66">
        <f>IF(AF66,Dashboard!$N$35,"")</f>
        <v>0</v>
      </c>
      <c r="AH66">
        <f>IFERROR('Master Data'!E68-AG66, 'Master Data'!E68)</f>
        <v>7</v>
      </c>
    </row>
    <row r="67" spans="8:34" x14ac:dyDescent="0.25">
      <c r="H67" t="str">
        <v>Anonymous Item 64</v>
      </c>
      <c r="I67">
        <f>SEARCH(Dashboard!$J$22,H67)</f>
        <v>1</v>
      </c>
      <c r="J67" t="b">
        <f t="shared" si="0"/>
        <v>1</v>
      </c>
      <c r="K67" t="str">
        <v>Anonymous Item 64</v>
      </c>
      <c r="M67" t="str">
        <v>Anonymous Item 64</v>
      </c>
      <c r="N67">
        <f>SEARCH(Dashboard!$J$35,M67)</f>
        <v>1</v>
      </c>
      <c r="O67" t="b">
        <f t="shared" si="1"/>
        <v>1</v>
      </c>
      <c r="P67" t="str">
        <v>Anonymous Item 64</v>
      </c>
      <c r="R67">
        <v>65</v>
      </c>
      <c r="S67" t="str">
        <v>Anonymous Item 64</v>
      </c>
      <c r="T67">
        <v>0</v>
      </c>
      <c r="U67">
        <v>5</v>
      </c>
      <c r="V67" t="str">
        <v>pcs</v>
      </c>
      <c r="Y67" t="str">
        <v>Anonymous Item 64</v>
      </c>
      <c r="Z67" t="b">
        <f>ISNUMBER(SEARCH(Dashboard!$J$22,Y67))</f>
        <v>1</v>
      </c>
      <c r="AA67">
        <f>IF(Z67,Dashboard!$N$22,"")</f>
        <v>0</v>
      </c>
      <c r="AB67">
        <f>IFERROR(AA67+'Master Data'!E69, 'Master Data'!E69)</f>
        <v>5</v>
      </c>
      <c r="AE67" t="str">
        <v>Anonymous Item 64</v>
      </c>
      <c r="AF67" t="b">
        <f>ISNUMBER(SEARCH(Dashboard!$J$35,AE67))</f>
        <v>1</v>
      </c>
      <c r="AG67">
        <f>IF(AF67,Dashboard!$N$35,"")</f>
        <v>0</v>
      </c>
      <c r="AH67">
        <f>IFERROR('Master Data'!E69-AG67, 'Master Data'!E69)</f>
        <v>5</v>
      </c>
    </row>
    <row r="68" spans="8:34" x14ac:dyDescent="0.25">
      <c r="H68" t="str">
        <v>Anonymous Item 65</v>
      </c>
      <c r="I68">
        <f>SEARCH(Dashboard!$J$22,H68)</f>
        <v>1</v>
      </c>
      <c r="J68" t="b">
        <f t="shared" si="0"/>
        <v>1</v>
      </c>
      <c r="K68" t="str">
        <v>Anonymous Item 65</v>
      </c>
      <c r="M68" t="str">
        <v>Anonymous Item 65</v>
      </c>
      <c r="N68">
        <f>SEARCH(Dashboard!$J$35,M68)</f>
        <v>1</v>
      </c>
      <c r="O68" t="b">
        <f t="shared" si="1"/>
        <v>1</v>
      </c>
      <c r="P68" t="str">
        <v>Anonymous Item 65</v>
      </c>
      <c r="R68">
        <v>66</v>
      </c>
      <c r="S68" t="str">
        <v>Anonymous Item 65</v>
      </c>
      <c r="T68">
        <v>0</v>
      </c>
      <c r="U68">
        <v>6</v>
      </c>
      <c r="V68" t="str">
        <v>pcs</v>
      </c>
      <c r="Y68" t="str">
        <v>Anonymous Item 65</v>
      </c>
      <c r="Z68" t="b">
        <f>ISNUMBER(SEARCH(Dashboard!$J$22,Y68))</f>
        <v>1</v>
      </c>
      <c r="AA68">
        <f>IF(Z68,Dashboard!$N$22,"")</f>
        <v>0</v>
      </c>
      <c r="AB68">
        <f>IFERROR(AA68+'Master Data'!E70, 'Master Data'!E70)</f>
        <v>6</v>
      </c>
      <c r="AE68" t="str">
        <v>Anonymous Item 65</v>
      </c>
      <c r="AF68" t="b">
        <f>ISNUMBER(SEARCH(Dashboard!$J$35,AE68))</f>
        <v>1</v>
      </c>
      <c r="AG68">
        <f>IF(AF68,Dashboard!$N$35,"")</f>
        <v>0</v>
      </c>
      <c r="AH68">
        <f>IFERROR('Master Data'!E70-AG68, 'Master Data'!E70)</f>
        <v>6</v>
      </c>
    </row>
    <row r="69" spans="8:34" x14ac:dyDescent="0.25">
      <c r="H69" t="str">
        <v>Anonymous Item 66</v>
      </c>
      <c r="I69">
        <f>SEARCH(Dashboard!$J$22,H69)</f>
        <v>1</v>
      </c>
      <c r="J69" t="b">
        <f t="shared" ref="J69:J132" si="2">ISNUMBER(I69)</f>
        <v>1</v>
      </c>
      <c r="K69" t="str">
        <v>Anonymous Item 66</v>
      </c>
      <c r="M69" t="str">
        <v>Anonymous Item 66</v>
      </c>
      <c r="N69">
        <f>SEARCH(Dashboard!$J$35,M69)</f>
        <v>1</v>
      </c>
      <c r="O69" t="b">
        <f t="shared" ref="O69:O132" si="3">ISNUMBER(N69)</f>
        <v>1</v>
      </c>
      <c r="P69" t="str">
        <v>Anonymous Item 66</v>
      </c>
      <c r="R69">
        <v>67</v>
      </c>
      <c r="S69" t="str">
        <v>Anonymous Item 66</v>
      </c>
      <c r="T69">
        <v>0</v>
      </c>
      <c r="U69">
        <v>3</v>
      </c>
      <c r="V69" t="str">
        <v>pcs</v>
      </c>
      <c r="Y69" t="str">
        <v>Anonymous Item 66</v>
      </c>
      <c r="Z69" t="b">
        <f>ISNUMBER(SEARCH(Dashboard!$J$22,Y69))</f>
        <v>1</v>
      </c>
      <c r="AA69">
        <f>IF(Z69,Dashboard!$N$22,"")</f>
        <v>0</v>
      </c>
      <c r="AB69">
        <f>IFERROR(AA69+'Master Data'!E71, 'Master Data'!E71)</f>
        <v>3</v>
      </c>
      <c r="AE69" t="str">
        <v>Anonymous Item 66</v>
      </c>
      <c r="AF69" t="b">
        <f>ISNUMBER(SEARCH(Dashboard!$J$35,AE69))</f>
        <v>1</v>
      </c>
      <c r="AG69">
        <f>IF(AF69,Dashboard!$N$35,"")</f>
        <v>0</v>
      </c>
      <c r="AH69">
        <f>IFERROR('Master Data'!E71-AG69, 'Master Data'!E71)</f>
        <v>3</v>
      </c>
    </row>
    <row r="70" spans="8:34" x14ac:dyDescent="0.25">
      <c r="H70" t="str">
        <v>Anonymous Item 67</v>
      </c>
      <c r="I70">
        <f>SEARCH(Dashboard!$J$22,H70)</f>
        <v>1</v>
      </c>
      <c r="J70" t="b">
        <f t="shared" si="2"/>
        <v>1</v>
      </c>
      <c r="K70" t="str">
        <v>Anonymous Item 67</v>
      </c>
      <c r="M70" t="str">
        <v>Anonymous Item 67</v>
      </c>
      <c r="N70">
        <f>SEARCH(Dashboard!$J$35,M70)</f>
        <v>1</v>
      </c>
      <c r="O70" t="b">
        <f t="shared" si="3"/>
        <v>1</v>
      </c>
      <c r="P70" t="str">
        <v>Anonymous Item 67</v>
      </c>
      <c r="R70">
        <v>68</v>
      </c>
      <c r="S70" t="str">
        <v>Anonymous Item 67</v>
      </c>
      <c r="T70">
        <v>0</v>
      </c>
      <c r="U70">
        <v>5</v>
      </c>
      <c r="V70" t="str">
        <v>pcs</v>
      </c>
      <c r="Y70" t="str">
        <v>Anonymous Item 67</v>
      </c>
      <c r="Z70" t="b">
        <f>ISNUMBER(SEARCH(Dashboard!$J$22,Y70))</f>
        <v>1</v>
      </c>
      <c r="AA70">
        <f>IF(Z70,Dashboard!$N$22,"")</f>
        <v>0</v>
      </c>
      <c r="AB70">
        <f>IFERROR(AA70+'Master Data'!E72, 'Master Data'!E72)</f>
        <v>5</v>
      </c>
      <c r="AE70" t="str">
        <v>Anonymous Item 67</v>
      </c>
      <c r="AF70" t="b">
        <f>ISNUMBER(SEARCH(Dashboard!$J$35,AE70))</f>
        <v>1</v>
      </c>
      <c r="AG70">
        <f>IF(AF70,Dashboard!$N$35,"")</f>
        <v>0</v>
      </c>
      <c r="AH70">
        <f>IFERROR('Master Data'!E72-AG70, 'Master Data'!E72)</f>
        <v>5</v>
      </c>
    </row>
    <row r="71" spans="8:34" x14ac:dyDescent="0.25">
      <c r="H71" t="str">
        <v>Anonymous Item 68</v>
      </c>
      <c r="I71">
        <f>SEARCH(Dashboard!$J$22,H71)</f>
        <v>1</v>
      </c>
      <c r="J71" t="b">
        <f t="shared" si="2"/>
        <v>1</v>
      </c>
      <c r="K71" t="str">
        <v>Anonymous Item 68</v>
      </c>
      <c r="M71" t="str">
        <v>Anonymous Item 68</v>
      </c>
      <c r="N71">
        <f>SEARCH(Dashboard!$J$35,M71)</f>
        <v>1</v>
      </c>
      <c r="O71" t="b">
        <f t="shared" si="3"/>
        <v>1</v>
      </c>
      <c r="P71" t="str">
        <v>Anonymous Item 68</v>
      </c>
      <c r="R71">
        <v>69</v>
      </c>
      <c r="S71" t="str">
        <v>Anonymous Item 68</v>
      </c>
      <c r="T71">
        <v>0</v>
      </c>
      <c r="U71">
        <v>3</v>
      </c>
      <c r="V71" t="str">
        <v>pcs</v>
      </c>
      <c r="Y71" t="str">
        <v>Anonymous Item 68</v>
      </c>
      <c r="Z71" t="b">
        <f>ISNUMBER(SEARCH(Dashboard!$J$22,Y71))</f>
        <v>1</v>
      </c>
      <c r="AA71">
        <f>IF(Z71,Dashboard!$N$22,"")</f>
        <v>0</v>
      </c>
      <c r="AB71">
        <f>IFERROR(AA71+'Master Data'!E73, 'Master Data'!E73)</f>
        <v>3</v>
      </c>
      <c r="AE71" t="str">
        <v>Anonymous Item 68</v>
      </c>
      <c r="AF71" t="b">
        <f>ISNUMBER(SEARCH(Dashboard!$J$35,AE71))</f>
        <v>1</v>
      </c>
      <c r="AG71">
        <f>IF(AF71,Dashboard!$N$35,"")</f>
        <v>0</v>
      </c>
      <c r="AH71">
        <f>IFERROR('Master Data'!E73-AG71, 'Master Data'!E73)</f>
        <v>3</v>
      </c>
    </row>
    <row r="72" spans="8:34" x14ac:dyDescent="0.25">
      <c r="H72" t="str">
        <v>Anonymous Item 69</v>
      </c>
      <c r="I72">
        <f>SEARCH(Dashboard!$J$22,H72)</f>
        <v>1</v>
      </c>
      <c r="J72" t="b">
        <f t="shared" si="2"/>
        <v>1</v>
      </c>
      <c r="K72" t="str">
        <v>Anonymous Item 69</v>
      </c>
      <c r="M72" t="str">
        <v>Anonymous Item 69</v>
      </c>
      <c r="N72">
        <f>SEARCH(Dashboard!$J$35,M72)</f>
        <v>1</v>
      </c>
      <c r="O72" t="b">
        <f t="shared" si="3"/>
        <v>1</v>
      </c>
      <c r="P72" t="str">
        <v>Anonymous Item 69</v>
      </c>
      <c r="R72">
        <v>70</v>
      </c>
      <c r="S72" t="str">
        <v>Anonymous Item 69</v>
      </c>
      <c r="T72">
        <v>0</v>
      </c>
      <c r="U72">
        <v>5</v>
      </c>
      <c r="V72" t="str">
        <v>pcs</v>
      </c>
      <c r="Y72" t="str">
        <v>Anonymous Item 69</v>
      </c>
      <c r="Z72" t="b">
        <f>ISNUMBER(SEARCH(Dashboard!$J$22,Y72))</f>
        <v>1</v>
      </c>
      <c r="AA72">
        <f>IF(Z72,Dashboard!$N$22,"")</f>
        <v>0</v>
      </c>
      <c r="AB72">
        <f>IFERROR(AA72+'Master Data'!E74, 'Master Data'!E74)</f>
        <v>5</v>
      </c>
      <c r="AE72" t="str">
        <v>Anonymous Item 69</v>
      </c>
      <c r="AF72" t="b">
        <f>ISNUMBER(SEARCH(Dashboard!$J$35,AE72))</f>
        <v>1</v>
      </c>
      <c r="AG72">
        <f>IF(AF72,Dashboard!$N$35,"")</f>
        <v>0</v>
      </c>
      <c r="AH72">
        <f>IFERROR('Master Data'!E74-AG72, 'Master Data'!E74)</f>
        <v>5</v>
      </c>
    </row>
    <row r="73" spans="8:34" x14ac:dyDescent="0.25">
      <c r="H73" t="str">
        <v>Anonymous Item 70</v>
      </c>
      <c r="I73">
        <f>SEARCH(Dashboard!$J$22,H73)</f>
        <v>1</v>
      </c>
      <c r="J73" t="b">
        <f t="shared" si="2"/>
        <v>1</v>
      </c>
      <c r="K73" t="str">
        <v>Anonymous Item 70</v>
      </c>
      <c r="M73" t="str">
        <v>Anonymous Item 70</v>
      </c>
      <c r="N73">
        <f>SEARCH(Dashboard!$J$35,M73)</f>
        <v>1</v>
      </c>
      <c r="O73" t="b">
        <f t="shared" si="3"/>
        <v>1</v>
      </c>
      <c r="P73" t="str">
        <v>Anonymous Item 70</v>
      </c>
      <c r="R73">
        <v>71</v>
      </c>
      <c r="S73" t="str">
        <v>Anonymous Item 70</v>
      </c>
      <c r="T73">
        <v>0</v>
      </c>
      <c r="U73">
        <v>5</v>
      </c>
      <c r="V73" t="str">
        <v>pcs</v>
      </c>
      <c r="Y73" t="str">
        <v>Anonymous Item 70</v>
      </c>
      <c r="Z73" t="b">
        <f>ISNUMBER(SEARCH(Dashboard!$J$22,Y73))</f>
        <v>1</v>
      </c>
      <c r="AA73">
        <f>IF(Z73,Dashboard!$N$22,"")</f>
        <v>0</v>
      </c>
      <c r="AB73">
        <f>IFERROR(AA73+'Master Data'!E75, 'Master Data'!E75)</f>
        <v>5</v>
      </c>
      <c r="AE73" t="str">
        <v>Anonymous Item 70</v>
      </c>
      <c r="AF73" t="b">
        <f>ISNUMBER(SEARCH(Dashboard!$J$35,AE73))</f>
        <v>1</v>
      </c>
      <c r="AG73">
        <f>IF(AF73,Dashboard!$N$35,"")</f>
        <v>0</v>
      </c>
      <c r="AH73">
        <f>IFERROR('Master Data'!E75-AG73, 'Master Data'!E75)</f>
        <v>5</v>
      </c>
    </row>
    <row r="74" spans="8:34" x14ac:dyDescent="0.25">
      <c r="H74" t="str">
        <v>Anonymous Item 71</v>
      </c>
      <c r="I74">
        <f>SEARCH(Dashboard!$J$22,H74)</f>
        <v>1</v>
      </c>
      <c r="J74" t="b">
        <f t="shared" si="2"/>
        <v>1</v>
      </c>
      <c r="K74" t="str">
        <v>Anonymous Item 71</v>
      </c>
      <c r="M74" t="str">
        <v>Anonymous Item 71</v>
      </c>
      <c r="N74">
        <f>SEARCH(Dashboard!$J$35,M74)</f>
        <v>1</v>
      </c>
      <c r="O74" t="b">
        <f t="shared" si="3"/>
        <v>1</v>
      </c>
      <c r="P74" t="str">
        <v>Anonymous Item 71</v>
      </c>
      <c r="R74">
        <v>72</v>
      </c>
      <c r="S74" t="str">
        <v>Anonymous Item 71</v>
      </c>
      <c r="T74">
        <v>0</v>
      </c>
      <c r="U74">
        <v>5</v>
      </c>
      <c r="V74" t="str">
        <v>pcs</v>
      </c>
      <c r="Y74" t="str">
        <v>Anonymous Item 71</v>
      </c>
      <c r="Z74" t="b">
        <f>ISNUMBER(SEARCH(Dashboard!$J$22,Y74))</f>
        <v>1</v>
      </c>
      <c r="AA74">
        <f>IF(Z74,Dashboard!$N$22,"")</f>
        <v>0</v>
      </c>
      <c r="AB74">
        <f>IFERROR(AA74+'Master Data'!E76, 'Master Data'!E76)</f>
        <v>5</v>
      </c>
      <c r="AE74" t="str">
        <v>Anonymous Item 71</v>
      </c>
      <c r="AF74" t="b">
        <f>ISNUMBER(SEARCH(Dashboard!$J$35,AE74))</f>
        <v>1</v>
      </c>
      <c r="AG74">
        <f>IF(AF74,Dashboard!$N$35,"")</f>
        <v>0</v>
      </c>
      <c r="AH74">
        <f>IFERROR('Master Data'!E76-AG74, 'Master Data'!E76)</f>
        <v>5</v>
      </c>
    </row>
    <row r="75" spans="8:34" x14ac:dyDescent="0.25">
      <c r="H75" t="str">
        <v>Anonymous Item 72</v>
      </c>
      <c r="I75">
        <f>SEARCH(Dashboard!$J$22,H75)</f>
        <v>1</v>
      </c>
      <c r="J75" t="b">
        <f t="shared" si="2"/>
        <v>1</v>
      </c>
      <c r="K75" t="str">
        <v>Anonymous Item 72</v>
      </c>
      <c r="M75" t="str">
        <v>Anonymous Item 72</v>
      </c>
      <c r="N75">
        <f>SEARCH(Dashboard!$J$35,M75)</f>
        <v>1</v>
      </c>
      <c r="O75" t="b">
        <f t="shared" si="3"/>
        <v>1</v>
      </c>
      <c r="P75" t="str">
        <v>Anonymous Item 72</v>
      </c>
      <c r="R75">
        <v>73</v>
      </c>
      <c r="S75" t="str">
        <v>Anonymous Item 72</v>
      </c>
      <c r="T75">
        <v>0</v>
      </c>
      <c r="U75">
        <v>9</v>
      </c>
      <c r="V75" t="str">
        <v>pcs</v>
      </c>
      <c r="Y75" t="str">
        <v>Anonymous Item 72</v>
      </c>
      <c r="Z75" t="b">
        <f>ISNUMBER(SEARCH(Dashboard!$J$22,Y75))</f>
        <v>1</v>
      </c>
      <c r="AA75">
        <f>IF(Z75,Dashboard!$N$22,"")</f>
        <v>0</v>
      </c>
      <c r="AB75">
        <f>IFERROR(AA75+'Master Data'!E77, 'Master Data'!E77)</f>
        <v>9</v>
      </c>
      <c r="AE75" t="str">
        <v>Anonymous Item 72</v>
      </c>
      <c r="AF75" t="b">
        <f>ISNUMBER(SEARCH(Dashboard!$J$35,AE75))</f>
        <v>1</v>
      </c>
      <c r="AG75">
        <f>IF(AF75,Dashboard!$N$35,"")</f>
        <v>0</v>
      </c>
      <c r="AH75">
        <f>IFERROR('Master Data'!E77-AG75, 'Master Data'!E77)</f>
        <v>9</v>
      </c>
    </row>
    <row r="76" spans="8:34" x14ac:dyDescent="0.25">
      <c r="H76" t="str">
        <v>Anonymous Item 73</v>
      </c>
      <c r="I76">
        <f>SEARCH(Dashboard!$J$22,H76)</f>
        <v>1</v>
      </c>
      <c r="J76" t="b">
        <f t="shared" si="2"/>
        <v>1</v>
      </c>
      <c r="K76" t="str">
        <v>Anonymous Item 73</v>
      </c>
      <c r="M76" t="str">
        <v>Anonymous Item 73</v>
      </c>
      <c r="N76">
        <f>SEARCH(Dashboard!$J$35,M76)</f>
        <v>1</v>
      </c>
      <c r="O76" t="b">
        <f t="shared" si="3"/>
        <v>1</v>
      </c>
      <c r="P76" t="str">
        <v>Anonymous Item 73</v>
      </c>
      <c r="R76">
        <v>74</v>
      </c>
      <c r="S76" t="str">
        <v>Anonymous Item 73</v>
      </c>
      <c r="T76">
        <v>0</v>
      </c>
      <c r="U76">
        <v>14</v>
      </c>
      <c r="V76" t="str">
        <v>pcs</v>
      </c>
      <c r="Y76" t="str">
        <v>Anonymous Item 73</v>
      </c>
      <c r="Z76" t="b">
        <f>ISNUMBER(SEARCH(Dashboard!$J$22,Y76))</f>
        <v>1</v>
      </c>
      <c r="AA76">
        <f>IF(Z76,Dashboard!$N$22,"")</f>
        <v>0</v>
      </c>
      <c r="AB76">
        <f>IFERROR(AA76+'Master Data'!E78, 'Master Data'!E78)</f>
        <v>14</v>
      </c>
      <c r="AE76" t="str">
        <v>Anonymous Item 73</v>
      </c>
      <c r="AF76" t="b">
        <f>ISNUMBER(SEARCH(Dashboard!$J$35,AE76))</f>
        <v>1</v>
      </c>
      <c r="AG76">
        <f>IF(AF76,Dashboard!$N$35,"")</f>
        <v>0</v>
      </c>
      <c r="AH76">
        <f>IFERROR('Master Data'!E78-AG76, 'Master Data'!E78)</f>
        <v>14</v>
      </c>
    </row>
    <row r="77" spans="8:34" x14ac:dyDescent="0.25">
      <c r="H77" t="str">
        <v>Anonymous Item 74</v>
      </c>
      <c r="I77">
        <f>SEARCH(Dashboard!$J$22,H77)</f>
        <v>1</v>
      </c>
      <c r="J77" t="b">
        <f t="shared" si="2"/>
        <v>1</v>
      </c>
      <c r="K77" t="str">
        <v>Anonymous Item 74</v>
      </c>
      <c r="M77" t="str">
        <v>Anonymous Item 74</v>
      </c>
      <c r="N77">
        <f>SEARCH(Dashboard!$J$35,M77)</f>
        <v>1</v>
      </c>
      <c r="O77" t="b">
        <f t="shared" si="3"/>
        <v>1</v>
      </c>
      <c r="P77" t="str">
        <v>Anonymous Item 74</v>
      </c>
      <c r="R77">
        <v>75</v>
      </c>
      <c r="S77" t="str">
        <v>Anonymous Item 74</v>
      </c>
      <c r="T77">
        <v>0</v>
      </c>
      <c r="U77">
        <v>4</v>
      </c>
      <c r="V77" t="str">
        <v>pcs</v>
      </c>
      <c r="Y77" t="str">
        <v>Anonymous Item 74</v>
      </c>
      <c r="Z77" t="b">
        <f>ISNUMBER(SEARCH(Dashboard!$J$22,Y77))</f>
        <v>1</v>
      </c>
      <c r="AA77">
        <f>IF(Z77,Dashboard!$N$22,"")</f>
        <v>0</v>
      </c>
      <c r="AB77">
        <f>IFERROR(AA77+'Master Data'!E79, 'Master Data'!E79)</f>
        <v>4</v>
      </c>
      <c r="AE77" t="str">
        <v>Anonymous Item 74</v>
      </c>
      <c r="AF77" t="b">
        <f>ISNUMBER(SEARCH(Dashboard!$J$35,AE77))</f>
        <v>1</v>
      </c>
      <c r="AG77">
        <f>IF(AF77,Dashboard!$N$35,"")</f>
        <v>0</v>
      </c>
      <c r="AH77">
        <f>IFERROR('Master Data'!E79-AG77, 'Master Data'!E79)</f>
        <v>4</v>
      </c>
    </row>
    <row r="78" spans="8:34" x14ac:dyDescent="0.25">
      <c r="H78" t="str">
        <v>Anonymous Item 75</v>
      </c>
      <c r="I78">
        <f>SEARCH(Dashboard!$J$22,H78)</f>
        <v>1</v>
      </c>
      <c r="J78" t="b">
        <f t="shared" si="2"/>
        <v>1</v>
      </c>
      <c r="K78" t="str">
        <v>Anonymous Item 75</v>
      </c>
      <c r="M78" t="str">
        <v>Anonymous Item 75</v>
      </c>
      <c r="N78">
        <f>SEARCH(Dashboard!$J$35,M78)</f>
        <v>1</v>
      </c>
      <c r="O78" t="b">
        <f t="shared" si="3"/>
        <v>1</v>
      </c>
      <c r="P78" t="str">
        <v>Anonymous Item 75</v>
      </c>
      <c r="R78">
        <v>76</v>
      </c>
      <c r="S78" t="str">
        <v>Anonymous Item 75</v>
      </c>
      <c r="T78">
        <v>0</v>
      </c>
      <c r="U78">
        <v>50</v>
      </c>
      <c r="V78" t="str">
        <v>pcs</v>
      </c>
      <c r="Y78" t="str">
        <v>Anonymous Item 75</v>
      </c>
      <c r="Z78" t="b">
        <f>ISNUMBER(SEARCH(Dashboard!$J$22,Y78))</f>
        <v>1</v>
      </c>
      <c r="AA78">
        <f>IF(Z78,Dashboard!$N$22,"")</f>
        <v>0</v>
      </c>
      <c r="AB78">
        <f>IFERROR(AA78+'Master Data'!E80, 'Master Data'!E80)</f>
        <v>50</v>
      </c>
      <c r="AE78" t="str">
        <v>Anonymous Item 75</v>
      </c>
      <c r="AF78" t="b">
        <f>ISNUMBER(SEARCH(Dashboard!$J$35,AE78))</f>
        <v>1</v>
      </c>
      <c r="AG78">
        <f>IF(AF78,Dashboard!$N$35,"")</f>
        <v>0</v>
      </c>
      <c r="AH78">
        <f>IFERROR('Master Data'!E80-AG78, 'Master Data'!E80)</f>
        <v>50</v>
      </c>
    </row>
    <row r="79" spans="8:34" x14ac:dyDescent="0.25">
      <c r="H79" t="str">
        <v>Anonymous Item 76</v>
      </c>
      <c r="I79">
        <f>SEARCH(Dashboard!$J$22,H79)</f>
        <v>1</v>
      </c>
      <c r="J79" t="b">
        <f t="shared" si="2"/>
        <v>1</v>
      </c>
      <c r="K79" t="str">
        <v>Anonymous Item 76</v>
      </c>
      <c r="M79" t="str">
        <v>Anonymous Item 76</v>
      </c>
      <c r="N79">
        <f>SEARCH(Dashboard!$J$35,M79)</f>
        <v>1</v>
      </c>
      <c r="O79" t="b">
        <f t="shared" si="3"/>
        <v>1</v>
      </c>
      <c r="P79" t="str">
        <v>Anonymous Item 76</v>
      </c>
      <c r="R79">
        <v>77</v>
      </c>
      <c r="S79" t="str">
        <v>Anonymous Item 76</v>
      </c>
      <c r="T79">
        <v>0</v>
      </c>
      <c r="U79">
        <v>27</v>
      </c>
      <c r="V79" t="str">
        <v>pcs</v>
      </c>
      <c r="Y79" t="str">
        <v>Anonymous Item 76</v>
      </c>
      <c r="Z79" t="b">
        <f>ISNUMBER(SEARCH(Dashboard!$J$22,Y79))</f>
        <v>1</v>
      </c>
      <c r="AA79">
        <f>IF(Z79,Dashboard!$N$22,"")</f>
        <v>0</v>
      </c>
      <c r="AB79">
        <f>IFERROR(AA79+'Master Data'!E81, 'Master Data'!E81)</f>
        <v>27</v>
      </c>
      <c r="AE79" t="str">
        <v>Anonymous Item 76</v>
      </c>
      <c r="AF79" t="b">
        <f>ISNUMBER(SEARCH(Dashboard!$J$35,AE79))</f>
        <v>1</v>
      </c>
      <c r="AG79">
        <f>IF(AF79,Dashboard!$N$35,"")</f>
        <v>0</v>
      </c>
      <c r="AH79">
        <f>IFERROR('Master Data'!E81-AG79, 'Master Data'!E81)</f>
        <v>27</v>
      </c>
    </row>
    <row r="80" spans="8:34" x14ac:dyDescent="0.25">
      <c r="H80" t="str">
        <v>Anonymous Item 77</v>
      </c>
      <c r="I80">
        <f>SEARCH(Dashboard!$J$22,H80)</f>
        <v>1</v>
      </c>
      <c r="J80" t="b">
        <f t="shared" si="2"/>
        <v>1</v>
      </c>
      <c r="K80" t="str">
        <v>Anonymous Item 77</v>
      </c>
      <c r="M80" t="str">
        <v>Anonymous Item 77</v>
      </c>
      <c r="N80">
        <f>SEARCH(Dashboard!$J$35,M80)</f>
        <v>1</v>
      </c>
      <c r="O80" t="b">
        <f t="shared" si="3"/>
        <v>1</v>
      </c>
      <c r="P80" t="str">
        <v>Anonymous Item 77</v>
      </c>
      <c r="R80">
        <v>78</v>
      </c>
      <c r="S80" t="str">
        <v>Anonymous Item 77</v>
      </c>
      <c r="T80">
        <v>0</v>
      </c>
      <c r="U80">
        <v>7</v>
      </c>
      <c r="V80" t="str">
        <v>pcs</v>
      </c>
      <c r="Y80" t="str">
        <v>Anonymous Item 77</v>
      </c>
      <c r="Z80" t="b">
        <f>ISNUMBER(SEARCH(Dashboard!$J$22,Y80))</f>
        <v>1</v>
      </c>
      <c r="AA80">
        <f>IF(Z80,Dashboard!$N$22,"")</f>
        <v>0</v>
      </c>
      <c r="AB80">
        <f>IFERROR(AA80+'Master Data'!E82, 'Master Data'!E82)</f>
        <v>7</v>
      </c>
      <c r="AE80" t="str">
        <v>Anonymous Item 77</v>
      </c>
      <c r="AF80" t="b">
        <f>ISNUMBER(SEARCH(Dashboard!$J$35,AE80))</f>
        <v>1</v>
      </c>
      <c r="AG80">
        <f>IF(AF80,Dashboard!$N$35,"")</f>
        <v>0</v>
      </c>
      <c r="AH80">
        <f>IFERROR('Master Data'!E82-AG80, 'Master Data'!E82)</f>
        <v>7</v>
      </c>
    </row>
    <row r="81" spans="8:34" x14ac:dyDescent="0.25">
      <c r="H81" t="str">
        <v>Anonymous Item 78</v>
      </c>
      <c r="I81">
        <f>SEARCH(Dashboard!$J$22,H81)</f>
        <v>1</v>
      </c>
      <c r="J81" t="b">
        <f t="shared" si="2"/>
        <v>1</v>
      </c>
      <c r="K81" t="str">
        <v>Anonymous Item 78</v>
      </c>
      <c r="M81" t="str">
        <v>Anonymous Item 78</v>
      </c>
      <c r="N81">
        <f>SEARCH(Dashboard!$J$35,M81)</f>
        <v>1</v>
      </c>
      <c r="O81" t="b">
        <f t="shared" si="3"/>
        <v>1</v>
      </c>
      <c r="P81" t="str">
        <v>Anonymous Item 78</v>
      </c>
      <c r="R81">
        <v>79</v>
      </c>
      <c r="S81" t="str">
        <v>Anonymous Item 78</v>
      </c>
      <c r="T81">
        <v>0</v>
      </c>
      <c r="U81">
        <v>2</v>
      </c>
      <c r="V81" t="str">
        <v>pcs</v>
      </c>
      <c r="Y81" t="str">
        <v>Anonymous Item 78</v>
      </c>
      <c r="Z81" t="b">
        <f>ISNUMBER(SEARCH(Dashboard!$J$22,Y81))</f>
        <v>1</v>
      </c>
      <c r="AA81">
        <f>IF(Z81,Dashboard!$N$22,"")</f>
        <v>0</v>
      </c>
      <c r="AB81">
        <f>IFERROR(AA81+'Master Data'!E83, 'Master Data'!E83)</f>
        <v>2</v>
      </c>
      <c r="AE81" t="str">
        <v>Anonymous Item 78</v>
      </c>
      <c r="AF81" t="b">
        <f>ISNUMBER(SEARCH(Dashboard!$J$35,AE81))</f>
        <v>1</v>
      </c>
      <c r="AG81">
        <f>IF(AF81,Dashboard!$N$35,"")</f>
        <v>0</v>
      </c>
      <c r="AH81">
        <f>IFERROR('Master Data'!E83-AG81, 'Master Data'!E83)</f>
        <v>2</v>
      </c>
    </row>
    <row r="82" spans="8:34" x14ac:dyDescent="0.25">
      <c r="H82" t="str">
        <v>Anonymous Item 79</v>
      </c>
      <c r="I82">
        <f>SEARCH(Dashboard!$J$22,H82)</f>
        <v>1</v>
      </c>
      <c r="J82" t="b">
        <f t="shared" si="2"/>
        <v>1</v>
      </c>
      <c r="K82" t="str">
        <v>Anonymous Item 79</v>
      </c>
      <c r="M82" t="str">
        <v>Anonymous Item 79</v>
      </c>
      <c r="N82">
        <f>SEARCH(Dashboard!$J$35,M82)</f>
        <v>1</v>
      </c>
      <c r="O82" t="b">
        <f t="shared" si="3"/>
        <v>1</v>
      </c>
      <c r="P82" t="str">
        <v>Anonymous Item 79</v>
      </c>
      <c r="R82">
        <v>80</v>
      </c>
      <c r="S82" t="str">
        <v>Anonymous Item 79</v>
      </c>
      <c r="T82">
        <v>0</v>
      </c>
      <c r="U82">
        <v>15</v>
      </c>
      <c r="V82" t="str">
        <v>pcs</v>
      </c>
      <c r="Y82" t="str">
        <v>Anonymous Item 79</v>
      </c>
      <c r="Z82" t="b">
        <f>ISNUMBER(SEARCH(Dashboard!$J$22,Y82))</f>
        <v>1</v>
      </c>
      <c r="AA82">
        <f>IF(Z82,Dashboard!$N$22,"")</f>
        <v>0</v>
      </c>
      <c r="AB82">
        <f>IFERROR(AA82+'Master Data'!E84, 'Master Data'!E84)</f>
        <v>15</v>
      </c>
      <c r="AE82" t="str">
        <v>Anonymous Item 79</v>
      </c>
      <c r="AF82" t="b">
        <f>ISNUMBER(SEARCH(Dashboard!$J$35,AE82))</f>
        <v>1</v>
      </c>
      <c r="AG82">
        <f>IF(AF82,Dashboard!$N$35,"")</f>
        <v>0</v>
      </c>
      <c r="AH82">
        <f>IFERROR('Master Data'!E84-AG82, 'Master Data'!E84)</f>
        <v>15</v>
      </c>
    </row>
    <row r="83" spans="8:34" x14ac:dyDescent="0.25">
      <c r="H83" t="str">
        <v>Anonymous Item 80</v>
      </c>
      <c r="I83">
        <f>SEARCH(Dashboard!$J$22,H83)</f>
        <v>1</v>
      </c>
      <c r="J83" t="b">
        <f t="shared" si="2"/>
        <v>1</v>
      </c>
      <c r="K83" t="str">
        <v>Anonymous Item 80</v>
      </c>
      <c r="M83" t="str">
        <v>Anonymous Item 80</v>
      </c>
      <c r="N83">
        <f>SEARCH(Dashboard!$J$35,M83)</f>
        <v>1</v>
      </c>
      <c r="O83" t="b">
        <f t="shared" si="3"/>
        <v>1</v>
      </c>
      <c r="P83" t="str">
        <v>Anonymous Item 80</v>
      </c>
      <c r="R83">
        <v>81</v>
      </c>
      <c r="S83" t="str">
        <v>Anonymous Item 80</v>
      </c>
      <c r="T83">
        <v>0</v>
      </c>
      <c r="U83">
        <v>0</v>
      </c>
      <c r="V83" t="str">
        <v>pcs</v>
      </c>
      <c r="Y83" t="str">
        <v>Anonymous Item 80</v>
      </c>
      <c r="Z83" t="b">
        <f>ISNUMBER(SEARCH(Dashboard!$J$22,Y83))</f>
        <v>1</v>
      </c>
      <c r="AA83">
        <f>IF(Z83,Dashboard!$N$22,"")</f>
        <v>0</v>
      </c>
      <c r="AB83">
        <f>IFERROR(AA83+'Master Data'!E85, 'Master Data'!E85)</f>
        <v>0</v>
      </c>
      <c r="AE83" t="str">
        <v>Anonymous Item 80</v>
      </c>
      <c r="AF83" t="b">
        <f>ISNUMBER(SEARCH(Dashboard!$J$35,AE83))</f>
        <v>1</v>
      </c>
      <c r="AG83">
        <f>IF(AF83,Dashboard!$N$35,"")</f>
        <v>0</v>
      </c>
      <c r="AH83">
        <f>IFERROR('Master Data'!E85-AG83, 'Master Data'!E85)</f>
        <v>0</v>
      </c>
    </row>
    <row r="84" spans="8:34" x14ac:dyDescent="0.25">
      <c r="H84" t="str">
        <v>Anonymous Item 81</v>
      </c>
      <c r="I84">
        <f>SEARCH(Dashboard!$J$22,H84)</f>
        <v>1</v>
      </c>
      <c r="J84" t="b">
        <f t="shared" si="2"/>
        <v>1</v>
      </c>
      <c r="K84" t="str">
        <v>Anonymous Item 81</v>
      </c>
      <c r="M84" t="str">
        <v>Anonymous Item 81</v>
      </c>
      <c r="N84">
        <f>SEARCH(Dashboard!$J$35,M84)</f>
        <v>1</v>
      </c>
      <c r="O84" t="b">
        <f t="shared" si="3"/>
        <v>1</v>
      </c>
      <c r="P84" t="str">
        <v>Anonymous Item 81</v>
      </c>
      <c r="R84">
        <v>82</v>
      </c>
      <c r="S84" t="str">
        <v>Anonymous Item 81</v>
      </c>
      <c r="T84">
        <v>0</v>
      </c>
      <c r="U84">
        <v>0</v>
      </c>
      <c r="V84" t="str">
        <v>pcs</v>
      </c>
      <c r="Y84" t="str">
        <v>Anonymous Item 81</v>
      </c>
      <c r="Z84" t="b">
        <f>ISNUMBER(SEARCH(Dashboard!$J$22,Y84))</f>
        <v>1</v>
      </c>
      <c r="AA84">
        <f>IF(Z84,Dashboard!$N$22,"")</f>
        <v>0</v>
      </c>
      <c r="AB84">
        <f>IFERROR(AA84+'Master Data'!E86, 'Master Data'!E86)</f>
        <v>0</v>
      </c>
      <c r="AE84" t="str">
        <v>Anonymous Item 81</v>
      </c>
      <c r="AF84" t="b">
        <f>ISNUMBER(SEARCH(Dashboard!$J$35,AE84))</f>
        <v>1</v>
      </c>
      <c r="AG84">
        <f>IF(AF84,Dashboard!$N$35,"")</f>
        <v>0</v>
      </c>
      <c r="AH84">
        <f>IFERROR('Master Data'!E86-AG84, 'Master Data'!E86)</f>
        <v>0</v>
      </c>
    </row>
    <row r="85" spans="8:34" x14ac:dyDescent="0.25">
      <c r="H85" t="str">
        <v>Anonymous Item 82</v>
      </c>
      <c r="I85">
        <f>SEARCH(Dashboard!$J$22,H85)</f>
        <v>1</v>
      </c>
      <c r="J85" t="b">
        <f t="shared" si="2"/>
        <v>1</v>
      </c>
      <c r="K85" t="str">
        <v>Anonymous Item 82</v>
      </c>
      <c r="M85" t="str">
        <v>Anonymous Item 82</v>
      </c>
      <c r="N85">
        <f>SEARCH(Dashboard!$J$35,M85)</f>
        <v>1</v>
      </c>
      <c r="O85" t="b">
        <f t="shared" si="3"/>
        <v>1</v>
      </c>
      <c r="P85" t="str">
        <v>Anonymous Item 82</v>
      </c>
      <c r="R85">
        <v>83</v>
      </c>
      <c r="S85" t="str">
        <v>Anonymous Item 82</v>
      </c>
      <c r="T85">
        <v>0</v>
      </c>
      <c r="U85">
        <v>48</v>
      </c>
      <c r="V85" t="str">
        <v>pcs</v>
      </c>
      <c r="Y85" t="str">
        <v>Anonymous Item 82</v>
      </c>
      <c r="Z85" t="b">
        <f>ISNUMBER(SEARCH(Dashboard!$J$22,Y85))</f>
        <v>1</v>
      </c>
      <c r="AA85">
        <f>IF(Z85,Dashboard!$N$22,"")</f>
        <v>0</v>
      </c>
      <c r="AB85">
        <f>IFERROR(AA85+'Master Data'!E87, 'Master Data'!E87)</f>
        <v>48</v>
      </c>
      <c r="AE85" t="str">
        <v>Anonymous Item 82</v>
      </c>
      <c r="AF85" t="b">
        <f>ISNUMBER(SEARCH(Dashboard!$J$35,AE85))</f>
        <v>1</v>
      </c>
      <c r="AG85">
        <f>IF(AF85,Dashboard!$N$35,"")</f>
        <v>0</v>
      </c>
      <c r="AH85">
        <f>IFERROR('Master Data'!E87-AG85, 'Master Data'!E87)</f>
        <v>48</v>
      </c>
    </row>
    <row r="86" spans="8:34" x14ac:dyDescent="0.25">
      <c r="H86" t="str">
        <v>Anonymous Item 83</v>
      </c>
      <c r="I86">
        <f>SEARCH(Dashboard!$J$22,H86)</f>
        <v>1</v>
      </c>
      <c r="J86" t="b">
        <f t="shared" si="2"/>
        <v>1</v>
      </c>
      <c r="K86" t="str">
        <v>Anonymous Item 83</v>
      </c>
      <c r="M86" t="str">
        <v>Anonymous Item 83</v>
      </c>
      <c r="N86">
        <f>SEARCH(Dashboard!$J$35,M86)</f>
        <v>1</v>
      </c>
      <c r="O86" t="b">
        <f t="shared" si="3"/>
        <v>1</v>
      </c>
      <c r="P86" t="str">
        <v>Anonymous Item 83</v>
      </c>
      <c r="R86">
        <v>84</v>
      </c>
      <c r="S86" t="str">
        <v>Anonymous Item 83</v>
      </c>
      <c r="T86">
        <v>0</v>
      </c>
      <c r="U86">
        <v>60</v>
      </c>
      <c r="V86" t="str">
        <v>pcs</v>
      </c>
      <c r="Y86" t="str">
        <v>Anonymous Item 83</v>
      </c>
      <c r="Z86" t="b">
        <f>ISNUMBER(SEARCH(Dashboard!$J$22,Y86))</f>
        <v>1</v>
      </c>
      <c r="AA86">
        <f>IF(Z86,Dashboard!$N$22,"")</f>
        <v>0</v>
      </c>
      <c r="AB86">
        <f>IFERROR(AA86+'Master Data'!E88, 'Master Data'!E88)</f>
        <v>60</v>
      </c>
      <c r="AE86" t="str">
        <v>Anonymous Item 83</v>
      </c>
      <c r="AF86" t="b">
        <f>ISNUMBER(SEARCH(Dashboard!$J$35,AE86))</f>
        <v>1</v>
      </c>
      <c r="AG86">
        <f>IF(AF86,Dashboard!$N$35,"")</f>
        <v>0</v>
      </c>
      <c r="AH86">
        <f>IFERROR('Master Data'!E88-AG86, 'Master Data'!E88)</f>
        <v>60</v>
      </c>
    </row>
    <row r="87" spans="8:34" x14ac:dyDescent="0.25">
      <c r="H87" t="str">
        <v>Anonymous Item 84</v>
      </c>
      <c r="I87">
        <f>SEARCH(Dashboard!$J$22,H87)</f>
        <v>1</v>
      </c>
      <c r="J87" t="b">
        <f t="shared" si="2"/>
        <v>1</v>
      </c>
      <c r="K87" t="str">
        <v>Anonymous Item 84</v>
      </c>
      <c r="M87" t="str">
        <v>Anonymous Item 84</v>
      </c>
      <c r="N87">
        <f>SEARCH(Dashboard!$J$35,M87)</f>
        <v>1</v>
      </c>
      <c r="O87" t="b">
        <f t="shared" si="3"/>
        <v>1</v>
      </c>
      <c r="P87" t="str">
        <v>Anonymous Item 84</v>
      </c>
      <c r="R87">
        <v>85</v>
      </c>
      <c r="S87" t="str">
        <v>Anonymous Item 84</v>
      </c>
      <c r="T87" t="str">
        <v>T101W</v>
      </c>
      <c r="U87">
        <v>20</v>
      </c>
      <c r="V87" t="str">
        <v>pcs</v>
      </c>
      <c r="Y87" t="str">
        <v>Anonymous Item 84</v>
      </c>
      <c r="Z87" t="b">
        <f>ISNUMBER(SEARCH(Dashboard!$J$22,Y87))</f>
        <v>1</v>
      </c>
      <c r="AA87">
        <f>IF(Z87,Dashboard!$N$22,"")</f>
        <v>0</v>
      </c>
      <c r="AB87">
        <f>IFERROR(AA87+'Master Data'!E89, 'Master Data'!E89)</f>
        <v>20</v>
      </c>
      <c r="AE87" t="str">
        <v>Anonymous Item 84</v>
      </c>
      <c r="AF87" t="b">
        <f>ISNUMBER(SEARCH(Dashboard!$J$35,AE87))</f>
        <v>1</v>
      </c>
      <c r="AG87">
        <f>IF(AF87,Dashboard!$N$35,"")</f>
        <v>0</v>
      </c>
      <c r="AH87">
        <f>IFERROR('Master Data'!E89-AG87, 'Master Data'!E89)</f>
        <v>20</v>
      </c>
    </row>
    <row r="88" spans="8:34" x14ac:dyDescent="0.25">
      <c r="H88" t="str">
        <v>Anonymous Item 85</v>
      </c>
      <c r="I88">
        <f>SEARCH(Dashboard!$J$22,H88)</f>
        <v>1</v>
      </c>
      <c r="J88" t="b">
        <f t="shared" si="2"/>
        <v>1</v>
      </c>
      <c r="K88" t="str">
        <v>Anonymous Item 85</v>
      </c>
      <c r="M88" t="str">
        <v>Anonymous Item 85</v>
      </c>
      <c r="N88">
        <f>SEARCH(Dashboard!$J$35,M88)</f>
        <v>1</v>
      </c>
      <c r="O88" t="b">
        <f t="shared" si="3"/>
        <v>1</v>
      </c>
      <c r="P88" t="str">
        <v>Anonymous Item 85</v>
      </c>
      <c r="R88">
        <v>86</v>
      </c>
      <c r="S88" t="str">
        <v>Anonymous Item 85</v>
      </c>
      <c r="T88" t="str">
        <v>T88W</v>
      </c>
      <c r="U88">
        <v>10</v>
      </c>
      <c r="V88" t="str">
        <v>pcs</v>
      </c>
      <c r="Y88" t="str">
        <v>Anonymous Item 85</v>
      </c>
      <c r="Z88" t="b">
        <f>ISNUMBER(SEARCH(Dashboard!$J$22,Y88))</f>
        <v>1</v>
      </c>
      <c r="AA88">
        <f>IF(Z88,Dashboard!$N$22,"")</f>
        <v>0</v>
      </c>
      <c r="AB88">
        <f>IFERROR(AA88+'Master Data'!E90, 'Master Data'!E90)</f>
        <v>10</v>
      </c>
      <c r="AE88" t="str">
        <v>Anonymous Item 85</v>
      </c>
      <c r="AF88" t="b">
        <f>ISNUMBER(SEARCH(Dashboard!$J$35,AE88))</f>
        <v>1</v>
      </c>
      <c r="AG88">
        <f>IF(AF88,Dashboard!$N$35,"")</f>
        <v>0</v>
      </c>
      <c r="AH88">
        <f>IFERROR('Master Data'!E90-AG88, 'Master Data'!E90)</f>
        <v>10</v>
      </c>
    </row>
    <row r="89" spans="8:34" x14ac:dyDescent="0.25">
      <c r="H89" t="str">
        <v>Anonymous Item 86</v>
      </c>
      <c r="I89">
        <f>SEARCH(Dashboard!$J$22,H89)</f>
        <v>1</v>
      </c>
      <c r="J89" t="b">
        <f t="shared" si="2"/>
        <v>1</v>
      </c>
      <c r="K89" t="str">
        <v>Anonymous Item 86</v>
      </c>
      <c r="M89" t="str">
        <v>Anonymous Item 86</v>
      </c>
      <c r="N89">
        <f>SEARCH(Dashboard!$J$35,M89)</f>
        <v>1</v>
      </c>
      <c r="O89" t="b">
        <f t="shared" si="3"/>
        <v>1</v>
      </c>
      <c r="P89" t="str">
        <v>Anonymous Item 86</v>
      </c>
      <c r="R89">
        <v>87</v>
      </c>
      <c r="S89" t="str">
        <v>Anonymous Item 86</v>
      </c>
      <c r="T89" t="str">
        <v>T110W</v>
      </c>
      <c r="U89">
        <v>0</v>
      </c>
      <c r="V89" t="str">
        <v>pcs</v>
      </c>
      <c r="Y89" t="str">
        <v>Anonymous Item 86</v>
      </c>
      <c r="Z89" t="b">
        <f>ISNUMBER(SEARCH(Dashboard!$J$22,Y89))</f>
        <v>1</v>
      </c>
      <c r="AA89">
        <f>IF(Z89,Dashboard!$N$22,"")</f>
        <v>0</v>
      </c>
      <c r="AB89">
        <f>IFERROR(AA89+'Master Data'!E91, 'Master Data'!E91)</f>
        <v>0</v>
      </c>
      <c r="AE89" t="str">
        <v>Anonymous Item 86</v>
      </c>
      <c r="AF89" t="b">
        <f>ISNUMBER(SEARCH(Dashboard!$J$35,AE89))</f>
        <v>1</v>
      </c>
      <c r="AG89">
        <f>IF(AF89,Dashboard!$N$35,"")</f>
        <v>0</v>
      </c>
      <c r="AH89">
        <f>IFERROR('Master Data'!E91-AG89, 'Master Data'!E91)</f>
        <v>0</v>
      </c>
    </row>
    <row r="90" spans="8:34" x14ac:dyDescent="0.25">
      <c r="H90" t="str">
        <v>Anonymous Item 87</v>
      </c>
      <c r="I90">
        <f>SEARCH(Dashboard!$J$22,H90)</f>
        <v>1</v>
      </c>
      <c r="J90" t="b">
        <f t="shared" si="2"/>
        <v>1</v>
      </c>
      <c r="K90" t="str">
        <v>Anonymous Item 87</v>
      </c>
      <c r="M90" t="str">
        <v>Anonymous Item 87</v>
      </c>
      <c r="N90">
        <f>SEARCH(Dashboard!$J$35,M90)</f>
        <v>1</v>
      </c>
      <c r="O90" t="b">
        <f t="shared" si="3"/>
        <v>1</v>
      </c>
      <c r="P90" t="str">
        <v>Anonymous Item 87</v>
      </c>
      <c r="R90">
        <v>88</v>
      </c>
      <c r="S90" t="str">
        <v>Anonymous Item 87</v>
      </c>
      <c r="T90" t="str">
        <v>T119</v>
      </c>
      <c r="U90">
        <v>1</v>
      </c>
      <c r="V90" t="str">
        <v>pcs</v>
      </c>
      <c r="Y90" t="str">
        <v>Anonymous Item 87</v>
      </c>
      <c r="Z90" t="b">
        <f>ISNUMBER(SEARCH(Dashboard!$J$22,Y90))</f>
        <v>1</v>
      </c>
      <c r="AA90">
        <f>IF(Z90,Dashboard!$N$22,"")</f>
        <v>0</v>
      </c>
      <c r="AB90">
        <f>IFERROR(AA90+'Master Data'!E92, 'Master Data'!E92)</f>
        <v>1</v>
      </c>
      <c r="AE90" t="str">
        <v>Anonymous Item 87</v>
      </c>
      <c r="AF90" t="b">
        <f>ISNUMBER(SEARCH(Dashboard!$J$35,AE90))</f>
        <v>1</v>
      </c>
      <c r="AG90">
        <f>IF(AF90,Dashboard!$N$35,"")</f>
        <v>0</v>
      </c>
      <c r="AH90">
        <f>IFERROR('Master Data'!E92-AG90, 'Master Data'!E92)</f>
        <v>1</v>
      </c>
    </row>
    <row r="91" spans="8:34" x14ac:dyDescent="0.25">
      <c r="H91" t="str">
        <v>Anonymous Item 88</v>
      </c>
      <c r="I91">
        <f>SEARCH(Dashboard!$J$22,H91)</f>
        <v>1</v>
      </c>
      <c r="J91" t="b">
        <f t="shared" si="2"/>
        <v>1</v>
      </c>
      <c r="K91" t="str">
        <v>Anonymous Item 88</v>
      </c>
      <c r="M91" t="str">
        <v>Anonymous Item 88</v>
      </c>
      <c r="N91">
        <f>SEARCH(Dashboard!$J$35,M91)</f>
        <v>1</v>
      </c>
      <c r="O91" t="b">
        <f t="shared" si="3"/>
        <v>1</v>
      </c>
      <c r="P91" t="str">
        <v>Anonymous Item 88</v>
      </c>
      <c r="R91">
        <v>89</v>
      </c>
      <c r="S91" t="str">
        <v>Anonymous Item 88</v>
      </c>
      <c r="T91" t="str">
        <v>T144W</v>
      </c>
      <c r="U91">
        <v>1</v>
      </c>
      <c r="V91" t="str">
        <v>pcs</v>
      </c>
      <c r="Y91" t="str">
        <v>Anonymous Item 88</v>
      </c>
      <c r="Z91" t="b">
        <f>ISNUMBER(SEARCH(Dashboard!$J$22,Y91))</f>
        <v>1</v>
      </c>
      <c r="AA91">
        <f>IF(Z91,Dashboard!$N$22,"")</f>
        <v>0</v>
      </c>
      <c r="AB91">
        <f>IFERROR(AA91+'Master Data'!E93, 'Master Data'!E93)</f>
        <v>1</v>
      </c>
      <c r="AE91" t="str">
        <v>Anonymous Item 88</v>
      </c>
      <c r="AF91" t="b">
        <f>ISNUMBER(SEARCH(Dashboard!$J$35,AE91))</f>
        <v>1</v>
      </c>
      <c r="AG91">
        <f>IF(AF91,Dashboard!$N$35,"")</f>
        <v>0</v>
      </c>
      <c r="AH91">
        <f>IFERROR('Master Data'!E93-AG91, 'Master Data'!E93)</f>
        <v>1</v>
      </c>
    </row>
    <row r="92" spans="8:34" x14ac:dyDescent="0.25">
      <c r="H92" t="str">
        <v>Anonymous Item 89</v>
      </c>
      <c r="I92">
        <f>SEARCH(Dashboard!$J$22,H92)</f>
        <v>1</v>
      </c>
      <c r="J92" t="b">
        <f t="shared" si="2"/>
        <v>1</v>
      </c>
      <c r="K92" t="str">
        <v>Anonymous Item 89</v>
      </c>
      <c r="M92" t="str">
        <v>Anonymous Item 89</v>
      </c>
      <c r="N92">
        <f>SEARCH(Dashboard!$J$35,M92)</f>
        <v>1</v>
      </c>
      <c r="O92" t="b">
        <f t="shared" si="3"/>
        <v>1</v>
      </c>
      <c r="P92" t="str">
        <v>Anonymous Item 89</v>
      </c>
      <c r="R92">
        <v>90</v>
      </c>
      <c r="S92" t="str">
        <v>Anonymous Item 89</v>
      </c>
      <c r="T92">
        <v>0</v>
      </c>
      <c r="U92">
        <v>22</v>
      </c>
      <c r="V92" t="str">
        <v>pcs</v>
      </c>
      <c r="Y92" t="str">
        <v>Anonymous Item 89</v>
      </c>
      <c r="Z92" t="b">
        <f>ISNUMBER(SEARCH(Dashboard!$J$22,Y92))</f>
        <v>1</v>
      </c>
      <c r="AA92">
        <f>IF(Z92,Dashboard!$N$22,"")</f>
        <v>0</v>
      </c>
      <c r="AB92">
        <f>IFERROR(AA92+'Master Data'!E94, 'Master Data'!E94)</f>
        <v>22</v>
      </c>
      <c r="AE92" t="str">
        <v>Anonymous Item 89</v>
      </c>
      <c r="AF92" t="b">
        <f>ISNUMBER(SEARCH(Dashboard!$J$35,AE92))</f>
        <v>1</v>
      </c>
      <c r="AG92">
        <f>IF(AF92,Dashboard!$N$35,"")</f>
        <v>0</v>
      </c>
      <c r="AH92">
        <f>IFERROR('Master Data'!E94-AG92, 'Master Data'!E94)</f>
        <v>22</v>
      </c>
    </row>
    <row r="93" spans="8:34" x14ac:dyDescent="0.25">
      <c r="H93" t="str">
        <v>Anonymous Item 90</v>
      </c>
      <c r="I93">
        <f>SEARCH(Dashboard!$J$22,H93)</f>
        <v>1</v>
      </c>
      <c r="J93" t="b">
        <f t="shared" si="2"/>
        <v>1</v>
      </c>
      <c r="K93" t="str">
        <v>Anonymous Item 90</v>
      </c>
      <c r="M93" t="str">
        <v>Anonymous Item 90</v>
      </c>
      <c r="N93">
        <f>SEARCH(Dashboard!$J$35,M93)</f>
        <v>1</v>
      </c>
      <c r="O93" t="b">
        <f t="shared" si="3"/>
        <v>1</v>
      </c>
      <c r="P93" t="str">
        <v>Anonymous Item 90</v>
      </c>
      <c r="R93">
        <v>91</v>
      </c>
      <c r="S93" t="str">
        <v>Anonymous Item 90</v>
      </c>
      <c r="T93">
        <v>0</v>
      </c>
      <c r="U93">
        <v>7</v>
      </c>
      <c r="V93" t="str">
        <v>pcs</v>
      </c>
      <c r="Y93" t="str">
        <v>Anonymous Item 90</v>
      </c>
      <c r="Z93" t="b">
        <f>ISNUMBER(SEARCH(Dashboard!$J$22,Y93))</f>
        <v>1</v>
      </c>
      <c r="AA93">
        <f>IF(Z93,Dashboard!$N$22,"")</f>
        <v>0</v>
      </c>
      <c r="AB93">
        <f>IFERROR(AA93+'Master Data'!E95, 'Master Data'!E95)</f>
        <v>7</v>
      </c>
      <c r="AE93" t="str">
        <v>Anonymous Item 90</v>
      </c>
      <c r="AF93" t="b">
        <f>ISNUMBER(SEARCH(Dashboard!$J$35,AE93))</f>
        <v>1</v>
      </c>
      <c r="AG93">
        <f>IF(AF93,Dashboard!$N$35,"")</f>
        <v>0</v>
      </c>
      <c r="AH93">
        <f>IFERROR('Master Data'!E95-AG93, 'Master Data'!E95)</f>
        <v>7</v>
      </c>
    </row>
    <row r="94" spans="8:34" x14ac:dyDescent="0.25">
      <c r="H94" t="str">
        <v>Anonymous Item 91</v>
      </c>
      <c r="I94">
        <f>SEARCH(Dashboard!$J$22,H94)</f>
        <v>1</v>
      </c>
      <c r="J94" t="b">
        <f t="shared" si="2"/>
        <v>1</v>
      </c>
      <c r="K94" t="str">
        <v>Anonymous Item 91</v>
      </c>
      <c r="M94" t="str">
        <v>Anonymous Item 91</v>
      </c>
      <c r="N94">
        <f>SEARCH(Dashboard!$J$35,M94)</f>
        <v>1</v>
      </c>
      <c r="O94" t="b">
        <f t="shared" si="3"/>
        <v>1</v>
      </c>
      <c r="P94" t="str">
        <v>Anonymous Item 91</v>
      </c>
      <c r="R94">
        <v>92</v>
      </c>
      <c r="S94" t="str">
        <v>Anonymous Item 91</v>
      </c>
      <c r="T94">
        <v>0</v>
      </c>
      <c r="U94">
        <v>30</v>
      </c>
      <c r="V94" t="str">
        <v>pcs</v>
      </c>
      <c r="Y94" t="str">
        <v>Anonymous Item 91</v>
      </c>
      <c r="Z94" t="b">
        <f>ISNUMBER(SEARCH(Dashboard!$J$22,Y94))</f>
        <v>1</v>
      </c>
      <c r="AA94">
        <f>IF(Z94,Dashboard!$N$22,"")</f>
        <v>0</v>
      </c>
      <c r="AB94">
        <f>IFERROR(AA94+'Master Data'!E96, 'Master Data'!E96)</f>
        <v>30</v>
      </c>
      <c r="AE94" t="str">
        <v>Anonymous Item 91</v>
      </c>
      <c r="AF94" t="b">
        <f>ISNUMBER(SEARCH(Dashboard!$J$35,AE94))</f>
        <v>1</v>
      </c>
      <c r="AG94">
        <f>IF(AF94,Dashboard!$N$35,"")</f>
        <v>0</v>
      </c>
      <c r="AH94">
        <f>IFERROR('Master Data'!E96-AG94, 'Master Data'!E96)</f>
        <v>30</v>
      </c>
    </row>
    <row r="95" spans="8:34" x14ac:dyDescent="0.25">
      <c r="H95" t="str">
        <v>Anonymous Item 92</v>
      </c>
      <c r="I95">
        <f>SEARCH(Dashboard!$J$22,H95)</f>
        <v>1</v>
      </c>
      <c r="J95" t="b">
        <f t="shared" si="2"/>
        <v>1</v>
      </c>
      <c r="K95" t="str">
        <v>Anonymous Item 92</v>
      </c>
      <c r="M95" t="str">
        <v>Anonymous Item 92</v>
      </c>
      <c r="N95">
        <f>SEARCH(Dashboard!$J$35,M95)</f>
        <v>1</v>
      </c>
      <c r="O95" t="b">
        <f t="shared" si="3"/>
        <v>1</v>
      </c>
      <c r="P95" t="str">
        <v>Anonymous Item 92</v>
      </c>
      <c r="R95">
        <v>93</v>
      </c>
      <c r="S95" t="str">
        <v>Anonymous Item 92</v>
      </c>
      <c r="T95">
        <v>0</v>
      </c>
      <c r="U95">
        <v>35</v>
      </c>
      <c r="V95" t="str">
        <v>pcs</v>
      </c>
      <c r="Y95" t="str">
        <v>Anonymous Item 92</v>
      </c>
      <c r="Z95" t="b">
        <f>ISNUMBER(SEARCH(Dashboard!$J$22,Y95))</f>
        <v>1</v>
      </c>
      <c r="AA95">
        <f>IF(Z95,Dashboard!$N$22,"")</f>
        <v>0</v>
      </c>
      <c r="AB95">
        <f>IFERROR(AA95+'Master Data'!E97, 'Master Data'!E97)</f>
        <v>35</v>
      </c>
      <c r="AE95" t="str">
        <v>Anonymous Item 92</v>
      </c>
      <c r="AF95" t="b">
        <f>ISNUMBER(SEARCH(Dashboard!$J$35,AE95))</f>
        <v>1</v>
      </c>
      <c r="AG95">
        <f>IF(AF95,Dashboard!$N$35,"")</f>
        <v>0</v>
      </c>
      <c r="AH95">
        <f>IFERROR('Master Data'!E97-AG95, 'Master Data'!E97)</f>
        <v>35</v>
      </c>
    </row>
    <row r="96" spans="8:34" x14ac:dyDescent="0.25">
      <c r="H96" t="str">
        <v>Anonymous Item 93</v>
      </c>
      <c r="I96">
        <f>SEARCH(Dashboard!$J$22,H96)</f>
        <v>1</v>
      </c>
      <c r="J96" t="b">
        <f t="shared" si="2"/>
        <v>1</v>
      </c>
      <c r="K96" t="str">
        <v>Anonymous Item 93</v>
      </c>
      <c r="M96" t="str">
        <v>Anonymous Item 93</v>
      </c>
      <c r="N96">
        <f>SEARCH(Dashboard!$J$35,M96)</f>
        <v>1</v>
      </c>
      <c r="O96" t="b">
        <f t="shared" si="3"/>
        <v>1</v>
      </c>
      <c r="P96" t="str">
        <v>Anonymous Item 93</v>
      </c>
      <c r="R96">
        <v>94</v>
      </c>
      <c r="S96" t="str">
        <v>Anonymous Item 93</v>
      </c>
      <c r="T96">
        <v>0</v>
      </c>
      <c r="U96">
        <v>24</v>
      </c>
      <c r="V96" t="str">
        <v>pcs</v>
      </c>
      <c r="Y96" t="str">
        <v>Anonymous Item 93</v>
      </c>
      <c r="Z96" t="b">
        <f>ISNUMBER(SEARCH(Dashboard!$J$22,Y96))</f>
        <v>1</v>
      </c>
      <c r="AA96">
        <f>IF(Z96,Dashboard!$N$22,"")</f>
        <v>0</v>
      </c>
      <c r="AB96">
        <f>IFERROR(AA96+'Master Data'!E98, 'Master Data'!E98)</f>
        <v>24</v>
      </c>
      <c r="AE96" t="str">
        <v>Anonymous Item 93</v>
      </c>
      <c r="AF96" t="b">
        <f>ISNUMBER(SEARCH(Dashboard!$J$35,AE96))</f>
        <v>1</v>
      </c>
      <c r="AG96">
        <f>IF(AF96,Dashboard!$N$35,"")</f>
        <v>0</v>
      </c>
      <c r="AH96">
        <f>IFERROR('Master Data'!E98-AG96, 'Master Data'!E98)</f>
        <v>24</v>
      </c>
    </row>
    <row r="97" spans="8:34" x14ac:dyDescent="0.25">
      <c r="H97" t="str">
        <v>Anonymous Item 94</v>
      </c>
      <c r="I97">
        <f>SEARCH(Dashboard!$J$22,H97)</f>
        <v>1</v>
      </c>
      <c r="J97" t="b">
        <f t="shared" si="2"/>
        <v>1</v>
      </c>
      <c r="K97" t="str">
        <v>Anonymous Item 94</v>
      </c>
      <c r="M97" t="str">
        <v>Anonymous Item 94</v>
      </c>
      <c r="N97">
        <f>SEARCH(Dashboard!$J$35,M97)</f>
        <v>1</v>
      </c>
      <c r="O97" t="b">
        <f t="shared" si="3"/>
        <v>1</v>
      </c>
      <c r="P97" t="str">
        <v>Anonymous Item 94</v>
      </c>
      <c r="R97">
        <v>95</v>
      </c>
      <c r="S97" t="str">
        <v>Anonymous Item 94</v>
      </c>
      <c r="T97">
        <v>0</v>
      </c>
      <c r="U97">
        <v>15</v>
      </c>
      <c r="V97" t="str">
        <v>pcs</v>
      </c>
      <c r="Y97" t="str">
        <v>Anonymous Item 94</v>
      </c>
      <c r="Z97" t="b">
        <f>ISNUMBER(SEARCH(Dashboard!$J$22,Y97))</f>
        <v>1</v>
      </c>
      <c r="AA97">
        <f>IF(Z97,Dashboard!$N$22,"")</f>
        <v>0</v>
      </c>
      <c r="AB97">
        <f>IFERROR(AA97+'Master Data'!E99, 'Master Data'!E99)</f>
        <v>15</v>
      </c>
      <c r="AE97" t="str">
        <v>Anonymous Item 94</v>
      </c>
      <c r="AF97" t="b">
        <f>ISNUMBER(SEARCH(Dashboard!$J$35,AE97))</f>
        <v>1</v>
      </c>
      <c r="AG97">
        <f>IF(AF97,Dashboard!$N$35,"")</f>
        <v>0</v>
      </c>
      <c r="AH97">
        <f>IFERROR('Master Data'!E99-AG97, 'Master Data'!E99)</f>
        <v>15</v>
      </c>
    </row>
    <row r="98" spans="8:34" x14ac:dyDescent="0.25">
      <c r="H98" t="str">
        <v>Anonymous Item 95</v>
      </c>
      <c r="I98">
        <f>SEARCH(Dashboard!$J$22,H98)</f>
        <v>1</v>
      </c>
      <c r="J98" t="b">
        <f t="shared" si="2"/>
        <v>1</v>
      </c>
      <c r="K98" t="str">
        <v>Anonymous Item 95</v>
      </c>
      <c r="M98" t="str">
        <v>Anonymous Item 95</v>
      </c>
      <c r="N98">
        <f>SEARCH(Dashboard!$J$35,M98)</f>
        <v>1</v>
      </c>
      <c r="O98" t="b">
        <f t="shared" si="3"/>
        <v>1</v>
      </c>
      <c r="P98" t="str">
        <v>Anonymous Item 95</v>
      </c>
      <c r="R98">
        <v>96</v>
      </c>
      <c r="S98" t="str">
        <v>Anonymous Item 95</v>
      </c>
      <c r="T98">
        <v>0</v>
      </c>
      <c r="U98">
        <v>80</v>
      </c>
      <c r="V98" t="str">
        <v>pcs</v>
      </c>
      <c r="Y98" t="str">
        <v>Anonymous Item 95</v>
      </c>
      <c r="Z98" t="b">
        <f>ISNUMBER(SEARCH(Dashboard!$J$22,Y98))</f>
        <v>1</v>
      </c>
      <c r="AA98">
        <f>IF(Z98,Dashboard!$N$22,"")</f>
        <v>0</v>
      </c>
      <c r="AB98">
        <f>IFERROR(AA98+'Master Data'!E100, 'Master Data'!E100)</f>
        <v>80</v>
      </c>
      <c r="AE98" t="str">
        <v>Anonymous Item 95</v>
      </c>
      <c r="AF98" t="b">
        <f>ISNUMBER(SEARCH(Dashboard!$J$35,AE98))</f>
        <v>1</v>
      </c>
      <c r="AG98">
        <f>IF(AF98,Dashboard!$N$35,"")</f>
        <v>0</v>
      </c>
      <c r="AH98">
        <f>IFERROR('Master Data'!E100-AG98, 'Master Data'!E100)</f>
        <v>80</v>
      </c>
    </row>
    <row r="99" spans="8:34" x14ac:dyDescent="0.25">
      <c r="H99" t="str">
        <v>Anonymous Item 96</v>
      </c>
      <c r="I99">
        <f>SEARCH(Dashboard!$J$22,H99)</f>
        <v>1</v>
      </c>
      <c r="J99" t="b">
        <f t="shared" si="2"/>
        <v>1</v>
      </c>
      <c r="K99" t="str">
        <v>Anonymous Item 96</v>
      </c>
      <c r="M99" t="str">
        <v>Anonymous Item 96</v>
      </c>
      <c r="N99">
        <f>SEARCH(Dashboard!$J$35,M99)</f>
        <v>1</v>
      </c>
      <c r="O99" t="b">
        <f t="shared" si="3"/>
        <v>1</v>
      </c>
      <c r="P99" t="str">
        <v>Anonymous Item 96</v>
      </c>
      <c r="R99">
        <v>97</v>
      </c>
      <c r="S99" t="str">
        <v>Anonymous Item 96</v>
      </c>
      <c r="T99">
        <v>0</v>
      </c>
      <c r="U99">
        <v>40</v>
      </c>
      <c r="V99" t="str">
        <v>pcs</v>
      </c>
      <c r="Y99" t="str">
        <v>Anonymous Item 96</v>
      </c>
      <c r="Z99" t="b">
        <f>ISNUMBER(SEARCH(Dashboard!$J$22,Y99))</f>
        <v>1</v>
      </c>
      <c r="AA99">
        <f>IF(Z99,Dashboard!$N$22,"")</f>
        <v>0</v>
      </c>
      <c r="AB99">
        <f>IFERROR(AA99+'Master Data'!E101, 'Master Data'!E101)</f>
        <v>40</v>
      </c>
      <c r="AE99" t="str">
        <v>Anonymous Item 96</v>
      </c>
      <c r="AF99" t="b">
        <f>ISNUMBER(SEARCH(Dashboard!$J$35,AE99))</f>
        <v>1</v>
      </c>
      <c r="AG99">
        <f>IF(AF99,Dashboard!$N$35,"")</f>
        <v>0</v>
      </c>
      <c r="AH99">
        <f>IFERROR('Master Data'!E101-AG99, 'Master Data'!E101)</f>
        <v>40</v>
      </c>
    </row>
    <row r="100" spans="8:34" x14ac:dyDescent="0.25">
      <c r="H100" t="str">
        <v>Anonymous Item 97</v>
      </c>
      <c r="I100">
        <f>SEARCH(Dashboard!$J$22,H100)</f>
        <v>1</v>
      </c>
      <c r="J100" t="b">
        <f t="shared" si="2"/>
        <v>1</v>
      </c>
      <c r="K100" t="str">
        <v>Anonymous Item 97</v>
      </c>
      <c r="M100" t="str">
        <v>Anonymous Item 97</v>
      </c>
      <c r="N100">
        <f>SEARCH(Dashboard!$J$35,M100)</f>
        <v>1</v>
      </c>
      <c r="O100" t="b">
        <f t="shared" si="3"/>
        <v>1</v>
      </c>
      <c r="P100" t="str">
        <v>Anonymous Item 97</v>
      </c>
      <c r="R100">
        <v>98</v>
      </c>
      <c r="S100" t="str">
        <v>Anonymous Item 97</v>
      </c>
      <c r="T100">
        <v>0</v>
      </c>
      <c r="U100">
        <v>12</v>
      </c>
      <c r="V100" t="str">
        <v>pcs</v>
      </c>
      <c r="Y100" t="str">
        <v>Anonymous Item 97</v>
      </c>
      <c r="Z100" t="b">
        <f>ISNUMBER(SEARCH(Dashboard!$J$22,Y100))</f>
        <v>1</v>
      </c>
      <c r="AA100">
        <f>IF(Z100,Dashboard!$N$22,"")</f>
        <v>0</v>
      </c>
      <c r="AB100">
        <f>IFERROR(AA100+'Master Data'!E102, 'Master Data'!E102)</f>
        <v>12</v>
      </c>
      <c r="AE100" t="str">
        <v>Anonymous Item 97</v>
      </c>
      <c r="AF100" t="b">
        <f>ISNUMBER(SEARCH(Dashboard!$J$35,AE100))</f>
        <v>1</v>
      </c>
      <c r="AG100">
        <f>IF(AF100,Dashboard!$N$35,"")</f>
        <v>0</v>
      </c>
      <c r="AH100">
        <f>IFERROR('Master Data'!E102-AG100, 'Master Data'!E102)</f>
        <v>12</v>
      </c>
    </row>
    <row r="101" spans="8:34" x14ac:dyDescent="0.25">
      <c r="H101" t="str">
        <v>Anonymous Item 98</v>
      </c>
      <c r="I101">
        <f>SEARCH(Dashboard!$J$22,H101)</f>
        <v>1</v>
      </c>
      <c r="J101" t="b">
        <f t="shared" si="2"/>
        <v>1</v>
      </c>
      <c r="K101" t="str">
        <v>Anonymous Item 98</v>
      </c>
      <c r="M101" t="str">
        <v>Anonymous Item 98</v>
      </c>
      <c r="N101">
        <f>SEARCH(Dashboard!$J$35,M101)</f>
        <v>1</v>
      </c>
      <c r="O101" t="b">
        <f t="shared" si="3"/>
        <v>1</v>
      </c>
      <c r="P101" t="str">
        <v>Anonymous Item 98</v>
      </c>
      <c r="R101">
        <v>99</v>
      </c>
      <c r="S101" t="str">
        <v>Anonymous Item 98</v>
      </c>
      <c r="T101">
        <v>0</v>
      </c>
      <c r="U101">
        <v>47</v>
      </c>
      <c r="V101" t="str">
        <v>pcs</v>
      </c>
      <c r="Y101" t="str">
        <v>Anonymous Item 98</v>
      </c>
      <c r="Z101" t="b">
        <f>ISNUMBER(SEARCH(Dashboard!$J$22,Y101))</f>
        <v>1</v>
      </c>
      <c r="AA101">
        <f>IF(Z101,Dashboard!$N$22,"")</f>
        <v>0</v>
      </c>
      <c r="AB101">
        <f>IFERROR(AA101+'Master Data'!E103, 'Master Data'!E103)</f>
        <v>47</v>
      </c>
      <c r="AE101" t="str">
        <v>Anonymous Item 98</v>
      </c>
      <c r="AF101" t="b">
        <f>ISNUMBER(SEARCH(Dashboard!$J$35,AE101))</f>
        <v>1</v>
      </c>
      <c r="AG101">
        <f>IF(AF101,Dashboard!$N$35,"")</f>
        <v>0</v>
      </c>
      <c r="AH101">
        <f>IFERROR('Master Data'!E103-AG101, 'Master Data'!E103)</f>
        <v>47</v>
      </c>
    </row>
    <row r="102" spans="8:34" x14ac:dyDescent="0.25">
      <c r="H102" t="str">
        <v>Anonymous Item 99</v>
      </c>
      <c r="I102">
        <f>SEARCH(Dashboard!$J$22,H102)</f>
        <v>1</v>
      </c>
      <c r="J102" t="b">
        <f t="shared" si="2"/>
        <v>1</v>
      </c>
      <c r="K102" t="str">
        <v>Anonymous Item 99</v>
      </c>
      <c r="M102" t="str">
        <v>Anonymous Item 99</v>
      </c>
      <c r="N102">
        <f>SEARCH(Dashboard!$J$35,M102)</f>
        <v>1</v>
      </c>
      <c r="O102" t="b">
        <f t="shared" si="3"/>
        <v>1</v>
      </c>
      <c r="P102" t="str">
        <v>Anonymous Item 99</v>
      </c>
      <c r="R102">
        <v>100</v>
      </c>
      <c r="S102" t="str">
        <v>Anonymous Item 99</v>
      </c>
      <c r="T102">
        <v>0</v>
      </c>
      <c r="U102">
        <v>51</v>
      </c>
      <c r="V102" t="str">
        <v>pcs</v>
      </c>
      <c r="Y102" t="str">
        <v>Anonymous Item 99</v>
      </c>
      <c r="Z102" t="b">
        <f>ISNUMBER(SEARCH(Dashboard!$J$22,Y102))</f>
        <v>1</v>
      </c>
      <c r="AA102">
        <f>IF(Z102,Dashboard!$N$22,"")</f>
        <v>0</v>
      </c>
      <c r="AB102">
        <f>IFERROR(AA102+'Master Data'!E104, 'Master Data'!E104)</f>
        <v>51</v>
      </c>
      <c r="AE102" t="str">
        <v>Anonymous Item 99</v>
      </c>
      <c r="AF102" t="b">
        <f>ISNUMBER(SEARCH(Dashboard!$J$35,AE102))</f>
        <v>1</v>
      </c>
      <c r="AG102">
        <f>IF(AF102,Dashboard!$N$35,"")</f>
        <v>0</v>
      </c>
      <c r="AH102">
        <f>IFERROR('Master Data'!E104-AG102, 'Master Data'!E104)</f>
        <v>51</v>
      </c>
    </row>
    <row r="103" spans="8:34" x14ac:dyDescent="0.25">
      <c r="H103" t="str">
        <v>Anonymous Item 100</v>
      </c>
      <c r="I103">
        <f>SEARCH(Dashboard!$J$22,H103)</f>
        <v>1</v>
      </c>
      <c r="J103" t="b">
        <f t="shared" si="2"/>
        <v>1</v>
      </c>
      <c r="K103" t="str">
        <v>Anonymous Item 100</v>
      </c>
      <c r="M103" t="str">
        <v>Anonymous Item 100</v>
      </c>
      <c r="N103">
        <f>SEARCH(Dashboard!$J$35,M103)</f>
        <v>1</v>
      </c>
      <c r="O103" t="b">
        <f t="shared" si="3"/>
        <v>1</v>
      </c>
      <c r="P103" t="str">
        <v>Anonymous Item 100</v>
      </c>
      <c r="R103">
        <v>101</v>
      </c>
      <c r="S103" t="str">
        <v>Anonymous Item 100</v>
      </c>
      <c r="T103">
        <v>0</v>
      </c>
      <c r="U103">
        <v>78</v>
      </c>
      <c r="V103" t="str">
        <v>pcs</v>
      </c>
      <c r="Y103" t="str">
        <v>Anonymous Item 100</v>
      </c>
      <c r="Z103" t="b">
        <f>ISNUMBER(SEARCH(Dashboard!$J$22,Y103))</f>
        <v>1</v>
      </c>
      <c r="AA103">
        <f>IF(Z103,Dashboard!$N$22,"")</f>
        <v>0</v>
      </c>
      <c r="AB103">
        <f>IFERROR(AA103+'Master Data'!E105, 'Master Data'!E105)</f>
        <v>78</v>
      </c>
      <c r="AE103" t="str">
        <v>Anonymous Item 100</v>
      </c>
      <c r="AF103" t="b">
        <f>ISNUMBER(SEARCH(Dashboard!$J$35,AE103))</f>
        <v>1</v>
      </c>
      <c r="AG103">
        <f>IF(AF103,Dashboard!$N$35,"")</f>
        <v>0</v>
      </c>
      <c r="AH103">
        <f>IFERROR('Master Data'!E105-AG103, 'Master Data'!E105)</f>
        <v>78</v>
      </c>
    </row>
    <row r="104" spans="8:34" x14ac:dyDescent="0.25">
      <c r="H104" t="str">
        <v>Anonymous Item 101</v>
      </c>
      <c r="I104">
        <f>SEARCH(Dashboard!$J$22,H104)</f>
        <v>1</v>
      </c>
      <c r="J104" t="b">
        <f t="shared" si="2"/>
        <v>1</v>
      </c>
      <c r="K104" t="str">
        <v>Anonymous Item 101</v>
      </c>
      <c r="M104" t="str">
        <v>Anonymous Item 101</v>
      </c>
      <c r="N104">
        <f>SEARCH(Dashboard!$J$35,M104)</f>
        <v>1</v>
      </c>
      <c r="O104" t="b">
        <f t="shared" si="3"/>
        <v>1</v>
      </c>
      <c r="P104" t="str">
        <v>Anonymous Item 101</v>
      </c>
      <c r="R104">
        <v>102</v>
      </c>
      <c r="S104" t="str">
        <v>Anonymous Item 101</v>
      </c>
      <c r="T104">
        <v>0</v>
      </c>
      <c r="U104">
        <v>50</v>
      </c>
      <c r="V104" t="str">
        <v>pcs</v>
      </c>
      <c r="Y104" t="str">
        <v>Anonymous Item 101</v>
      </c>
      <c r="Z104" t="b">
        <f>ISNUMBER(SEARCH(Dashboard!$J$22,Y104))</f>
        <v>1</v>
      </c>
      <c r="AA104">
        <f>IF(Z104,Dashboard!$N$22,"")</f>
        <v>0</v>
      </c>
      <c r="AB104">
        <f>IFERROR(AA104+'Master Data'!E106, 'Master Data'!E106)</f>
        <v>50</v>
      </c>
      <c r="AE104" t="str">
        <v>Anonymous Item 101</v>
      </c>
      <c r="AF104" t="b">
        <f>ISNUMBER(SEARCH(Dashboard!$J$35,AE104))</f>
        <v>1</v>
      </c>
      <c r="AG104">
        <f>IF(AF104,Dashboard!$N$35,"")</f>
        <v>0</v>
      </c>
      <c r="AH104">
        <f>IFERROR('Master Data'!E106-AG104, 'Master Data'!E106)</f>
        <v>50</v>
      </c>
    </row>
    <row r="105" spans="8:34" x14ac:dyDescent="0.25">
      <c r="H105" t="str">
        <v>Anonymous Item 102</v>
      </c>
      <c r="I105">
        <f>SEARCH(Dashboard!$J$22,H105)</f>
        <v>1</v>
      </c>
      <c r="J105" t="b">
        <f t="shared" si="2"/>
        <v>1</v>
      </c>
      <c r="K105" t="str">
        <v>Anonymous Item 102</v>
      </c>
      <c r="M105" t="str">
        <v>Anonymous Item 102</v>
      </c>
      <c r="N105">
        <f>SEARCH(Dashboard!$J$35,M105)</f>
        <v>1</v>
      </c>
      <c r="O105" t="b">
        <f t="shared" si="3"/>
        <v>1</v>
      </c>
      <c r="P105" t="str">
        <v>Anonymous Item 102</v>
      </c>
      <c r="R105">
        <v>103</v>
      </c>
      <c r="S105" t="str">
        <v>Anonymous Item 102</v>
      </c>
      <c r="T105">
        <v>0</v>
      </c>
      <c r="U105">
        <v>50</v>
      </c>
      <c r="V105" t="str">
        <v>pcs</v>
      </c>
      <c r="Y105" t="str">
        <v>Anonymous Item 102</v>
      </c>
      <c r="Z105" t="b">
        <f>ISNUMBER(SEARCH(Dashboard!$J$22,Y105))</f>
        <v>1</v>
      </c>
      <c r="AA105">
        <f>IF(Z105,Dashboard!$N$22,"")</f>
        <v>0</v>
      </c>
      <c r="AB105">
        <f>IFERROR(AA105+'Master Data'!E107, 'Master Data'!E107)</f>
        <v>50</v>
      </c>
      <c r="AE105" t="str">
        <v>Anonymous Item 102</v>
      </c>
      <c r="AF105" t="b">
        <f>ISNUMBER(SEARCH(Dashboard!$J$35,AE105))</f>
        <v>1</v>
      </c>
      <c r="AG105">
        <f>IF(AF105,Dashboard!$N$35,"")</f>
        <v>0</v>
      </c>
      <c r="AH105">
        <f>IFERROR('Master Data'!E107-AG105, 'Master Data'!E107)</f>
        <v>50</v>
      </c>
    </row>
    <row r="106" spans="8:34" x14ac:dyDescent="0.25">
      <c r="H106" t="str">
        <v>Anonymous Item 103</v>
      </c>
      <c r="I106">
        <f>SEARCH(Dashboard!$J$22,H106)</f>
        <v>1</v>
      </c>
      <c r="J106" t="b">
        <f t="shared" si="2"/>
        <v>1</v>
      </c>
      <c r="K106" t="str">
        <v>Anonymous Item 103</v>
      </c>
      <c r="M106" t="str">
        <v>Anonymous Item 103</v>
      </c>
      <c r="N106">
        <f>SEARCH(Dashboard!$J$35,M106)</f>
        <v>1</v>
      </c>
      <c r="O106" t="b">
        <f t="shared" si="3"/>
        <v>1</v>
      </c>
      <c r="P106" t="str">
        <v>Anonymous Item 103</v>
      </c>
      <c r="R106">
        <v>104</v>
      </c>
      <c r="S106" t="str">
        <v>Anonymous Item 103</v>
      </c>
      <c r="T106">
        <v>0</v>
      </c>
      <c r="U106">
        <v>70</v>
      </c>
      <c r="V106" t="str">
        <v>pcs</v>
      </c>
      <c r="Y106" t="str">
        <v>Anonymous Item 103</v>
      </c>
      <c r="Z106" t="b">
        <f>ISNUMBER(SEARCH(Dashboard!$J$22,Y106))</f>
        <v>1</v>
      </c>
      <c r="AA106">
        <f>IF(Z106,Dashboard!$N$22,"")</f>
        <v>0</v>
      </c>
      <c r="AB106">
        <f>IFERROR(AA106+'Master Data'!E108, 'Master Data'!E108)</f>
        <v>70</v>
      </c>
      <c r="AE106" t="str">
        <v>Anonymous Item 103</v>
      </c>
      <c r="AF106" t="b">
        <f>ISNUMBER(SEARCH(Dashboard!$J$35,AE106))</f>
        <v>1</v>
      </c>
      <c r="AG106">
        <f>IF(AF106,Dashboard!$N$35,"")</f>
        <v>0</v>
      </c>
      <c r="AH106">
        <f>IFERROR('Master Data'!E108-AG106, 'Master Data'!E108)</f>
        <v>70</v>
      </c>
    </row>
    <row r="107" spans="8:34" x14ac:dyDescent="0.25">
      <c r="H107" t="str">
        <v>Anonymous Item 104</v>
      </c>
      <c r="I107">
        <f>SEARCH(Dashboard!$J$22,H107)</f>
        <v>1</v>
      </c>
      <c r="J107" t="b">
        <f t="shared" si="2"/>
        <v>1</v>
      </c>
      <c r="K107" t="str">
        <v>Anonymous Item 104</v>
      </c>
      <c r="M107" t="str">
        <v>Anonymous Item 104</v>
      </c>
      <c r="N107">
        <f>SEARCH(Dashboard!$J$35,M107)</f>
        <v>1</v>
      </c>
      <c r="O107" t="b">
        <f t="shared" si="3"/>
        <v>1</v>
      </c>
      <c r="P107" t="str">
        <v>Anonymous Item 104</v>
      </c>
      <c r="R107">
        <v>105</v>
      </c>
      <c r="S107" t="str">
        <v>Anonymous Item 104</v>
      </c>
      <c r="T107">
        <v>0</v>
      </c>
      <c r="U107">
        <v>0</v>
      </c>
      <c r="V107">
        <v>0</v>
      </c>
      <c r="Y107" t="str">
        <v>Anonymous Item 104</v>
      </c>
      <c r="Z107" t="b">
        <f>ISNUMBER(SEARCH(Dashboard!$J$22,Y107))</f>
        <v>1</v>
      </c>
      <c r="AA107">
        <f>IF(Z107,Dashboard!$N$22,"")</f>
        <v>0</v>
      </c>
      <c r="AB107">
        <f>IFERROR(AA107+'Master Data'!E109, 'Master Data'!E109)</f>
        <v>0</v>
      </c>
      <c r="AE107" t="str">
        <v>Anonymous Item 104</v>
      </c>
      <c r="AF107" t="b">
        <f>ISNUMBER(SEARCH(Dashboard!$J$35,AE107))</f>
        <v>1</v>
      </c>
      <c r="AG107">
        <f>IF(AF107,Dashboard!$N$35,"")</f>
        <v>0</v>
      </c>
      <c r="AH107">
        <f>IFERROR('Master Data'!E109-AG107, 'Master Data'!E109)</f>
        <v>0</v>
      </c>
    </row>
    <row r="108" spans="8:34" x14ac:dyDescent="0.25">
      <c r="H108" t="str">
        <v>Anonymous Item 105</v>
      </c>
      <c r="I108">
        <f>SEARCH(Dashboard!$J$22,H108)</f>
        <v>1</v>
      </c>
      <c r="J108" t="b">
        <f t="shared" si="2"/>
        <v>1</v>
      </c>
      <c r="K108" t="str">
        <v>Anonymous Item 105</v>
      </c>
      <c r="M108" t="str">
        <v>Anonymous Item 105</v>
      </c>
      <c r="N108">
        <f>SEARCH(Dashboard!$J$35,M108)</f>
        <v>1</v>
      </c>
      <c r="O108" t="b">
        <f t="shared" si="3"/>
        <v>1</v>
      </c>
      <c r="P108" t="str">
        <v>Anonymous Item 105</v>
      </c>
      <c r="R108">
        <v>106</v>
      </c>
      <c r="S108" t="str">
        <v>Anonymous Item 105</v>
      </c>
      <c r="T108">
        <v>0</v>
      </c>
      <c r="U108">
        <v>43</v>
      </c>
      <c r="V108" t="str">
        <v>pcs</v>
      </c>
      <c r="Y108" t="str">
        <v>Anonymous Item 105</v>
      </c>
      <c r="Z108" t="b">
        <f>ISNUMBER(SEARCH(Dashboard!$J$22,Y108))</f>
        <v>1</v>
      </c>
      <c r="AA108">
        <f>IF(Z108,Dashboard!$N$22,"")</f>
        <v>0</v>
      </c>
      <c r="AB108">
        <f>IFERROR(AA108+'Master Data'!E110, 'Master Data'!E110)</f>
        <v>43</v>
      </c>
      <c r="AE108" t="str">
        <v>Anonymous Item 105</v>
      </c>
      <c r="AF108" t="b">
        <f>ISNUMBER(SEARCH(Dashboard!$J$35,AE108))</f>
        <v>1</v>
      </c>
      <c r="AG108">
        <f>IF(AF108,Dashboard!$N$35,"")</f>
        <v>0</v>
      </c>
      <c r="AH108">
        <f>IFERROR('Master Data'!E110-AG108, 'Master Data'!E110)</f>
        <v>43</v>
      </c>
    </row>
    <row r="109" spans="8:34" x14ac:dyDescent="0.25">
      <c r="H109" t="str">
        <v>Anonymous Item 106</v>
      </c>
      <c r="I109">
        <f>SEARCH(Dashboard!$J$22,H109)</f>
        <v>1</v>
      </c>
      <c r="J109" t="b">
        <f t="shared" si="2"/>
        <v>1</v>
      </c>
      <c r="K109" t="str">
        <v>Anonymous Item 106</v>
      </c>
      <c r="M109" t="str">
        <v>Anonymous Item 106</v>
      </c>
      <c r="N109">
        <f>SEARCH(Dashboard!$J$35,M109)</f>
        <v>1</v>
      </c>
      <c r="O109" t="b">
        <f t="shared" si="3"/>
        <v>1</v>
      </c>
      <c r="P109" t="str">
        <v>Anonymous Item 106</v>
      </c>
      <c r="R109">
        <v>107</v>
      </c>
      <c r="S109" t="str">
        <v>Anonymous Item 106</v>
      </c>
      <c r="T109">
        <v>0</v>
      </c>
      <c r="U109">
        <v>120</v>
      </c>
      <c r="V109" t="str">
        <v>pcs</v>
      </c>
      <c r="Y109" t="str">
        <v>Anonymous Item 106</v>
      </c>
      <c r="Z109" t="b">
        <f>ISNUMBER(SEARCH(Dashboard!$J$22,Y109))</f>
        <v>1</v>
      </c>
      <c r="AA109">
        <f>IF(Z109,Dashboard!$N$22,"")</f>
        <v>0</v>
      </c>
      <c r="AB109">
        <f>IFERROR(AA109+'Master Data'!E111, 'Master Data'!E111)</f>
        <v>120</v>
      </c>
      <c r="AE109" t="str">
        <v>Anonymous Item 106</v>
      </c>
      <c r="AF109" t="b">
        <f>ISNUMBER(SEARCH(Dashboard!$J$35,AE109))</f>
        <v>1</v>
      </c>
      <c r="AG109">
        <f>IF(AF109,Dashboard!$N$35,"")</f>
        <v>0</v>
      </c>
      <c r="AH109">
        <f>IFERROR('Master Data'!E111-AG109, 'Master Data'!E111)</f>
        <v>120</v>
      </c>
    </row>
    <row r="110" spans="8:34" x14ac:dyDescent="0.25">
      <c r="H110" t="str">
        <v>Anonymous Item 107</v>
      </c>
      <c r="I110">
        <f>SEARCH(Dashboard!$J$22,H110)</f>
        <v>1</v>
      </c>
      <c r="J110" t="b">
        <f t="shared" si="2"/>
        <v>1</v>
      </c>
      <c r="K110" t="str">
        <v>Anonymous Item 107</v>
      </c>
      <c r="M110" t="str">
        <v>Anonymous Item 107</v>
      </c>
      <c r="N110">
        <f>SEARCH(Dashboard!$J$35,M110)</f>
        <v>1</v>
      </c>
      <c r="O110" t="b">
        <f t="shared" si="3"/>
        <v>1</v>
      </c>
      <c r="P110" t="str">
        <v>Anonymous Item 107</v>
      </c>
      <c r="R110">
        <v>108</v>
      </c>
      <c r="S110" t="str">
        <v>Anonymous Item 107</v>
      </c>
      <c r="T110">
        <v>0</v>
      </c>
      <c r="U110">
        <v>8</v>
      </c>
      <c r="V110" t="str">
        <v>pcs</v>
      </c>
      <c r="Y110" t="str">
        <v>Anonymous Item 107</v>
      </c>
      <c r="Z110" t="b">
        <f>ISNUMBER(SEARCH(Dashboard!$J$22,Y110))</f>
        <v>1</v>
      </c>
      <c r="AA110">
        <f>IF(Z110,Dashboard!$N$22,"")</f>
        <v>0</v>
      </c>
      <c r="AB110">
        <f>IFERROR(AA110+'Master Data'!E112, 'Master Data'!E112)</f>
        <v>8</v>
      </c>
      <c r="AE110" t="str">
        <v>Anonymous Item 107</v>
      </c>
      <c r="AF110" t="b">
        <f>ISNUMBER(SEARCH(Dashboard!$J$35,AE110))</f>
        <v>1</v>
      </c>
      <c r="AG110">
        <f>IF(AF110,Dashboard!$N$35,"")</f>
        <v>0</v>
      </c>
      <c r="AH110">
        <f>IFERROR('Master Data'!E112-AG110, 'Master Data'!E112)</f>
        <v>8</v>
      </c>
    </row>
    <row r="111" spans="8:34" x14ac:dyDescent="0.25">
      <c r="H111" t="str">
        <v>Anonymous Item 108</v>
      </c>
      <c r="I111">
        <f>SEARCH(Dashboard!$J$22,H111)</f>
        <v>1</v>
      </c>
      <c r="J111" t="b">
        <f t="shared" si="2"/>
        <v>1</v>
      </c>
      <c r="K111" t="str">
        <v>Anonymous Item 108</v>
      </c>
      <c r="M111" t="str">
        <v>Anonymous Item 108</v>
      </c>
      <c r="N111">
        <f>SEARCH(Dashboard!$J$35,M111)</f>
        <v>1</v>
      </c>
      <c r="O111" t="b">
        <f t="shared" si="3"/>
        <v>1</v>
      </c>
      <c r="P111" t="str">
        <v>Anonymous Item 108</v>
      </c>
      <c r="R111">
        <v>109</v>
      </c>
      <c r="S111" t="str">
        <v>Anonymous Item 108</v>
      </c>
      <c r="T111">
        <v>0</v>
      </c>
      <c r="U111">
        <v>13</v>
      </c>
      <c r="V111" t="str">
        <v>pcs</v>
      </c>
      <c r="Y111" t="str">
        <v>Anonymous Item 108</v>
      </c>
      <c r="Z111" t="b">
        <f>ISNUMBER(SEARCH(Dashboard!$J$22,Y111))</f>
        <v>1</v>
      </c>
      <c r="AA111">
        <f>IF(Z111,Dashboard!$N$22,"")</f>
        <v>0</v>
      </c>
      <c r="AB111">
        <f>IFERROR(AA111+'Master Data'!E113, 'Master Data'!E113)</f>
        <v>13</v>
      </c>
      <c r="AE111" t="str">
        <v>Anonymous Item 108</v>
      </c>
      <c r="AF111" t="b">
        <f>ISNUMBER(SEARCH(Dashboard!$J$35,AE111))</f>
        <v>1</v>
      </c>
      <c r="AG111">
        <f>IF(AF111,Dashboard!$N$35,"")</f>
        <v>0</v>
      </c>
      <c r="AH111">
        <f>IFERROR('Master Data'!E113-AG111, 'Master Data'!E113)</f>
        <v>13</v>
      </c>
    </row>
    <row r="112" spans="8:34" x14ac:dyDescent="0.25">
      <c r="H112" t="str">
        <v>Anonymous Item 109</v>
      </c>
      <c r="I112">
        <f>SEARCH(Dashboard!$J$22,H112)</f>
        <v>1</v>
      </c>
      <c r="J112" t="b">
        <f t="shared" si="2"/>
        <v>1</v>
      </c>
      <c r="K112" t="str">
        <v>Anonymous Item 109</v>
      </c>
      <c r="M112" t="str">
        <v>Anonymous Item 109</v>
      </c>
      <c r="N112">
        <f>SEARCH(Dashboard!$J$35,M112)</f>
        <v>1</v>
      </c>
      <c r="O112" t="b">
        <f t="shared" si="3"/>
        <v>1</v>
      </c>
      <c r="P112" t="str">
        <v>Anonymous Item 109</v>
      </c>
      <c r="R112">
        <v>110</v>
      </c>
      <c r="S112" t="str">
        <v>Anonymous Item 109</v>
      </c>
      <c r="T112">
        <v>0</v>
      </c>
      <c r="U112">
        <v>2</v>
      </c>
      <c r="V112" t="str">
        <v>pcs</v>
      </c>
      <c r="Y112" t="str">
        <v>Anonymous Item 109</v>
      </c>
      <c r="Z112" t="b">
        <f>ISNUMBER(SEARCH(Dashboard!$J$22,Y112))</f>
        <v>1</v>
      </c>
      <c r="AA112">
        <f>IF(Z112,Dashboard!$N$22,"")</f>
        <v>0</v>
      </c>
      <c r="AB112">
        <f>IFERROR(AA112+'Master Data'!E114, 'Master Data'!E114)</f>
        <v>2</v>
      </c>
      <c r="AE112" t="str">
        <v>Anonymous Item 109</v>
      </c>
      <c r="AF112" t="b">
        <f>ISNUMBER(SEARCH(Dashboard!$J$35,AE112))</f>
        <v>1</v>
      </c>
      <c r="AG112">
        <f>IF(AF112,Dashboard!$N$35,"")</f>
        <v>0</v>
      </c>
      <c r="AH112">
        <f>IFERROR('Master Data'!E114-AG112, 'Master Data'!E114)</f>
        <v>2</v>
      </c>
    </row>
    <row r="113" spans="8:34" x14ac:dyDescent="0.25">
      <c r="H113" t="str">
        <v>Anonymous Item 110</v>
      </c>
      <c r="I113">
        <f>SEARCH(Dashboard!$J$22,H113)</f>
        <v>1</v>
      </c>
      <c r="J113" t="b">
        <f t="shared" si="2"/>
        <v>1</v>
      </c>
      <c r="K113" t="str">
        <v>Anonymous Item 110</v>
      </c>
      <c r="M113" t="str">
        <v>Anonymous Item 110</v>
      </c>
      <c r="N113">
        <f>SEARCH(Dashboard!$J$35,M113)</f>
        <v>1</v>
      </c>
      <c r="O113" t="b">
        <f t="shared" si="3"/>
        <v>1</v>
      </c>
      <c r="P113" t="str">
        <v>Anonymous Item 110</v>
      </c>
      <c r="R113">
        <v>111</v>
      </c>
      <c r="S113" t="str">
        <v>Anonymous Item 110</v>
      </c>
      <c r="T113">
        <v>0</v>
      </c>
      <c r="U113">
        <v>5</v>
      </c>
      <c r="V113" t="str">
        <v>pcs</v>
      </c>
      <c r="Y113" t="str">
        <v>Anonymous Item 110</v>
      </c>
      <c r="Z113" t="b">
        <f>ISNUMBER(SEARCH(Dashboard!$J$22,Y113))</f>
        <v>1</v>
      </c>
      <c r="AA113">
        <f>IF(Z113,Dashboard!$N$22,"")</f>
        <v>0</v>
      </c>
      <c r="AB113">
        <f>IFERROR(AA113+'Master Data'!E115, 'Master Data'!E115)</f>
        <v>5</v>
      </c>
      <c r="AE113" t="str">
        <v>Anonymous Item 110</v>
      </c>
      <c r="AF113" t="b">
        <f>ISNUMBER(SEARCH(Dashboard!$J$35,AE113))</f>
        <v>1</v>
      </c>
      <c r="AG113">
        <f>IF(AF113,Dashboard!$N$35,"")</f>
        <v>0</v>
      </c>
      <c r="AH113">
        <f>IFERROR('Master Data'!E115-AG113, 'Master Data'!E115)</f>
        <v>5</v>
      </c>
    </row>
    <row r="114" spans="8:34" x14ac:dyDescent="0.25">
      <c r="H114" t="str">
        <v>Anonymous Item 111</v>
      </c>
      <c r="I114">
        <f>SEARCH(Dashboard!$J$22,H114)</f>
        <v>1</v>
      </c>
      <c r="J114" t="b">
        <f t="shared" si="2"/>
        <v>1</v>
      </c>
      <c r="K114" t="str">
        <v>Anonymous Item 111</v>
      </c>
      <c r="M114" t="str">
        <v>Anonymous Item 111</v>
      </c>
      <c r="N114">
        <f>SEARCH(Dashboard!$J$35,M114)</f>
        <v>1</v>
      </c>
      <c r="O114" t="b">
        <f t="shared" si="3"/>
        <v>1</v>
      </c>
      <c r="P114" t="str">
        <v>Anonymous Item 111</v>
      </c>
      <c r="R114">
        <v>112</v>
      </c>
      <c r="S114" t="str">
        <v>Anonymous Item 111</v>
      </c>
      <c r="T114">
        <v>0</v>
      </c>
      <c r="U114">
        <v>10</v>
      </c>
      <c r="V114" t="str">
        <v>pcs</v>
      </c>
      <c r="Y114" t="str">
        <v>Anonymous Item 111</v>
      </c>
      <c r="Z114" t="b">
        <f>ISNUMBER(SEARCH(Dashboard!$J$22,Y114))</f>
        <v>1</v>
      </c>
      <c r="AA114">
        <f>IF(Z114,Dashboard!$N$22,"")</f>
        <v>0</v>
      </c>
      <c r="AB114">
        <f>IFERROR(AA114+'Master Data'!E116, 'Master Data'!E116)</f>
        <v>10</v>
      </c>
      <c r="AE114" t="str">
        <v>Anonymous Item 111</v>
      </c>
      <c r="AF114" t="b">
        <f>ISNUMBER(SEARCH(Dashboard!$J$35,AE114))</f>
        <v>1</v>
      </c>
      <c r="AG114">
        <f>IF(AF114,Dashboard!$N$35,"")</f>
        <v>0</v>
      </c>
      <c r="AH114">
        <f>IFERROR('Master Data'!E116-AG114, 'Master Data'!E116)</f>
        <v>10</v>
      </c>
    </row>
    <row r="115" spans="8:34" x14ac:dyDescent="0.25">
      <c r="H115" t="str">
        <v>Anonymous Item 112</v>
      </c>
      <c r="I115">
        <f>SEARCH(Dashboard!$J$22,H115)</f>
        <v>1</v>
      </c>
      <c r="J115" t="b">
        <f t="shared" si="2"/>
        <v>1</v>
      </c>
      <c r="K115" t="str">
        <v>Anonymous Item 112</v>
      </c>
      <c r="M115" t="str">
        <v>Anonymous Item 112</v>
      </c>
      <c r="N115">
        <f>SEARCH(Dashboard!$J$35,M115)</f>
        <v>1</v>
      </c>
      <c r="O115" t="b">
        <f t="shared" si="3"/>
        <v>1</v>
      </c>
      <c r="P115" t="str">
        <v>Anonymous Item 112</v>
      </c>
      <c r="R115">
        <v>113</v>
      </c>
      <c r="S115" t="str">
        <v>Anonymous Item 112</v>
      </c>
      <c r="T115">
        <v>0</v>
      </c>
      <c r="U115">
        <v>28</v>
      </c>
      <c r="V115" t="str">
        <v>pcs</v>
      </c>
      <c r="Y115" t="str">
        <v>Anonymous Item 112</v>
      </c>
      <c r="Z115" t="b">
        <f>ISNUMBER(SEARCH(Dashboard!$J$22,Y115))</f>
        <v>1</v>
      </c>
      <c r="AA115">
        <f>IF(Z115,Dashboard!$N$22,"")</f>
        <v>0</v>
      </c>
      <c r="AB115">
        <f>IFERROR(AA115+'Master Data'!E117, 'Master Data'!E117)</f>
        <v>28</v>
      </c>
      <c r="AE115" t="str">
        <v>Anonymous Item 112</v>
      </c>
      <c r="AF115" t="b">
        <f>ISNUMBER(SEARCH(Dashboard!$J$35,AE115))</f>
        <v>1</v>
      </c>
      <c r="AG115">
        <f>IF(AF115,Dashboard!$N$35,"")</f>
        <v>0</v>
      </c>
      <c r="AH115">
        <f>IFERROR('Master Data'!E117-AG115, 'Master Data'!E117)</f>
        <v>28</v>
      </c>
    </row>
    <row r="116" spans="8:34" x14ac:dyDescent="0.25">
      <c r="H116" t="str">
        <v>Anonymous Item 113</v>
      </c>
      <c r="I116">
        <f>SEARCH(Dashboard!$J$22,H116)</f>
        <v>1</v>
      </c>
      <c r="J116" t="b">
        <f t="shared" si="2"/>
        <v>1</v>
      </c>
      <c r="K116" t="str">
        <v>Anonymous Item 113</v>
      </c>
      <c r="M116" t="str">
        <v>Anonymous Item 113</v>
      </c>
      <c r="N116">
        <f>SEARCH(Dashboard!$J$35,M116)</f>
        <v>1</v>
      </c>
      <c r="O116" t="b">
        <f t="shared" si="3"/>
        <v>1</v>
      </c>
      <c r="P116" t="str">
        <v>Anonymous Item 113</v>
      </c>
      <c r="R116">
        <v>114</v>
      </c>
      <c r="S116" t="str">
        <v>Anonymous Item 113</v>
      </c>
      <c r="T116">
        <v>0</v>
      </c>
      <c r="U116">
        <v>8</v>
      </c>
      <c r="V116" t="str">
        <v>pcs</v>
      </c>
      <c r="Y116" t="str">
        <v>Anonymous Item 113</v>
      </c>
      <c r="Z116" t="b">
        <f>ISNUMBER(SEARCH(Dashboard!$J$22,Y116))</f>
        <v>1</v>
      </c>
      <c r="AA116">
        <f>IF(Z116,Dashboard!$N$22,"")</f>
        <v>0</v>
      </c>
      <c r="AB116">
        <f>IFERROR(AA116+'Master Data'!E118, 'Master Data'!E118)</f>
        <v>8</v>
      </c>
      <c r="AE116" t="str">
        <v>Anonymous Item 113</v>
      </c>
      <c r="AF116" t="b">
        <f>ISNUMBER(SEARCH(Dashboard!$J$35,AE116))</f>
        <v>1</v>
      </c>
      <c r="AG116">
        <f>IF(AF116,Dashboard!$N$35,"")</f>
        <v>0</v>
      </c>
      <c r="AH116">
        <f>IFERROR('Master Data'!E118-AG116, 'Master Data'!E118)</f>
        <v>8</v>
      </c>
    </row>
    <row r="117" spans="8:34" x14ac:dyDescent="0.25">
      <c r="H117" t="str">
        <v>Anonymous Item 114</v>
      </c>
      <c r="I117">
        <f>SEARCH(Dashboard!$J$22,H117)</f>
        <v>1</v>
      </c>
      <c r="J117" t="b">
        <f t="shared" si="2"/>
        <v>1</v>
      </c>
      <c r="K117" t="str">
        <v>Anonymous Item 114</v>
      </c>
      <c r="M117" t="str">
        <v>Anonymous Item 114</v>
      </c>
      <c r="N117">
        <f>SEARCH(Dashboard!$J$35,M117)</f>
        <v>1</v>
      </c>
      <c r="O117" t="b">
        <f t="shared" si="3"/>
        <v>1</v>
      </c>
      <c r="P117" t="str">
        <v>Anonymous Item 114</v>
      </c>
      <c r="R117">
        <v>115</v>
      </c>
      <c r="S117" t="str">
        <v>Anonymous Item 114</v>
      </c>
      <c r="T117">
        <v>0</v>
      </c>
      <c r="U117">
        <v>2</v>
      </c>
      <c r="V117" t="str">
        <v>pcs</v>
      </c>
      <c r="Y117" t="str">
        <v>Anonymous Item 114</v>
      </c>
      <c r="Z117" t="b">
        <f>ISNUMBER(SEARCH(Dashboard!$J$22,Y117))</f>
        <v>1</v>
      </c>
      <c r="AA117">
        <f>IF(Z117,Dashboard!$N$22,"")</f>
        <v>0</v>
      </c>
      <c r="AB117">
        <f>IFERROR(AA117+'Master Data'!E119, 'Master Data'!E119)</f>
        <v>2</v>
      </c>
      <c r="AE117" t="str">
        <v>Anonymous Item 114</v>
      </c>
      <c r="AF117" t="b">
        <f>ISNUMBER(SEARCH(Dashboard!$J$35,AE117))</f>
        <v>1</v>
      </c>
      <c r="AG117">
        <f>IF(AF117,Dashboard!$N$35,"")</f>
        <v>0</v>
      </c>
      <c r="AH117">
        <f>IFERROR('Master Data'!E119-AG117, 'Master Data'!E119)</f>
        <v>2</v>
      </c>
    </row>
    <row r="118" spans="8:34" x14ac:dyDescent="0.25">
      <c r="H118" t="str">
        <v>Anonymous Item 115</v>
      </c>
      <c r="I118">
        <f>SEARCH(Dashboard!$J$22,H118)</f>
        <v>1</v>
      </c>
      <c r="J118" t="b">
        <f t="shared" si="2"/>
        <v>1</v>
      </c>
      <c r="K118" t="str">
        <v>Anonymous Item 115</v>
      </c>
      <c r="M118" t="str">
        <v>Anonymous Item 115</v>
      </c>
      <c r="N118">
        <f>SEARCH(Dashboard!$J$35,M118)</f>
        <v>1</v>
      </c>
      <c r="O118" t="b">
        <f t="shared" si="3"/>
        <v>1</v>
      </c>
      <c r="P118" t="str">
        <v>Anonymous Item 115</v>
      </c>
      <c r="R118">
        <v>116</v>
      </c>
      <c r="S118" t="str">
        <v>Anonymous Item 115</v>
      </c>
      <c r="T118">
        <v>0</v>
      </c>
      <c r="U118">
        <v>0</v>
      </c>
      <c r="V118">
        <v>0</v>
      </c>
      <c r="Y118" t="str">
        <v>Anonymous Item 115</v>
      </c>
      <c r="Z118" t="b">
        <f>ISNUMBER(SEARCH(Dashboard!$J$22,Y118))</f>
        <v>1</v>
      </c>
      <c r="AA118">
        <f>IF(Z118,Dashboard!$N$22,"")</f>
        <v>0</v>
      </c>
      <c r="AB118">
        <f>IFERROR(AA118+'Master Data'!E120, 'Master Data'!E120)</f>
        <v>0</v>
      </c>
      <c r="AE118" t="str">
        <v>Anonymous Item 115</v>
      </c>
      <c r="AF118" t="b">
        <f>ISNUMBER(SEARCH(Dashboard!$J$35,AE118))</f>
        <v>1</v>
      </c>
      <c r="AG118">
        <f>IF(AF118,Dashboard!$N$35,"")</f>
        <v>0</v>
      </c>
      <c r="AH118">
        <f>IFERROR('Master Data'!E120-AG118, 'Master Data'!E120)</f>
        <v>0</v>
      </c>
    </row>
    <row r="119" spans="8:34" x14ac:dyDescent="0.25">
      <c r="H119" t="str">
        <v>Anonymous Item 116</v>
      </c>
      <c r="I119">
        <f>SEARCH(Dashboard!$J$22,H119)</f>
        <v>1</v>
      </c>
      <c r="J119" t="b">
        <f t="shared" si="2"/>
        <v>1</v>
      </c>
      <c r="K119" t="str">
        <v>Anonymous Item 116</v>
      </c>
      <c r="M119" t="str">
        <v>Anonymous Item 116</v>
      </c>
      <c r="N119">
        <f>SEARCH(Dashboard!$J$35,M119)</f>
        <v>1</v>
      </c>
      <c r="O119" t="b">
        <f t="shared" si="3"/>
        <v>1</v>
      </c>
      <c r="P119" t="str">
        <v>Anonymous Item 116</v>
      </c>
      <c r="R119">
        <v>117</v>
      </c>
      <c r="S119" t="str">
        <v>Anonymous Item 116</v>
      </c>
      <c r="T119">
        <v>0</v>
      </c>
      <c r="U119">
        <v>3</v>
      </c>
      <c r="V119" t="str">
        <v>pcs</v>
      </c>
      <c r="Y119" t="str">
        <v>Anonymous Item 116</v>
      </c>
      <c r="Z119" t="b">
        <f>ISNUMBER(SEARCH(Dashboard!$J$22,Y119))</f>
        <v>1</v>
      </c>
      <c r="AA119">
        <f>IF(Z119,Dashboard!$N$22,"")</f>
        <v>0</v>
      </c>
      <c r="AB119">
        <f>IFERROR(AA119+'Master Data'!E121, 'Master Data'!E121)</f>
        <v>3</v>
      </c>
      <c r="AE119" t="str">
        <v>Anonymous Item 116</v>
      </c>
      <c r="AF119" t="b">
        <f>ISNUMBER(SEARCH(Dashboard!$J$35,AE119))</f>
        <v>1</v>
      </c>
      <c r="AG119">
        <f>IF(AF119,Dashboard!$N$35,"")</f>
        <v>0</v>
      </c>
      <c r="AH119">
        <f>IFERROR('Master Data'!E121-AG119, 'Master Data'!E121)</f>
        <v>3</v>
      </c>
    </row>
    <row r="120" spans="8:34" x14ac:dyDescent="0.25">
      <c r="H120" t="str">
        <v>Anonymous Item 117</v>
      </c>
      <c r="I120">
        <f>SEARCH(Dashboard!$J$22,H120)</f>
        <v>1</v>
      </c>
      <c r="J120" t="b">
        <f t="shared" si="2"/>
        <v>1</v>
      </c>
      <c r="K120" t="str">
        <v>Anonymous Item 117</v>
      </c>
      <c r="M120" t="str">
        <v>Anonymous Item 117</v>
      </c>
      <c r="N120">
        <f>SEARCH(Dashboard!$J$35,M120)</f>
        <v>1</v>
      </c>
      <c r="O120" t="b">
        <f t="shared" si="3"/>
        <v>1</v>
      </c>
      <c r="P120" t="str">
        <v>Anonymous Item 117</v>
      </c>
      <c r="R120">
        <v>118</v>
      </c>
      <c r="S120" t="str">
        <v>Anonymous Item 117</v>
      </c>
      <c r="T120">
        <v>0</v>
      </c>
      <c r="U120">
        <v>8</v>
      </c>
      <c r="V120" t="str">
        <v>pcs</v>
      </c>
      <c r="Y120" t="str">
        <v>Anonymous Item 117</v>
      </c>
      <c r="Z120" t="b">
        <f>ISNUMBER(SEARCH(Dashboard!$J$22,Y120))</f>
        <v>1</v>
      </c>
      <c r="AA120">
        <f>IF(Z120,Dashboard!$N$22,"")</f>
        <v>0</v>
      </c>
      <c r="AB120">
        <f>IFERROR(AA120+'Master Data'!E122, 'Master Data'!E122)</f>
        <v>8</v>
      </c>
      <c r="AE120" t="str">
        <v>Anonymous Item 117</v>
      </c>
      <c r="AF120" t="b">
        <f>ISNUMBER(SEARCH(Dashboard!$J$35,AE120))</f>
        <v>1</v>
      </c>
      <c r="AG120">
        <f>IF(AF120,Dashboard!$N$35,"")</f>
        <v>0</v>
      </c>
      <c r="AH120">
        <f>IFERROR('Master Data'!E122-AG120, 'Master Data'!E122)</f>
        <v>8</v>
      </c>
    </row>
    <row r="121" spans="8:34" x14ac:dyDescent="0.25">
      <c r="H121" t="str">
        <v>Anonymous Item 118</v>
      </c>
      <c r="I121">
        <f>SEARCH(Dashboard!$J$22,H121)</f>
        <v>1</v>
      </c>
      <c r="J121" t="b">
        <f t="shared" si="2"/>
        <v>1</v>
      </c>
      <c r="K121" t="str">
        <v>Anonymous Item 118</v>
      </c>
      <c r="M121" t="str">
        <v>Anonymous Item 118</v>
      </c>
      <c r="N121">
        <f>SEARCH(Dashboard!$J$35,M121)</f>
        <v>1</v>
      </c>
      <c r="O121" t="b">
        <f t="shared" si="3"/>
        <v>1</v>
      </c>
      <c r="P121" t="str">
        <v>Anonymous Item 118</v>
      </c>
      <c r="R121">
        <v>119</v>
      </c>
      <c r="S121" t="str">
        <v>Anonymous Item 118</v>
      </c>
      <c r="T121">
        <v>0</v>
      </c>
      <c r="U121">
        <v>4</v>
      </c>
      <c r="V121" t="str">
        <v>pcs</v>
      </c>
      <c r="Y121" t="str">
        <v>Anonymous Item 118</v>
      </c>
      <c r="Z121" t="b">
        <f>ISNUMBER(SEARCH(Dashboard!$J$22,Y121))</f>
        <v>1</v>
      </c>
      <c r="AA121">
        <f>IF(Z121,Dashboard!$N$22,"")</f>
        <v>0</v>
      </c>
      <c r="AB121">
        <f>IFERROR(AA121+'Master Data'!E123, 'Master Data'!E123)</f>
        <v>4</v>
      </c>
      <c r="AE121" t="str">
        <v>Anonymous Item 118</v>
      </c>
      <c r="AF121" t="b">
        <f>ISNUMBER(SEARCH(Dashboard!$J$35,AE121))</f>
        <v>1</v>
      </c>
      <c r="AG121">
        <f>IF(AF121,Dashboard!$N$35,"")</f>
        <v>0</v>
      </c>
      <c r="AH121">
        <f>IFERROR('Master Data'!E123-AG121, 'Master Data'!E123)</f>
        <v>4</v>
      </c>
    </row>
    <row r="122" spans="8:34" x14ac:dyDescent="0.25">
      <c r="H122" t="str">
        <v>Anonymous Item 119</v>
      </c>
      <c r="I122">
        <f>SEARCH(Dashboard!$J$22,H122)</f>
        <v>1</v>
      </c>
      <c r="J122" t="b">
        <f t="shared" si="2"/>
        <v>1</v>
      </c>
      <c r="K122" t="str">
        <v>Anonymous Item 119</v>
      </c>
      <c r="M122" t="str">
        <v>Anonymous Item 119</v>
      </c>
      <c r="N122">
        <f>SEARCH(Dashboard!$J$35,M122)</f>
        <v>1</v>
      </c>
      <c r="O122" t="b">
        <f t="shared" si="3"/>
        <v>1</v>
      </c>
      <c r="P122" t="str">
        <v>Anonymous Item 119</v>
      </c>
      <c r="R122">
        <v>120</v>
      </c>
      <c r="S122" t="str">
        <v>Anonymous Item 119</v>
      </c>
      <c r="T122">
        <v>0</v>
      </c>
      <c r="U122">
        <v>1</v>
      </c>
      <c r="V122" t="str">
        <v>pcs</v>
      </c>
      <c r="Y122" t="str">
        <v>Anonymous Item 119</v>
      </c>
      <c r="Z122" t="b">
        <f>ISNUMBER(SEARCH(Dashboard!$J$22,Y122))</f>
        <v>1</v>
      </c>
      <c r="AA122">
        <f>IF(Z122,Dashboard!$N$22,"")</f>
        <v>0</v>
      </c>
      <c r="AB122">
        <f>IFERROR(AA122+'Master Data'!E124, 'Master Data'!E124)</f>
        <v>1</v>
      </c>
      <c r="AE122" t="str">
        <v>Anonymous Item 119</v>
      </c>
      <c r="AF122" t="b">
        <f>ISNUMBER(SEARCH(Dashboard!$J$35,AE122))</f>
        <v>1</v>
      </c>
      <c r="AG122">
        <f>IF(AF122,Dashboard!$N$35,"")</f>
        <v>0</v>
      </c>
      <c r="AH122">
        <f>IFERROR('Master Data'!E124-AG122, 'Master Data'!E124)</f>
        <v>1</v>
      </c>
    </row>
    <row r="123" spans="8:34" x14ac:dyDescent="0.25">
      <c r="H123" t="str">
        <v>Anonymous Item 120</v>
      </c>
      <c r="I123">
        <f>SEARCH(Dashboard!$J$22,H123)</f>
        <v>1</v>
      </c>
      <c r="J123" t="b">
        <f t="shared" si="2"/>
        <v>1</v>
      </c>
      <c r="K123" t="str">
        <v>Anonymous Item 120</v>
      </c>
      <c r="M123" t="str">
        <v>Anonymous Item 120</v>
      </c>
      <c r="N123">
        <f>SEARCH(Dashboard!$J$35,M123)</f>
        <v>1</v>
      </c>
      <c r="O123" t="b">
        <f t="shared" si="3"/>
        <v>1</v>
      </c>
      <c r="P123" t="str">
        <v>Anonymous Item 120</v>
      </c>
      <c r="R123">
        <v>121</v>
      </c>
      <c r="S123" t="str">
        <v>Anonymous Item 120</v>
      </c>
      <c r="T123">
        <v>0</v>
      </c>
      <c r="U123">
        <v>1</v>
      </c>
      <c r="V123" t="str">
        <v>pcs</v>
      </c>
      <c r="Y123" t="str">
        <v>Anonymous Item 120</v>
      </c>
      <c r="Z123" t="b">
        <f>ISNUMBER(SEARCH(Dashboard!$J$22,Y123))</f>
        <v>1</v>
      </c>
      <c r="AA123">
        <f>IF(Z123,Dashboard!$N$22,"")</f>
        <v>0</v>
      </c>
      <c r="AB123">
        <f>IFERROR(AA123+'Master Data'!E125, 'Master Data'!E125)</f>
        <v>1</v>
      </c>
      <c r="AE123" t="str">
        <v>Anonymous Item 120</v>
      </c>
      <c r="AF123" t="b">
        <f>ISNUMBER(SEARCH(Dashboard!$J$35,AE123))</f>
        <v>1</v>
      </c>
      <c r="AG123">
        <f>IF(AF123,Dashboard!$N$35,"")</f>
        <v>0</v>
      </c>
      <c r="AH123">
        <f>IFERROR('Master Data'!E125-AG123, 'Master Data'!E125)</f>
        <v>1</v>
      </c>
    </row>
    <row r="124" spans="8:34" x14ac:dyDescent="0.25">
      <c r="H124" t="str">
        <v>Anonymous Item 121</v>
      </c>
      <c r="I124">
        <f>SEARCH(Dashboard!$J$22,H124)</f>
        <v>1</v>
      </c>
      <c r="J124" t="b">
        <f t="shared" si="2"/>
        <v>1</v>
      </c>
      <c r="K124" t="str">
        <v>Anonymous Item 121</v>
      </c>
      <c r="M124" t="str">
        <v>Anonymous Item 121</v>
      </c>
      <c r="N124">
        <f>SEARCH(Dashboard!$J$35,M124)</f>
        <v>1</v>
      </c>
      <c r="O124" t="b">
        <f t="shared" si="3"/>
        <v>1</v>
      </c>
      <c r="P124" t="str">
        <v>Anonymous Item 121</v>
      </c>
      <c r="R124">
        <v>122</v>
      </c>
      <c r="S124" t="str">
        <v>Anonymous Item 121</v>
      </c>
      <c r="T124">
        <v>0</v>
      </c>
      <c r="U124">
        <v>2</v>
      </c>
      <c r="V124" t="str">
        <v>pcs</v>
      </c>
      <c r="Y124" t="str">
        <v>Anonymous Item 121</v>
      </c>
      <c r="Z124" t="b">
        <f>ISNUMBER(SEARCH(Dashboard!$J$22,Y124))</f>
        <v>1</v>
      </c>
      <c r="AA124">
        <f>IF(Z124,Dashboard!$N$22,"")</f>
        <v>0</v>
      </c>
      <c r="AB124">
        <f>IFERROR(AA124+'Master Data'!E126, 'Master Data'!E126)</f>
        <v>2</v>
      </c>
      <c r="AE124" t="str">
        <v>Anonymous Item 121</v>
      </c>
      <c r="AF124" t="b">
        <f>ISNUMBER(SEARCH(Dashboard!$J$35,AE124))</f>
        <v>1</v>
      </c>
      <c r="AG124">
        <f>IF(AF124,Dashboard!$N$35,"")</f>
        <v>0</v>
      </c>
      <c r="AH124">
        <f>IFERROR('Master Data'!E126-AG124, 'Master Data'!E126)</f>
        <v>2</v>
      </c>
    </row>
    <row r="125" spans="8:34" x14ac:dyDescent="0.25">
      <c r="H125" t="str">
        <v>Anonymous Item 122</v>
      </c>
      <c r="I125">
        <f>SEARCH(Dashboard!$J$22,H125)</f>
        <v>1</v>
      </c>
      <c r="J125" t="b">
        <f t="shared" si="2"/>
        <v>1</v>
      </c>
      <c r="K125" t="str">
        <v>Anonymous Item 122</v>
      </c>
      <c r="M125" t="str">
        <v>Anonymous Item 122</v>
      </c>
      <c r="N125">
        <f>SEARCH(Dashboard!$J$35,M125)</f>
        <v>1</v>
      </c>
      <c r="O125" t="b">
        <f t="shared" si="3"/>
        <v>1</v>
      </c>
      <c r="P125" t="str">
        <v>Anonymous Item 122</v>
      </c>
      <c r="R125">
        <v>123</v>
      </c>
      <c r="S125" t="str">
        <v>Anonymous Item 122</v>
      </c>
      <c r="T125">
        <v>0</v>
      </c>
      <c r="U125">
        <v>3</v>
      </c>
      <c r="V125" t="str">
        <v>pcs</v>
      </c>
      <c r="Y125" t="str">
        <v>Anonymous Item 122</v>
      </c>
      <c r="Z125" t="b">
        <f>ISNUMBER(SEARCH(Dashboard!$J$22,Y125))</f>
        <v>1</v>
      </c>
      <c r="AA125">
        <f>IF(Z125,Dashboard!$N$22,"")</f>
        <v>0</v>
      </c>
      <c r="AB125">
        <f>IFERROR(AA125+'Master Data'!E127, 'Master Data'!E127)</f>
        <v>3</v>
      </c>
      <c r="AE125" t="str">
        <v>Anonymous Item 122</v>
      </c>
      <c r="AF125" t="b">
        <f>ISNUMBER(SEARCH(Dashboard!$J$35,AE125))</f>
        <v>1</v>
      </c>
      <c r="AG125">
        <f>IF(AF125,Dashboard!$N$35,"")</f>
        <v>0</v>
      </c>
      <c r="AH125">
        <f>IFERROR('Master Data'!E127-AG125, 'Master Data'!E127)</f>
        <v>3</v>
      </c>
    </row>
    <row r="126" spans="8:34" x14ac:dyDescent="0.25">
      <c r="H126" t="str">
        <v>Anonymous Item 123</v>
      </c>
      <c r="I126">
        <f>SEARCH(Dashboard!$J$22,H126)</f>
        <v>1</v>
      </c>
      <c r="J126" t="b">
        <f t="shared" si="2"/>
        <v>1</v>
      </c>
      <c r="K126" t="str">
        <v>Anonymous Item 123</v>
      </c>
      <c r="M126" t="str">
        <v>Anonymous Item 123</v>
      </c>
      <c r="N126">
        <f>SEARCH(Dashboard!$J$35,M126)</f>
        <v>1</v>
      </c>
      <c r="O126" t="b">
        <f t="shared" si="3"/>
        <v>1</v>
      </c>
      <c r="P126" t="str">
        <v>Anonymous Item 123</v>
      </c>
      <c r="R126">
        <v>124</v>
      </c>
      <c r="S126" t="str">
        <v>Anonymous Item 123</v>
      </c>
      <c r="T126">
        <v>0</v>
      </c>
      <c r="U126">
        <v>3</v>
      </c>
      <c r="V126" t="str">
        <v>pcs</v>
      </c>
      <c r="Y126" t="str">
        <v>Anonymous Item 123</v>
      </c>
      <c r="Z126" t="b">
        <f>ISNUMBER(SEARCH(Dashboard!$J$22,Y126))</f>
        <v>1</v>
      </c>
      <c r="AA126">
        <f>IF(Z126,Dashboard!$N$22,"")</f>
        <v>0</v>
      </c>
      <c r="AB126">
        <f>IFERROR(AA126+'Master Data'!E128, 'Master Data'!E128)</f>
        <v>3</v>
      </c>
      <c r="AE126" t="str">
        <v>Anonymous Item 123</v>
      </c>
      <c r="AF126" t="b">
        <f>ISNUMBER(SEARCH(Dashboard!$J$35,AE126))</f>
        <v>1</v>
      </c>
      <c r="AG126">
        <f>IF(AF126,Dashboard!$N$35,"")</f>
        <v>0</v>
      </c>
      <c r="AH126">
        <f>IFERROR('Master Data'!E128-AG126, 'Master Data'!E128)</f>
        <v>3</v>
      </c>
    </row>
    <row r="127" spans="8:34" x14ac:dyDescent="0.25">
      <c r="H127" t="str">
        <v>Anonymous Item 124</v>
      </c>
      <c r="I127">
        <f>SEARCH(Dashboard!$J$22,H127)</f>
        <v>1</v>
      </c>
      <c r="J127" t="b">
        <f t="shared" si="2"/>
        <v>1</v>
      </c>
      <c r="K127" t="str">
        <v>Anonymous Item 124</v>
      </c>
      <c r="M127" t="str">
        <v>Anonymous Item 124</v>
      </c>
      <c r="N127">
        <f>SEARCH(Dashboard!$J$35,M127)</f>
        <v>1</v>
      </c>
      <c r="O127" t="b">
        <f t="shared" si="3"/>
        <v>1</v>
      </c>
      <c r="P127" t="str">
        <v>Anonymous Item 124</v>
      </c>
      <c r="R127">
        <v>125</v>
      </c>
      <c r="S127" t="str">
        <v>Anonymous Item 124</v>
      </c>
      <c r="T127">
        <v>0</v>
      </c>
      <c r="U127">
        <v>4</v>
      </c>
      <c r="V127" t="str">
        <v>pcs</v>
      </c>
      <c r="Y127" t="str">
        <v>Anonymous Item 124</v>
      </c>
      <c r="Z127" t="b">
        <f>ISNUMBER(SEARCH(Dashboard!$J$22,Y127))</f>
        <v>1</v>
      </c>
      <c r="AA127">
        <f>IF(Z127,Dashboard!$N$22,"")</f>
        <v>0</v>
      </c>
      <c r="AB127">
        <f>IFERROR(AA127+'Master Data'!E129, 'Master Data'!E129)</f>
        <v>4</v>
      </c>
      <c r="AE127" t="str">
        <v>Anonymous Item 124</v>
      </c>
      <c r="AF127" t="b">
        <f>ISNUMBER(SEARCH(Dashboard!$J$35,AE127))</f>
        <v>1</v>
      </c>
      <c r="AG127">
        <f>IF(AF127,Dashboard!$N$35,"")</f>
        <v>0</v>
      </c>
      <c r="AH127">
        <f>IFERROR('Master Data'!E129-AG127, 'Master Data'!E129)</f>
        <v>4</v>
      </c>
    </row>
    <row r="128" spans="8:34" x14ac:dyDescent="0.25">
      <c r="H128" t="str">
        <v>Anonymous Item 125</v>
      </c>
      <c r="I128">
        <f>SEARCH(Dashboard!$J$22,H128)</f>
        <v>1</v>
      </c>
      <c r="J128" t="b">
        <f t="shared" si="2"/>
        <v>1</v>
      </c>
      <c r="K128" t="str">
        <v>Anonymous Item 125</v>
      </c>
      <c r="M128" t="str">
        <v>Anonymous Item 125</v>
      </c>
      <c r="N128">
        <f>SEARCH(Dashboard!$J$35,M128)</f>
        <v>1</v>
      </c>
      <c r="O128" t="b">
        <f t="shared" si="3"/>
        <v>1</v>
      </c>
      <c r="P128" t="str">
        <v>Anonymous Item 125</v>
      </c>
      <c r="R128">
        <v>126</v>
      </c>
      <c r="S128" t="str">
        <v>Anonymous Item 125</v>
      </c>
      <c r="T128">
        <v>0</v>
      </c>
      <c r="U128">
        <v>5</v>
      </c>
      <c r="V128" t="str">
        <v>pcs</v>
      </c>
      <c r="Y128" t="str">
        <v>Anonymous Item 125</v>
      </c>
      <c r="Z128" t="b">
        <f>ISNUMBER(SEARCH(Dashboard!$J$22,Y128))</f>
        <v>1</v>
      </c>
      <c r="AA128">
        <f>IF(Z128,Dashboard!$N$22,"")</f>
        <v>0</v>
      </c>
      <c r="AB128">
        <f>IFERROR(AA128+'Master Data'!E130, 'Master Data'!E130)</f>
        <v>5</v>
      </c>
      <c r="AE128" t="str">
        <v>Anonymous Item 125</v>
      </c>
      <c r="AF128" t="b">
        <f>ISNUMBER(SEARCH(Dashboard!$J$35,AE128))</f>
        <v>1</v>
      </c>
      <c r="AG128">
        <f>IF(AF128,Dashboard!$N$35,"")</f>
        <v>0</v>
      </c>
      <c r="AH128">
        <f>IFERROR('Master Data'!E130-AG128, 'Master Data'!E130)</f>
        <v>5</v>
      </c>
    </row>
    <row r="129" spans="8:34" x14ac:dyDescent="0.25">
      <c r="H129" t="str">
        <v>Anonymous Item 126</v>
      </c>
      <c r="I129">
        <f>SEARCH(Dashboard!$J$22,H129)</f>
        <v>1</v>
      </c>
      <c r="J129" t="b">
        <f t="shared" si="2"/>
        <v>1</v>
      </c>
      <c r="K129" t="str">
        <v>Anonymous Item 126</v>
      </c>
      <c r="M129" t="str">
        <v>Anonymous Item 126</v>
      </c>
      <c r="N129">
        <f>SEARCH(Dashboard!$J$35,M129)</f>
        <v>1</v>
      </c>
      <c r="O129" t="b">
        <f t="shared" si="3"/>
        <v>1</v>
      </c>
      <c r="P129" t="str">
        <v>Anonymous Item 126</v>
      </c>
      <c r="R129">
        <v>127</v>
      </c>
      <c r="S129" t="str">
        <v>Anonymous Item 126</v>
      </c>
      <c r="T129">
        <v>0</v>
      </c>
      <c r="U129">
        <v>2</v>
      </c>
      <c r="V129" t="str">
        <v>pcs</v>
      </c>
      <c r="Y129" t="str">
        <v>Anonymous Item 126</v>
      </c>
      <c r="Z129" t="b">
        <f>ISNUMBER(SEARCH(Dashboard!$J$22,Y129))</f>
        <v>1</v>
      </c>
      <c r="AA129">
        <f>IF(Z129,Dashboard!$N$22,"")</f>
        <v>0</v>
      </c>
      <c r="AB129">
        <f>IFERROR(AA129+'Master Data'!E131, 'Master Data'!E131)</f>
        <v>2</v>
      </c>
      <c r="AE129" t="str">
        <v>Anonymous Item 126</v>
      </c>
      <c r="AF129" t="b">
        <f>ISNUMBER(SEARCH(Dashboard!$J$35,AE129))</f>
        <v>1</v>
      </c>
      <c r="AG129">
        <f>IF(AF129,Dashboard!$N$35,"")</f>
        <v>0</v>
      </c>
      <c r="AH129">
        <f>IFERROR('Master Data'!E131-AG129, 'Master Data'!E131)</f>
        <v>2</v>
      </c>
    </row>
    <row r="130" spans="8:34" x14ac:dyDescent="0.25">
      <c r="H130" t="str">
        <v>Anonymous Item 127</v>
      </c>
      <c r="I130">
        <f>SEARCH(Dashboard!$J$22,H130)</f>
        <v>1</v>
      </c>
      <c r="J130" t="b">
        <f t="shared" si="2"/>
        <v>1</v>
      </c>
      <c r="K130" t="str">
        <v>Anonymous Item 127</v>
      </c>
      <c r="M130" t="str">
        <v>Anonymous Item 127</v>
      </c>
      <c r="N130">
        <f>SEARCH(Dashboard!$J$35,M130)</f>
        <v>1</v>
      </c>
      <c r="O130" t="b">
        <f t="shared" si="3"/>
        <v>1</v>
      </c>
      <c r="P130" t="str">
        <v>Anonymous Item 127</v>
      </c>
      <c r="R130">
        <v>128</v>
      </c>
      <c r="S130" t="str">
        <v>Anonymous Item 127</v>
      </c>
      <c r="T130">
        <v>0</v>
      </c>
      <c r="U130">
        <v>2</v>
      </c>
      <c r="V130" t="str">
        <v>pcs</v>
      </c>
      <c r="Y130" t="str">
        <v>Anonymous Item 127</v>
      </c>
      <c r="Z130" t="b">
        <f>ISNUMBER(SEARCH(Dashboard!$J$22,Y130))</f>
        <v>1</v>
      </c>
      <c r="AA130">
        <f>IF(Z130,Dashboard!$N$22,"")</f>
        <v>0</v>
      </c>
      <c r="AB130">
        <f>IFERROR(AA130+'Master Data'!E132, 'Master Data'!E132)</f>
        <v>2</v>
      </c>
      <c r="AE130" t="str">
        <v>Anonymous Item 127</v>
      </c>
      <c r="AF130" t="b">
        <f>ISNUMBER(SEARCH(Dashboard!$J$35,AE130))</f>
        <v>1</v>
      </c>
      <c r="AG130">
        <f>IF(AF130,Dashboard!$N$35,"")</f>
        <v>0</v>
      </c>
      <c r="AH130">
        <f>IFERROR('Master Data'!E132-AG130, 'Master Data'!E132)</f>
        <v>2</v>
      </c>
    </row>
    <row r="131" spans="8:34" x14ac:dyDescent="0.25">
      <c r="H131" t="str">
        <v>Anonymous Item 128</v>
      </c>
      <c r="I131">
        <f>SEARCH(Dashboard!$J$22,H131)</f>
        <v>1</v>
      </c>
      <c r="J131" t="b">
        <f t="shared" si="2"/>
        <v>1</v>
      </c>
      <c r="K131" t="str">
        <v>Anonymous Item 128</v>
      </c>
      <c r="M131" t="str">
        <v>Anonymous Item 128</v>
      </c>
      <c r="N131">
        <f>SEARCH(Dashboard!$J$35,M131)</f>
        <v>1</v>
      </c>
      <c r="O131" t="b">
        <f t="shared" si="3"/>
        <v>1</v>
      </c>
      <c r="P131" t="str">
        <v>Anonymous Item 128</v>
      </c>
      <c r="R131">
        <v>130</v>
      </c>
      <c r="S131" t="str">
        <v>Anonymous Item 128</v>
      </c>
      <c r="T131">
        <v>0</v>
      </c>
      <c r="U131">
        <v>2</v>
      </c>
      <c r="V131" t="str">
        <v>pcs</v>
      </c>
      <c r="Y131" t="str">
        <v>Anonymous Item 128</v>
      </c>
      <c r="Z131" t="b">
        <f>ISNUMBER(SEARCH(Dashboard!$J$22,Y131))</f>
        <v>1</v>
      </c>
      <c r="AA131">
        <f>IF(Z131,Dashboard!$N$22,"")</f>
        <v>0</v>
      </c>
      <c r="AB131">
        <f>IFERROR(AA131+'Master Data'!E133, 'Master Data'!E133)</f>
        <v>2</v>
      </c>
      <c r="AE131" t="str">
        <v>Anonymous Item 128</v>
      </c>
      <c r="AF131" t="b">
        <f>ISNUMBER(SEARCH(Dashboard!$J$35,AE131))</f>
        <v>1</v>
      </c>
      <c r="AG131">
        <f>IF(AF131,Dashboard!$N$35,"")</f>
        <v>0</v>
      </c>
      <c r="AH131">
        <f>IFERROR('Master Data'!E133-AG131, 'Master Data'!E133)</f>
        <v>2</v>
      </c>
    </row>
    <row r="132" spans="8:34" x14ac:dyDescent="0.25">
      <c r="H132" t="str">
        <v>Anonymous Item 129</v>
      </c>
      <c r="I132">
        <f>SEARCH(Dashboard!$J$22,H132)</f>
        <v>1</v>
      </c>
      <c r="J132" t="b">
        <f t="shared" si="2"/>
        <v>1</v>
      </c>
      <c r="K132" t="str">
        <v>Anonymous Item 129</v>
      </c>
      <c r="M132" t="str">
        <v>Anonymous Item 129</v>
      </c>
      <c r="N132">
        <f>SEARCH(Dashboard!$J$35,M132)</f>
        <v>1</v>
      </c>
      <c r="O132" t="b">
        <f t="shared" si="3"/>
        <v>1</v>
      </c>
      <c r="P132" t="str">
        <v>Anonymous Item 129</v>
      </c>
      <c r="R132">
        <v>131</v>
      </c>
      <c r="S132" t="str">
        <v>Anonymous Item 129</v>
      </c>
      <c r="T132">
        <v>0</v>
      </c>
      <c r="U132">
        <v>3</v>
      </c>
      <c r="V132" t="str">
        <v>pcs</v>
      </c>
      <c r="Y132" t="str">
        <v>Anonymous Item 129</v>
      </c>
      <c r="Z132" t="b">
        <f>ISNUMBER(SEARCH(Dashboard!$J$22,Y132))</f>
        <v>1</v>
      </c>
      <c r="AA132">
        <f>IF(Z132,Dashboard!$N$22,"")</f>
        <v>0</v>
      </c>
      <c r="AB132">
        <f>IFERROR(AA132+'Master Data'!E134, 'Master Data'!E134)</f>
        <v>3</v>
      </c>
      <c r="AE132" t="str">
        <v>Anonymous Item 129</v>
      </c>
      <c r="AF132" t="b">
        <f>ISNUMBER(SEARCH(Dashboard!$J$35,AE132))</f>
        <v>1</v>
      </c>
      <c r="AG132">
        <f>IF(AF132,Dashboard!$N$35,"")</f>
        <v>0</v>
      </c>
      <c r="AH132">
        <f>IFERROR('Master Data'!E134-AG132, 'Master Data'!E134)</f>
        <v>3</v>
      </c>
    </row>
    <row r="133" spans="8:34" x14ac:dyDescent="0.25">
      <c r="H133" t="str">
        <v>Anonymous Item 130</v>
      </c>
      <c r="I133">
        <f>SEARCH(Dashboard!$J$22,H133)</f>
        <v>1</v>
      </c>
      <c r="J133" t="b">
        <f t="shared" ref="J133:J160" si="4">ISNUMBER(I133)</f>
        <v>1</v>
      </c>
      <c r="K133" t="str">
        <v>Anonymous Item 130</v>
      </c>
      <c r="M133" t="str">
        <v>Anonymous Item 130</v>
      </c>
      <c r="N133">
        <f>SEARCH(Dashboard!$J$35,M133)</f>
        <v>1</v>
      </c>
      <c r="O133" t="b">
        <f t="shared" ref="O133:O160" si="5">ISNUMBER(N133)</f>
        <v>1</v>
      </c>
      <c r="P133" t="str">
        <v>Anonymous Item 130</v>
      </c>
      <c r="R133">
        <v>132</v>
      </c>
      <c r="S133" t="str">
        <v>Anonymous Item 130</v>
      </c>
      <c r="T133">
        <v>0</v>
      </c>
      <c r="U133">
        <v>2</v>
      </c>
      <c r="V133" t="str">
        <v>pcs</v>
      </c>
      <c r="Y133" t="str">
        <v>Anonymous Item 130</v>
      </c>
      <c r="Z133" t="b">
        <f>ISNUMBER(SEARCH(Dashboard!$J$22,Y133))</f>
        <v>1</v>
      </c>
      <c r="AA133">
        <f>IF(Z133,Dashboard!$N$22,"")</f>
        <v>0</v>
      </c>
      <c r="AB133">
        <f>IFERROR(AA133+'Master Data'!E135, 'Master Data'!E135)</f>
        <v>2</v>
      </c>
      <c r="AE133" t="str">
        <v>Anonymous Item 130</v>
      </c>
      <c r="AF133" t="b">
        <f>ISNUMBER(SEARCH(Dashboard!$J$35,AE133))</f>
        <v>1</v>
      </c>
      <c r="AG133">
        <f>IF(AF133,Dashboard!$N$35,"")</f>
        <v>0</v>
      </c>
      <c r="AH133">
        <f>IFERROR('Master Data'!E135-AG133, 'Master Data'!E135)</f>
        <v>2</v>
      </c>
    </row>
    <row r="134" spans="8:34" x14ac:dyDescent="0.25">
      <c r="H134" t="str">
        <v>Anonymous Item 131</v>
      </c>
      <c r="I134">
        <f>SEARCH(Dashboard!$J$22,H134)</f>
        <v>1</v>
      </c>
      <c r="J134" t="b">
        <f t="shared" si="4"/>
        <v>1</v>
      </c>
      <c r="K134" t="str">
        <v>Anonymous Item 131</v>
      </c>
      <c r="M134" t="str">
        <v>Anonymous Item 131</v>
      </c>
      <c r="N134">
        <f>SEARCH(Dashboard!$J$35,M134)</f>
        <v>1</v>
      </c>
      <c r="O134" t="b">
        <f t="shared" si="5"/>
        <v>1</v>
      </c>
      <c r="P134" t="str">
        <v>Anonymous Item 131</v>
      </c>
      <c r="R134">
        <v>133</v>
      </c>
      <c r="S134" t="str">
        <v>Anonymous Item 131</v>
      </c>
      <c r="T134">
        <v>0</v>
      </c>
      <c r="U134">
        <v>3</v>
      </c>
      <c r="V134" t="str">
        <v>pcs</v>
      </c>
      <c r="Y134" t="str">
        <v>Anonymous Item 131</v>
      </c>
      <c r="Z134" t="b">
        <f>ISNUMBER(SEARCH(Dashboard!$J$22,Y134))</f>
        <v>1</v>
      </c>
      <c r="AA134">
        <f>IF(Z134,Dashboard!$N$22,"")</f>
        <v>0</v>
      </c>
      <c r="AB134">
        <f>IFERROR(AA134+'Master Data'!E136, 'Master Data'!E136)</f>
        <v>3</v>
      </c>
      <c r="AE134" t="str">
        <v>Anonymous Item 131</v>
      </c>
      <c r="AF134" t="b">
        <f>ISNUMBER(SEARCH(Dashboard!$J$35,AE134))</f>
        <v>1</v>
      </c>
      <c r="AG134">
        <f>IF(AF134,Dashboard!$N$35,"")</f>
        <v>0</v>
      </c>
      <c r="AH134">
        <f>IFERROR('Master Data'!E136-AG134, 'Master Data'!E136)</f>
        <v>3</v>
      </c>
    </row>
    <row r="135" spans="8:34" x14ac:dyDescent="0.25">
      <c r="H135" t="str">
        <v>Anonymous Item 132</v>
      </c>
      <c r="I135">
        <f>SEARCH(Dashboard!$J$22,H135)</f>
        <v>1</v>
      </c>
      <c r="J135" t="b">
        <f t="shared" si="4"/>
        <v>1</v>
      </c>
      <c r="K135" t="str">
        <v>Anonymous Item 132</v>
      </c>
      <c r="M135" t="str">
        <v>Anonymous Item 132</v>
      </c>
      <c r="N135">
        <f>SEARCH(Dashboard!$J$35,M135)</f>
        <v>1</v>
      </c>
      <c r="O135" t="b">
        <f t="shared" si="5"/>
        <v>1</v>
      </c>
      <c r="P135" t="str">
        <v>Anonymous Item 132</v>
      </c>
      <c r="R135">
        <v>134</v>
      </c>
      <c r="S135" t="str">
        <v>Anonymous Item 132</v>
      </c>
      <c r="T135">
        <v>0</v>
      </c>
      <c r="U135">
        <v>3</v>
      </c>
      <c r="V135" t="str">
        <v>pcs</v>
      </c>
      <c r="Y135" t="str">
        <v>Anonymous Item 132</v>
      </c>
      <c r="Z135" t="b">
        <f>ISNUMBER(SEARCH(Dashboard!$J$22,Y135))</f>
        <v>1</v>
      </c>
      <c r="AA135">
        <f>IF(Z135,Dashboard!$N$22,"")</f>
        <v>0</v>
      </c>
      <c r="AB135">
        <f>IFERROR(AA135+'Master Data'!E137, 'Master Data'!E137)</f>
        <v>3</v>
      </c>
      <c r="AE135" t="str">
        <v>Anonymous Item 132</v>
      </c>
      <c r="AF135" t="b">
        <f>ISNUMBER(SEARCH(Dashboard!$J$35,AE135))</f>
        <v>1</v>
      </c>
      <c r="AG135">
        <f>IF(AF135,Dashboard!$N$35,"")</f>
        <v>0</v>
      </c>
      <c r="AH135">
        <f>IFERROR('Master Data'!E137-AG135, 'Master Data'!E137)</f>
        <v>3</v>
      </c>
    </row>
    <row r="136" spans="8:34" x14ac:dyDescent="0.25">
      <c r="H136" t="str">
        <v>Anonymous Item 133</v>
      </c>
      <c r="I136">
        <f>SEARCH(Dashboard!$J$22,H136)</f>
        <v>1</v>
      </c>
      <c r="J136" t="b">
        <f t="shared" si="4"/>
        <v>1</v>
      </c>
      <c r="K136" t="str">
        <v>Anonymous Item 133</v>
      </c>
      <c r="M136" t="str">
        <v>Anonymous Item 133</v>
      </c>
      <c r="N136">
        <f>SEARCH(Dashboard!$J$35,M136)</f>
        <v>1</v>
      </c>
      <c r="O136" t="b">
        <f t="shared" si="5"/>
        <v>1</v>
      </c>
      <c r="P136" t="str">
        <v>Anonymous Item 133</v>
      </c>
      <c r="R136">
        <v>135</v>
      </c>
      <c r="S136" t="str">
        <v>Anonymous Item 133</v>
      </c>
      <c r="T136">
        <v>0</v>
      </c>
      <c r="U136">
        <v>1</v>
      </c>
      <c r="V136" t="str">
        <v>pcs</v>
      </c>
      <c r="Y136" t="str">
        <v>Anonymous Item 133</v>
      </c>
      <c r="Z136" t="b">
        <f>ISNUMBER(SEARCH(Dashboard!$J$22,Y136))</f>
        <v>1</v>
      </c>
      <c r="AA136">
        <f>IF(Z136,Dashboard!$N$22,"")</f>
        <v>0</v>
      </c>
      <c r="AB136">
        <f>IFERROR(AA136+'Master Data'!E138, 'Master Data'!E138)</f>
        <v>1</v>
      </c>
      <c r="AE136" t="str">
        <v>Anonymous Item 133</v>
      </c>
      <c r="AF136" t="b">
        <f>ISNUMBER(SEARCH(Dashboard!$J$35,AE136))</f>
        <v>1</v>
      </c>
      <c r="AG136">
        <f>IF(AF136,Dashboard!$N$35,"")</f>
        <v>0</v>
      </c>
      <c r="AH136">
        <f>IFERROR('Master Data'!E138-AG136, 'Master Data'!E138)</f>
        <v>1</v>
      </c>
    </row>
    <row r="137" spans="8:34" x14ac:dyDescent="0.25">
      <c r="H137" t="str">
        <v>Anonymous Item 134</v>
      </c>
      <c r="I137">
        <f>SEARCH(Dashboard!$J$22,H137)</f>
        <v>1</v>
      </c>
      <c r="J137" t="b">
        <f t="shared" si="4"/>
        <v>1</v>
      </c>
      <c r="K137" t="str">
        <v>Anonymous Item 134</v>
      </c>
      <c r="M137" t="str">
        <v>Anonymous Item 134</v>
      </c>
      <c r="N137">
        <f>SEARCH(Dashboard!$J$35,M137)</f>
        <v>1</v>
      </c>
      <c r="O137" t="b">
        <f t="shared" si="5"/>
        <v>1</v>
      </c>
      <c r="P137" t="str">
        <v>Anonymous Item 134</v>
      </c>
      <c r="R137">
        <v>136</v>
      </c>
      <c r="S137" t="str">
        <v>Anonymous Item 134</v>
      </c>
      <c r="T137">
        <v>0</v>
      </c>
      <c r="U137">
        <v>2</v>
      </c>
      <c r="V137" t="str">
        <v>pcs</v>
      </c>
      <c r="Y137" t="str">
        <v>Anonymous Item 134</v>
      </c>
      <c r="Z137" t="b">
        <f>ISNUMBER(SEARCH(Dashboard!$J$22,Y137))</f>
        <v>1</v>
      </c>
      <c r="AA137">
        <f>IF(Z137,Dashboard!$N$22,"")</f>
        <v>0</v>
      </c>
      <c r="AB137">
        <f>IFERROR(AA137+'Master Data'!E139, 'Master Data'!E139)</f>
        <v>2</v>
      </c>
      <c r="AE137" t="str">
        <v>Anonymous Item 134</v>
      </c>
      <c r="AF137" t="b">
        <f>ISNUMBER(SEARCH(Dashboard!$J$35,AE137))</f>
        <v>1</v>
      </c>
      <c r="AG137">
        <f>IF(AF137,Dashboard!$N$35,"")</f>
        <v>0</v>
      </c>
      <c r="AH137">
        <f>IFERROR('Master Data'!E139-AG137, 'Master Data'!E139)</f>
        <v>2</v>
      </c>
    </row>
    <row r="138" spans="8:34" x14ac:dyDescent="0.25">
      <c r="H138" t="str">
        <v>Anonymous Item 135</v>
      </c>
      <c r="I138">
        <f>SEARCH(Dashboard!$J$22,H138)</f>
        <v>1</v>
      </c>
      <c r="J138" t="b">
        <f t="shared" si="4"/>
        <v>1</v>
      </c>
      <c r="K138" t="str">
        <v>Anonymous Item 135</v>
      </c>
      <c r="M138" t="str">
        <v>Anonymous Item 135</v>
      </c>
      <c r="N138">
        <f>SEARCH(Dashboard!$J$35,M138)</f>
        <v>1</v>
      </c>
      <c r="O138" t="b">
        <f t="shared" si="5"/>
        <v>1</v>
      </c>
      <c r="P138" t="str">
        <v>Anonymous Item 135</v>
      </c>
      <c r="R138">
        <v>137</v>
      </c>
      <c r="S138" t="str">
        <v>Anonymous Item 135</v>
      </c>
      <c r="T138">
        <v>0</v>
      </c>
      <c r="U138">
        <v>2</v>
      </c>
      <c r="V138" t="str">
        <v>pcs</v>
      </c>
      <c r="Y138" t="str">
        <v>Anonymous Item 135</v>
      </c>
      <c r="Z138" t="b">
        <f>ISNUMBER(SEARCH(Dashboard!$J$22,Y138))</f>
        <v>1</v>
      </c>
      <c r="AA138">
        <f>IF(Z138,Dashboard!$N$22,"")</f>
        <v>0</v>
      </c>
      <c r="AB138">
        <f>IFERROR(AA138+'Master Data'!E140, 'Master Data'!E140)</f>
        <v>2</v>
      </c>
      <c r="AE138" t="str">
        <v>Anonymous Item 135</v>
      </c>
      <c r="AF138" t="b">
        <f>ISNUMBER(SEARCH(Dashboard!$J$35,AE138))</f>
        <v>1</v>
      </c>
      <c r="AG138">
        <f>IF(AF138,Dashboard!$N$35,"")</f>
        <v>0</v>
      </c>
      <c r="AH138">
        <f>IFERROR('Master Data'!E140-AG138, 'Master Data'!E140)</f>
        <v>2</v>
      </c>
    </row>
    <row r="139" spans="8:34" x14ac:dyDescent="0.25">
      <c r="H139" t="str">
        <v>Anonymous Item 136</v>
      </c>
      <c r="I139">
        <f>SEARCH(Dashboard!$J$22,H139)</f>
        <v>1</v>
      </c>
      <c r="J139" t="b">
        <f t="shared" si="4"/>
        <v>1</v>
      </c>
      <c r="K139" t="str">
        <v>Anonymous Item 136</v>
      </c>
      <c r="M139" t="str">
        <v>Anonymous Item 136</v>
      </c>
      <c r="N139">
        <f>SEARCH(Dashboard!$J$35,M139)</f>
        <v>1</v>
      </c>
      <c r="O139" t="b">
        <f t="shared" si="5"/>
        <v>1</v>
      </c>
      <c r="P139" t="str">
        <v>Anonymous Item 136</v>
      </c>
      <c r="R139">
        <v>138</v>
      </c>
      <c r="S139" t="str">
        <v>Anonymous Item 136</v>
      </c>
      <c r="T139">
        <v>0</v>
      </c>
      <c r="U139">
        <v>2</v>
      </c>
      <c r="V139" t="str">
        <v>pcs</v>
      </c>
      <c r="Y139" t="str">
        <v>Anonymous Item 136</v>
      </c>
      <c r="Z139" t="b">
        <f>ISNUMBER(SEARCH(Dashboard!$J$22,Y139))</f>
        <v>1</v>
      </c>
      <c r="AA139">
        <f>IF(Z139,Dashboard!$N$22,"")</f>
        <v>0</v>
      </c>
      <c r="AB139">
        <f>IFERROR(AA139+'Master Data'!E141, 'Master Data'!E141)</f>
        <v>2</v>
      </c>
      <c r="AE139" t="str">
        <v>Anonymous Item 136</v>
      </c>
      <c r="AF139" t="b">
        <f>ISNUMBER(SEARCH(Dashboard!$J$35,AE139))</f>
        <v>1</v>
      </c>
      <c r="AG139">
        <f>IF(AF139,Dashboard!$N$35,"")</f>
        <v>0</v>
      </c>
      <c r="AH139">
        <f>IFERROR('Master Data'!E141-AG139, 'Master Data'!E141)</f>
        <v>2</v>
      </c>
    </row>
    <row r="140" spans="8:34" x14ac:dyDescent="0.25">
      <c r="H140" t="str">
        <v>Anonymous Item 137</v>
      </c>
      <c r="I140">
        <f>SEARCH(Dashboard!$J$22,H140)</f>
        <v>1</v>
      </c>
      <c r="J140" t="b">
        <f t="shared" si="4"/>
        <v>1</v>
      </c>
      <c r="K140" t="str">
        <v>Anonymous Item 137</v>
      </c>
      <c r="M140" t="str">
        <v>Anonymous Item 137</v>
      </c>
      <c r="N140">
        <f>SEARCH(Dashboard!$J$35,M140)</f>
        <v>1</v>
      </c>
      <c r="O140" t="b">
        <f t="shared" si="5"/>
        <v>1</v>
      </c>
      <c r="P140" t="str">
        <v>Anonymous Item 137</v>
      </c>
      <c r="R140">
        <v>139</v>
      </c>
      <c r="S140" t="str">
        <v>Anonymous Item 137</v>
      </c>
      <c r="T140">
        <v>0</v>
      </c>
      <c r="U140">
        <v>1</v>
      </c>
      <c r="V140" t="str">
        <v>pcs</v>
      </c>
      <c r="Y140" t="str">
        <v>Anonymous Item 137</v>
      </c>
      <c r="Z140" t="b">
        <f>ISNUMBER(SEARCH(Dashboard!$J$22,Y140))</f>
        <v>1</v>
      </c>
      <c r="AA140">
        <f>IF(Z140,Dashboard!$N$22,"")</f>
        <v>0</v>
      </c>
      <c r="AB140">
        <f>IFERROR(AA140+'Master Data'!E142, 'Master Data'!E142)</f>
        <v>1</v>
      </c>
      <c r="AE140" t="str">
        <v>Anonymous Item 137</v>
      </c>
      <c r="AF140" t="b">
        <f>ISNUMBER(SEARCH(Dashboard!$J$35,AE140))</f>
        <v>1</v>
      </c>
      <c r="AG140">
        <f>IF(AF140,Dashboard!$N$35,"")</f>
        <v>0</v>
      </c>
      <c r="AH140">
        <f>IFERROR('Master Data'!E142-AG140, 'Master Data'!E142)</f>
        <v>1</v>
      </c>
    </row>
    <row r="141" spans="8:34" x14ac:dyDescent="0.25">
      <c r="H141" t="str">
        <v>Anonymous Item 138</v>
      </c>
      <c r="I141">
        <f>SEARCH(Dashboard!$J$22,H141)</f>
        <v>1</v>
      </c>
      <c r="J141" t="b">
        <f t="shared" si="4"/>
        <v>1</v>
      </c>
      <c r="K141" t="str">
        <v>Anonymous Item 138</v>
      </c>
      <c r="M141" t="str">
        <v>Anonymous Item 138</v>
      </c>
      <c r="N141">
        <f>SEARCH(Dashboard!$J$35,M141)</f>
        <v>1</v>
      </c>
      <c r="O141" t="b">
        <f t="shared" si="5"/>
        <v>1</v>
      </c>
      <c r="P141" t="str">
        <v>Anonymous Item 138</v>
      </c>
      <c r="R141">
        <v>140</v>
      </c>
      <c r="S141" t="str">
        <v>Anonymous Item 138</v>
      </c>
      <c r="T141">
        <v>0</v>
      </c>
      <c r="U141">
        <v>2</v>
      </c>
      <c r="V141" t="str">
        <v>pcs</v>
      </c>
      <c r="Y141" t="str">
        <v>Anonymous Item 138</v>
      </c>
      <c r="Z141" t="b">
        <f>ISNUMBER(SEARCH(Dashboard!$J$22,Y141))</f>
        <v>1</v>
      </c>
      <c r="AA141">
        <f>IF(Z141,Dashboard!$N$22,"")</f>
        <v>0</v>
      </c>
      <c r="AB141">
        <f>IFERROR(AA141+'Master Data'!E143, 'Master Data'!E143)</f>
        <v>2</v>
      </c>
      <c r="AE141" t="str">
        <v>Anonymous Item 138</v>
      </c>
      <c r="AF141" t="b">
        <f>ISNUMBER(SEARCH(Dashboard!$J$35,AE141))</f>
        <v>1</v>
      </c>
      <c r="AG141">
        <f>IF(AF141,Dashboard!$N$35,"")</f>
        <v>0</v>
      </c>
      <c r="AH141">
        <f>IFERROR('Master Data'!E143-AG141, 'Master Data'!E143)</f>
        <v>2</v>
      </c>
    </row>
    <row r="142" spans="8:34" x14ac:dyDescent="0.25">
      <c r="H142" t="str">
        <v>Anonymous Item 139</v>
      </c>
      <c r="I142">
        <f>SEARCH(Dashboard!$J$22,H142)</f>
        <v>1</v>
      </c>
      <c r="J142" t="b">
        <f t="shared" si="4"/>
        <v>1</v>
      </c>
      <c r="K142" t="str">
        <v>Anonymous Item 139</v>
      </c>
      <c r="M142" t="str">
        <v>Anonymous Item 139</v>
      </c>
      <c r="N142">
        <f>SEARCH(Dashboard!$J$35,M142)</f>
        <v>1</v>
      </c>
      <c r="O142" t="b">
        <f t="shared" si="5"/>
        <v>1</v>
      </c>
      <c r="P142" t="str">
        <v>Anonymous Item 139</v>
      </c>
      <c r="R142">
        <v>144</v>
      </c>
      <c r="S142" t="str">
        <v>Anonymous Item 139</v>
      </c>
      <c r="T142">
        <v>0</v>
      </c>
      <c r="U142">
        <v>2</v>
      </c>
      <c r="V142" t="str">
        <v>pcs</v>
      </c>
      <c r="Y142" t="str">
        <v>Anonymous Item 139</v>
      </c>
      <c r="Z142" t="b">
        <f>ISNUMBER(SEARCH(Dashboard!$J$22,Y142))</f>
        <v>1</v>
      </c>
      <c r="AA142">
        <f>IF(Z142,Dashboard!$N$22,"")</f>
        <v>0</v>
      </c>
      <c r="AB142">
        <f>IFERROR(AA142+'Master Data'!E144, 'Master Data'!E144)</f>
        <v>2</v>
      </c>
      <c r="AE142" t="str">
        <v>Anonymous Item 139</v>
      </c>
      <c r="AF142" t="b">
        <f>ISNUMBER(SEARCH(Dashboard!$J$35,AE142))</f>
        <v>1</v>
      </c>
      <c r="AG142">
        <f>IF(AF142,Dashboard!$N$35,"")</f>
        <v>0</v>
      </c>
      <c r="AH142">
        <f>IFERROR('Master Data'!E144-AG142, 'Master Data'!E144)</f>
        <v>2</v>
      </c>
    </row>
    <row r="143" spans="8:34" x14ac:dyDescent="0.25">
      <c r="H143" t="str">
        <v>Anonymous Item 140</v>
      </c>
      <c r="I143">
        <f>SEARCH(Dashboard!$J$22,H143)</f>
        <v>1</v>
      </c>
      <c r="J143" t="b">
        <f t="shared" si="4"/>
        <v>1</v>
      </c>
      <c r="K143" t="str">
        <v>Anonymous Item 140</v>
      </c>
      <c r="M143" t="str">
        <v>Anonymous Item 140</v>
      </c>
      <c r="N143">
        <f>SEARCH(Dashboard!$J$35,M143)</f>
        <v>1</v>
      </c>
      <c r="O143" t="b">
        <f t="shared" si="5"/>
        <v>1</v>
      </c>
      <c r="P143" t="str">
        <v>Anonymous Item 140</v>
      </c>
      <c r="R143">
        <v>145</v>
      </c>
      <c r="S143" t="str">
        <v>Anonymous Item 140</v>
      </c>
      <c r="T143">
        <v>0</v>
      </c>
      <c r="U143">
        <v>2</v>
      </c>
      <c r="V143" t="str">
        <v>pcs</v>
      </c>
      <c r="Y143" t="str">
        <v>Anonymous Item 140</v>
      </c>
      <c r="Z143" t="b">
        <f>ISNUMBER(SEARCH(Dashboard!$J$22,Y143))</f>
        <v>1</v>
      </c>
      <c r="AA143">
        <f>IF(Z143,Dashboard!$N$22,"")</f>
        <v>0</v>
      </c>
      <c r="AB143">
        <f>IFERROR(AA143+'Master Data'!E145, 'Master Data'!E145)</f>
        <v>2</v>
      </c>
      <c r="AE143" t="str">
        <v>Anonymous Item 140</v>
      </c>
      <c r="AF143" t="b">
        <f>ISNUMBER(SEARCH(Dashboard!$J$35,AE143))</f>
        <v>1</v>
      </c>
      <c r="AG143">
        <f>IF(AF143,Dashboard!$N$35,"")</f>
        <v>0</v>
      </c>
      <c r="AH143">
        <f>IFERROR('Master Data'!E145-AG143, 'Master Data'!E145)</f>
        <v>2</v>
      </c>
    </row>
    <row r="144" spans="8:34" x14ac:dyDescent="0.25">
      <c r="H144" t="str">
        <v>Anonymous Item 141</v>
      </c>
      <c r="I144">
        <f>SEARCH(Dashboard!$J$22,H144)</f>
        <v>1</v>
      </c>
      <c r="J144" t="b">
        <f t="shared" si="4"/>
        <v>1</v>
      </c>
      <c r="K144" t="str">
        <v>Anonymous Item 141</v>
      </c>
      <c r="M144" t="str">
        <v>Anonymous Item 141</v>
      </c>
      <c r="N144">
        <f>SEARCH(Dashboard!$J$35,M144)</f>
        <v>1</v>
      </c>
      <c r="O144" t="b">
        <f t="shared" si="5"/>
        <v>1</v>
      </c>
      <c r="P144" t="str">
        <v>Anonymous Item 141</v>
      </c>
      <c r="R144">
        <v>146</v>
      </c>
      <c r="S144" t="str">
        <v>Anonymous Item 141</v>
      </c>
      <c r="T144">
        <v>0</v>
      </c>
      <c r="U144">
        <v>5</v>
      </c>
      <c r="V144" t="str">
        <v>pcs</v>
      </c>
      <c r="Y144" t="str">
        <v>Anonymous Item 141</v>
      </c>
      <c r="Z144" t="b">
        <f>ISNUMBER(SEARCH(Dashboard!$J$22,Y144))</f>
        <v>1</v>
      </c>
      <c r="AA144">
        <f>IF(Z144,Dashboard!$N$22,"")</f>
        <v>0</v>
      </c>
      <c r="AB144">
        <f>IFERROR(AA144+'Master Data'!E146, 'Master Data'!E146)</f>
        <v>5</v>
      </c>
      <c r="AE144" t="str">
        <v>Anonymous Item 141</v>
      </c>
      <c r="AF144" t="b">
        <f>ISNUMBER(SEARCH(Dashboard!$J$35,AE144))</f>
        <v>1</v>
      </c>
      <c r="AG144">
        <f>IF(AF144,Dashboard!$N$35,"")</f>
        <v>0</v>
      </c>
      <c r="AH144">
        <f>IFERROR('Master Data'!E146-AG144, 'Master Data'!E146)</f>
        <v>5</v>
      </c>
    </row>
    <row r="145" spans="8:34" x14ac:dyDescent="0.25">
      <c r="H145" t="str">
        <v>Anonymous Item 142</v>
      </c>
      <c r="I145">
        <f>SEARCH(Dashboard!$J$22,H145)</f>
        <v>1</v>
      </c>
      <c r="J145" t="b">
        <f t="shared" si="4"/>
        <v>1</v>
      </c>
      <c r="K145" t="str">
        <v>Anonymous Item 142</v>
      </c>
      <c r="M145" t="str">
        <v>Anonymous Item 142</v>
      </c>
      <c r="N145">
        <f>SEARCH(Dashboard!$J$35,M145)</f>
        <v>1</v>
      </c>
      <c r="O145" t="b">
        <f t="shared" si="5"/>
        <v>1</v>
      </c>
      <c r="P145" t="str">
        <v>Anonymous Item 142</v>
      </c>
      <c r="R145">
        <v>147</v>
      </c>
      <c r="S145" t="str">
        <v>Anonymous Item 142</v>
      </c>
      <c r="T145">
        <v>0</v>
      </c>
      <c r="U145">
        <v>12</v>
      </c>
      <c r="V145" t="str">
        <v>pcs</v>
      </c>
      <c r="Y145" t="str">
        <v>Anonymous Item 142</v>
      </c>
      <c r="Z145" t="b">
        <f>ISNUMBER(SEARCH(Dashboard!$J$22,Y145))</f>
        <v>1</v>
      </c>
      <c r="AA145">
        <f>IF(Z145,Dashboard!$N$22,"")</f>
        <v>0</v>
      </c>
      <c r="AB145">
        <f>IFERROR(AA145+'Master Data'!E147, 'Master Data'!E147)</f>
        <v>12</v>
      </c>
      <c r="AE145" t="str">
        <v>Anonymous Item 142</v>
      </c>
      <c r="AF145" t="b">
        <f>ISNUMBER(SEARCH(Dashboard!$J$35,AE145))</f>
        <v>1</v>
      </c>
      <c r="AG145">
        <f>IF(AF145,Dashboard!$N$35,"")</f>
        <v>0</v>
      </c>
      <c r="AH145">
        <f>IFERROR('Master Data'!E147-AG145, 'Master Data'!E147)</f>
        <v>12</v>
      </c>
    </row>
    <row r="146" spans="8:34" x14ac:dyDescent="0.25">
      <c r="H146" t="str">
        <v>Anonymous Item 143</v>
      </c>
      <c r="I146">
        <f>SEARCH(Dashboard!$J$22,H146)</f>
        <v>1</v>
      </c>
      <c r="J146" t="b">
        <f t="shared" si="4"/>
        <v>1</v>
      </c>
      <c r="K146" t="str">
        <v>Anonymous Item 143</v>
      </c>
      <c r="M146" t="str">
        <v>Anonymous Item 143</v>
      </c>
      <c r="N146">
        <f>SEARCH(Dashboard!$J$35,M146)</f>
        <v>1</v>
      </c>
      <c r="O146" t="b">
        <f t="shared" si="5"/>
        <v>1</v>
      </c>
      <c r="P146" t="str">
        <v>Anonymous Item 143</v>
      </c>
      <c r="R146">
        <v>148</v>
      </c>
      <c r="S146" t="str">
        <v>Anonymous Item 143</v>
      </c>
      <c r="T146">
        <v>0</v>
      </c>
      <c r="U146">
        <v>20</v>
      </c>
      <c r="V146" t="str">
        <v>pcs</v>
      </c>
      <c r="Y146" t="str">
        <v>Anonymous Item 143</v>
      </c>
      <c r="Z146" t="b">
        <f>ISNUMBER(SEARCH(Dashboard!$J$22,Y146))</f>
        <v>1</v>
      </c>
      <c r="AA146">
        <f>IF(Z146,Dashboard!$N$22,"")</f>
        <v>0</v>
      </c>
      <c r="AB146">
        <f>IFERROR(AA146+'Master Data'!E148, 'Master Data'!E148)</f>
        <v>20</v>
      </c>
      <c r="AE146" t="str">
        <v>Anonymous Item 143</v>
      </c>
      <c r="AF146" t="b">
        <f>ISNUMBER(SEARCH(Dashboard!$J$35,AE146))</f>
        <v>1</v>
      </c>
      <c r="AG146">
        <f>IF(AF146,Dashboard!$N$35,"")</f>
        <v>0</v>
      </c>
      <c r="AH146">
        <f>IFERROR('Master Data'!E148-AG146, 'Master Data'!E148)</f>
        <v>20</v>
      </c>
    </row>
    <row r="147" spans="8:34" x14ac:dyDescent="0.25">
      <c r="H147" t="str">
        <v>Anonymous Item 144</v>
      </c>
      <c r="I147">
        <f>SEARCH(Dashboard!$J$22,H147)</f>
        <v>1</v>
      </c>
      <c r="J147" t="b">
        <f t="shared" si="4"/>
        <v>1</v>
      </c>
      <c r="K147" t="str">
        <v>Anonymous Item 144</v>
      </c>
      <c r="M147" t="str">
        <v>Anonymous Item 144</v>
      </c>
      <c r="N147">
        <f>SEARCH(Dashboard!$J$35,M147)</f>
        <v>1</v>
      </c>
      <c r="O147" t="b">
        <f t="shared" si="5"/>
        <v>1</v>
      </c>
      <c r="P147" t="str">
        <v>Anonymous Item 144</v>
      </c>
      <c r="R147">
        <v>149</v>
      </c>
      <c r="S147" t="str">
        <v>Anonymous Item 144</v>
      </c>
      <c r="T147">
        <v>0</v>
      </c>
      <c r="U147">
        <v>6</v>
      </c>
      <c r="V147" t="str">
        <v>pcs</v>
      </c>
      <c r="Y147" t="str">
        <v>Anonymous Item 144</v>
      </c>
      <c r="Z147" t="b">
        <f>ISNUMBER(SEARCH(Dashboard!$J$22,Y147))</f>
        <v>1</v>
      </c>
      <c r="AA147">
        <f>IF(Z147,Dashboard!$N$22,"")</f>
        <v>0</v>
      </c>
      <c r="AB147">
        <f>IFERROR(AA147+'Master Data'!E149, 'Master Data'!E149)</f>
        <v>6</v>
      </c>
      <c r="AE147" t="str">
        <v>Anonymous Item 144</v>
      </c>
      <c r="AF147" t="b">
        <f>ISNUMBER(SEARCH(Dashboard!$J$35,AE147))</f>
        <v>1</v>
      </c>
      <c r="AG147">
        <f>IF(AF147,Dashboard!$N$35,"")</f>
        <v>0</v>
      </c>
      <c r="AH147">
        <f>IFERROR('Master Data'!E149-AG147, 'Master Data'!E149)</f>
        <v>6</v>
      </c>
    </row>
    <row r="148" spans="8:34" x14ac:dyDescent="0.25">
      <c r="H148" t="str">
        <v>Anonymous Item 145</v>
      </c>
      <c r="I148">
        <f>SEARCH(Dashboard!$J$22,H148)</f>
        <v>1</v>
      </c>
      <c r="J148" t="b">
        <f t="shared" si="4"/>
        <v>1</v>
      </c>
      <c r="K148" t="str">
        <v>Anonymous Item 145</v>
      </c>
      <c r="M148" t="str">
        <v>Anonymous Item 145</v>
      </c>
      <c r="N148">
        <f>SEARCH(Dashboard!$J$35,M148)</f>
        <v>1</v>
      </c>
      <c r="O148" t="b">
        <f t="shared" si="5"/>
        <v>1</v>
      </c>
      <c r="P148" t="str">
        <v>Anonymous Item 145</v>
      </c>
      <c r="R148">
        <v>150</v>
      </c>
      <c r="S148" t="str">
        <v>Anonymous Item 145</v>
      </c>
      <c r="T148">
        <v>0</v>
      </c>
      <c r="U148">
        <v>0</v>
      </c>
      <c r="V148" t="str">
        <v>pcs</v>
      </c>
      <c r="Y148" t="str">
        <v>Anonymous Item 145</v>
      </c>
      <c r="Z148" t="b">
        <f>ISNUMBER(SEARCH(Dashboard!$J$22,Y148))</f>
        <v>1</v>
      </c>
      <c r="AA148">
        <f>IF(Z148,Dashboard!$N$22,"")</f>
        <v>0</v>
      </c>
      <c r="AB148">
        <f>IFERROR(AA148+'Master Data'!E150, 'Master Data'!E150)</f>
        <v>0</v>
      </c>
      <c r="AE148" t="str">
        <v>Anonymous Item 145</v>
      </c>
      <c r="AF148" t="b">
        <f>ISNUMBER(SEARCH(Dashboard!$J$35,AE148))</f>
        <v>1</v>
      </c>
      <c r="AG148">
        <f>IF(AF148,Dashboard!$N$35,"")</f>
        <v>0</v>
      </c>
      <c r="AH148">
        <f>IFERROR('Master Data'!E150-AG148, 'Master Data'!E150)</f>
        <v>0</v>
      </c>
    </row>
    <row r="149" spans="8:34" x14ac:dyDescent="0.25">
      <c r="H149" t="str">
        <v>Anonymous Item 146</v>
      </c>
      <c r="I149">
        <f>SEARCH(Dashboard!$J$22,H149)</f>
        <v>1</v>
      </c>
      <c r="J149" t="b">
        <f t="shared" si="4"/>
        <v>1</v>
      </c>
      <c r="K149" t="str">
        <v>Anonymous Item 146</v>
      </c>
      <c r="M149" t="str">
        <v>Anonymous Item 146</v>
      </c>
      <c r="N149">
        <f>SEARCH(Dashboard!$J$35,M149)</f>
        <v>1</v>
      </c>
      <c r="O149" t="b">
        <f t="shared" si="5"/>
        <v>1</v>
      </c>
      <c r="P149" t="str">
        <v>Anonymous Item 146</v>
      </c>
      <c r="R149">
        <v>151</v>
      </c>
      <c r="S149" t="str">
        <v>Anonymous Item 146</v>
      </c>
      <c r="T149">
        <v>0</v>
      </c>
      <c r="U149">
        <v>4</v>
      </c>
      <c r="V149" t="str">
        <v>pcs</v>
      </c>
      <c r="Y149" t="str">
        <v>Anonymous Item 146</v>
      </c>
      <c r="Z149" t="b">
        <f>ISNUMBER(SEARCH(Dashboard!$J$22,Y149))</f>
        <v>1</v>
      </c>
      <c r="AA149">
        <f>IF(Z149,Dashboard!$N$22,"")</f>
        <v>0</v>
      </c>
      <c r="AB149">
        <f>IFERROR(AA149+'Master Data'!E151, 'Master Data'!E151)</f>
        <v>4</v>
      </c>
      <c r="AE149" t="str">
        <v>Anonymous Item 146</v>
      </c>
      <c r="AF149" t="b">
        <f>ISNUMBER(SEARCH(Dashboard!$J$35,AE149))</f>
        <v>1</v>
      </c>
      <c r="AG149">
        <f>IF(AF149,Dashboard!$N$35,"")</f>
        <v>0</v>
      </c>
      <c r="AH149">
        <f>IFERROR('Master Data'!E151-AG149, 'Master Data'!E151)</f>
        <v>4</v>
      </c>
    </row>
    <row r="150" spans="8:34" x14ac:dyDescent="0.25">
      <c r="H150" t="str">
        <v>Anonymous Item 147</v>
      </c>
      <c r="I150">
        <f>SEARCH(Dashboard!$J$22,H150)</f>
        <v>1</v>
      </c>
      <c r="J150" t="b">
        <f t="shared" si="4"/>
        <v>1</v>
      </c>
      <c r="K150" t="str">
        <v>Anonymous Item 147</v>
      </c>
      <c r="M150" t="str">
        <v>Anonymous Item 147</v>
      </c>
      <c r="N150">
        <f>SEARCH(Dashboard!$J$35,M150)</f>
        <v>1</v>
      </c>
      <c r="O150" t="b">
        <f t="shared" si="5"/>
        <v>1</v>
      </c>
      <c r="P150" t="str">
        <v>Anonymous Item 147</v>
      </c>
      <c r="R150">
        <v>152</v>
      </c>
      <c r="S150" t="str">
        <v>Anonymous Item 147</v>
      </c>
      <c r="T150">
        <v>0</v>
      </c>
      <c r="U150">
        <v>2</v>
      </c>
      <c r="V150" t="str">
        <v>pcs</v>
      </c>
      <c r="Y150" t="str">
        <v>Anonymous Item 147</v>
      </c>
      <c r="Z150" t="b">
        <f>ISNUMBER(SEARCH(Dashboard!$J$22,Y150))</f>
        <v>1</v>
      </c>
      <c r="AA150">
        <f>IF(Z150,Dashboard!$N$22,"")</f>
        <v>0</v>
      </c>
      <c r="AB150">
        <f>IFERROR(AA150+'Master Data'!E152, 'Master Data'!E152)</f>
        <v>2</v>
      </c>
      <c r="AE150" t="str">
        <v>Anonymous Item 147</v>
      </c>
      <c r="AF150" t="b">
        <f>ISNUMBER(SEARCH(Dashboard!$J$35,AE150))</f>
        <v>1</v>
      </c>
      <c r="AG150">
        <f>IF(AF150,Dashboard!$N$35,"")</f>
        <v>0</v>
      </c>
      <c r="AH150">
        <f>IFERROR('Master Data'!E152-AG150, 'Master Data'!E152)</f>
        <v>2</v>
      </c>
    </row>
    <row r="151" spans="8:34" x14ac:dyDescent="0.25">
      <c r="H151" t="str">
        <v>Anonymous Item 148</v>
      </c>
      <c r="I151">
        <f>SEARCH(Dashboard!$J$22,H151)</f>
        <v>1</v>
      </c>
      <c r="J151" t="b">
        <f t="shared" si="4"/>
        <v>1</v>
      </c>
      <c r="K151" t="str">
        <v>Anonymous Item 148</v>
      </c>
      <c r="M151" t="str">
        <v>Anonymous Item 148</v>
      </c>
      <c r="N151">
        <f>SEARCH(Dashboard!$J$35,M151)</f>
        <v>1</v>
      </c>
      <c r="O151" t="b">
        <f t="shared" si="5"/>
        <v>1</v>
      </c>
      <c r="P151" t="str">
        <v>Anonymous Item 148</v>
      </c>
      <c r="R151">
        <v>153</v>
      </c>
      <c r="S151" t="str">
        <v>Anonymous Item 148</v>
      </c>
      <c r="T151">
        <v>0</v>
      </c>
      <c r="U151">
        <v>9</v>
      </c>
      <c r="V151" t="str">
        <v>pcs</v>
      </c>
      <c r="Y151" t="str">
        <v>Anonymous Item 148</v>
      </c>
      <c r="Z151" t="b">
        <f>ISNUMBER(SEARCH(Dashboard!$J$22,Y151))</f>
        <v>1</v>
      </c>
      <c r="AA151">
        <f>IF(Z151,Dashboard!$N$22,"")</f>
        <v>0</v>
      </c>
      <c r="AB151">
        <f>IFERROR(AA151+'Master Data'!E153, 'Master Data'!E153)</f>
        <v>9</v>
      </c>
      <c r="AE151" t="str">
        <v>Anonymous Item 148</v>
      </c>
      <c r="AF151" t="b">
        <f>ISNUMBER(SEARCH(Dashboard!$J$35,AE151))</f>
        <v>1</v>
      </c>
      <c r="AG151">
        <f>IF(AF151,Dashboard!$N$35,"")</f>
        <v>0</v>
      </c>
      <c r="AH151">
        <f>IFERROR('Master Data'!E153-AG151, 'Master Data'!E153)</f>
        <v>9</v>
      </c>
    </row>
    <row r="152" spans="8:34" x14ac:dyDescent="0.25">
      <c r="H152" t="str">
        <v>Anonymous Item 149</v>
      </c>
      <c r="I152">
        <f>SEARCH(Dashboard!$J$22,H152)</f>
        <v>1</v>
      </c>
      <c r="J152" t="b">
        <f t="shared" si="4"/>
        <v>1</v>
      </c>
      <c r="K152" t="str">
        <v>Anonymous Item 149</v>
      </c>
      <c r="M152" t="str">
        <v>Anonymous Item 149</v>
      </c>
      <c r="N152">
        <f>SEARCH(Dashboard!$J$35,M152)</f>
        <v>1</v>
      </c>
      <c r="O152" t="b">
        <f t="shared" si="5"/>
        <v>1</v>
      </c>
      <c r="P152" t="str">
        <v>Anonymous Item 149</v>
      </c>
      <c r="R152">
        <v>154</v>
      </c>
      <c r="S152" t="str">
        <v>Anonymous Item 149</v>
      </c>
      <c r="T152">
        <v>0</v>
      </c>
      <c r="U152">
        <v>16</v>
      </c>
      <c r="V152" t="str">
        <v>pcs</v>
      </c>
      <c r="Y152" t="str">
        <v>Anonymous Item 149</v>
      </c>
      <c r="Z152" t="b">
        <f>ISNUMBER(SEARCH(Dashboard!$J$22,Y152))</f>
        <v>1</v>
      </c>
      <c r="AA152">
        <f>IF(Z152,Dashboard!$N$22,"")</f>
        <v>0</v>
      </c>
      <c r="AB152">
        <f>IFERROR(AA152+'Master Data'!E154, 'Master Data'!E154)</f>
        <v>16</v>
      </c>
      <c r="AE152" t="str">
        <v>Anonymous Item 149</v>
      </c>
      <c r="AF152" t="b">
        <f>ISNUMBER(SEARCH(Dashboard!$J$35,AE152))</f>
        <v>1</v>
      </c>
      <c r="AG152">
        <f>IF(AF152,Dashboard!$N$35,"")</f>
        <v>0</v>
      </c>
      <c r="AH152">
        <f>IFERROR('Master Data'!E154-AG152, 'Master Data'!E154)</f>
        <v>16</v>
      </c>
    </row>
    <row r="153" spans="8:34" x14ac:dyDescent="0.25">
      <c r="H153" t="str">
        <v>Anonymous Item 150</v>
      </c>
      <c r="I153">
        <f>SEARCH(Dashboard!$J$22,H153)</f>
        <v>1</v>
      </c>
      <c r="J153" t="b">
        <f t="shared" si="4"/>
        <v>1</v>
      </c>
      <c r="K153" t="str">
        <v>Anonymous Item 150</v>
      </c>
      <c r="M153" t="str">
        <v>Anonymous Item 150</v>
      </c>
      <c r="N153">
        <f>SEARCH(Dashboard!$J$35,M153)</f>
        <v>1</v>
      </c>
      <c r="O153" t="b">
        <f t="shared" si="5"/>
        <v>1</v>
      </c>
      <c r="P153" t="str">
        <v>Anonymous Item 150</v>
      </c>
      <c r="R153">
        <v>155</v>
      </c>
      <c r="S153" t="str">
        <v>Anonymous Item 150</v>
      </c>
      <c r="T153">
        <v>0</v>
      </c>
      <c r="U153">
        <v>10</v>
      </c>
      <c r="V153" t="str">
        <v>pcs</v>
      </c>
      <c r="Y153" t="str">
        <v>Anonymous Item 150</v>
      </c>
      <c r="Z153" t="b">
        <f>ISNUMBER(SEARCH(Dashboard!$J$22,Y153))</f>
        <v>1</v>
      </c>
      <c r="AA153">
        <f>IF(Z153,Dashboard!$N$22,"")</f>
        <v>0</v>
      </c>
      <c r="AB153">
        <f>IFERROR(AA153+'Master Data'!E155, 'Master Data'!E155)</f>
        <v>10</v>
      </c>
      <c r="AE153" t="str">
        <v>Anonymous Item 150</v>
      </c>
      <c r="AF153" t="b">
        <f>ISNUMBER(SEARCH(Dashboard!$J$35,AE153))</f>
        <v>1</v>
      </c>
      <c r="AG153">
        <f>IF(AF153,Dashboard!$N$35,"")</f>
        <v>0</v>
      </c>
      <c r="AH153">
        <f>IFERROR('Master Data'!E155-AG153, 'Master Data'!E155)</f>
        <v>10</v>
      </c>
    </row>
    <row r="154" spans="8:34" x14ac:dyDescent="0.25">
      <c r="H154" t="str">
        <v>Anonymous Item 151</v>
      </c>
      <c r="I154">
        <f>SEARCH(Dashboard!$J$22,H154)</f>
        <v>1</v>
      </c>
      <c r="J154" t="b">
        <f t="shared" si="4"/>
        <v>1</v>
      </c>
      <c r="K154" t="str">
        <v>Anonymous Item 151</v>
      </c>
      <c r="M154" t="str">
        <v>Anonymous Item 151</v>
      </c>
      <c r="N154">
        <f>SEARCH(Dashboard!$J$35,M154)</f>
        <v>1</v>
      </c>
      <c r="O154" t="b">
        <f t="shared" si="5"/>
        <v>1</v>
      </c>
      <c r="P154" t="str">
        <v>Anonymous Item 151</v>
      </c>
      <c r="R154">
        <v>156</v>
      </c>
      <c r="S154" t="str">
        <v>Anonymous Item 151</v>
      </c>
      <c r="T154">
        <v>0</v>
      </c>
      <c r="U154">
        <v>2</v>
      </c>
      <c r="V154" t="str">
        <v>pcs</v>
      </c>
      <c r="Y154" t="str">
        <v>Anonymous Item 151</v>
      </c>
      <c r="Z154" t="b">
        <f>ISNUMBER(SEARCH(Dashboard!$J$22,Y154))</f>
        <v>1</v>
      </c>
      <c r="AA154">
        <f>IF(Z154,Dashboard!$N$22,"")</f>
        <v>0</v>
      </c>
      <c r="AB154">
        <f>IFERROR(AA154+'Master Data'!E156, 'Master Data'!E156)</f>
        <v>2</v>
      </c>
      <c r="AE154" t="str">
        <v>Anonymous Item 151</v>
      </c>
      <c r="AF154" t="b">
        <f>ISNUMBER(SEARCH(Dashboard!$J$35,AE154))</f>
        <v>1</v>
      </c>
      <c r="AG154">
        <f>IF(AF154,Dashboard!$N$35,"")</f>
        <v>0</v>
      </c>
      <c r="AH154">
        <f>IFERROR('Master Data'!E156-AG154, 'Master Data'!E156)</f>
        <v>2</v>
      </c>
    </row>
    <row r="155" spans="8:34" x14ac:dyDescent="0.25">
      <c r="H155" t="str">
        <v>Anonymous Item 152</v>
      </c>
      <c r="I155">
        <f>SEARCH(Dashboard!$J$22,H155)</f>
        <v>1</v>
      </c>
      <c r="J155" t="b">
        <f t="shared" si="4"/>
        <v>1</v>
      </c>
      <c r="K155" t="str">
        <v>Anonymous Item 152</v>
      </c>
      <c r="M155" t="str">
        <v>Anonymous Item 152</v>
      </c>
      <c r="N155">
        <f>SEARCH(Dashboard!$J$35,M155)</f>
        <v>1</v>
      </c>
      <c r="O155" t="b">
        <f t="shared" si="5"/>
        <v>1</v>
      </c>
      <c r="P155" t="str">
        <v>Anonymous Item 152</v>
      </c>
      <c r="R155">
        <v>157</v>
      </c>
      <c r="S155" t="str">
        <v>Anonymous Item 152</v>
      </c>
      <c r="T155">
        <v>0</v>
      </c>
      <c r="U155">
        <v>10</v>
      </c>
      <c r="V155" t="str">
        <v>pcs</v>
      </c>
      <c r="Y155" t="str">
        <v>Anonymous Item 152</v>
      </c>
      <c r="Z155" t="b">
        <f>ISNUMBER(SEARCH(Dashboard!$J$22,Y155))</f>
        <v>1</v>
      </c>
      <c r="AA155">
        <f>IF(Z155,Dashboard!$N$22,"")</f>
        <v>0</v>
      </c>
      <c r="AB155">
        <f>IFERROR(AA155+'Master Data'!E157, 'Master Data'!E157)</f>
        <v>10</v>
      </c>
      <c r="AE155" t="str">
        <v>Anonymous Item 152</v>
      </c>
      <c r="AF155" t="b">
        <f>ISNUMBER(SEARCH(Dashboard!$J$35,AE155))</f>
        <v>1</v>
      </c>
      <c r="AG155">
        <f>IF(AF155,Dashboard!$N$35,"")</f>
        <v>0</v>
      </c>
      <c r="AH155">
        <f>IFERROR('Master Data'!E157-AG155, 'Master Data'!E157)</f>
        <v>10</v>
      </c>
    </row>
    <row r="156" spans="8:34" x14ac:dyDescent="0.25">
      <c r="H156" t="str">
        <v>Anonymous Item 153</v>
      </c>
      <c r="I156">
        <f>SEARCH(Dashboard!$J$22,H156)</f>
        <v>1</v>
      </c>
      <c r="J156" t="b">
        <f t="shared" si="4"/>
        <v>1</v>
      </c>
      <c r="K156" t="str">
        <v>Anonymous Item 153</v>
      </c>
      <c r="M156" t="str">
        <v>Anonymous Item 153</v>
      </c>
      <c r="N156">
        <f>SEARCH(Dashboard!$J$35,M156)</f>
        <v>1</v>
      </c>
      <c r="O156" t="b">
        <f t="shared" si="5"/>
        <v>1</v>
      </c>
      <c r="P156" t="str">
        <v>Anonymous Item 153</v>
      </c>
      <c r="R156">
        <v>158</v>
      </c>
      <c r="S156" t="str">
        <v>Anonymous Item 153</v>
      </c>
      <c r="T156">
        <v>0</v>
      </c>
      <c r="U156">
        <v>5</v>
      </c>
      <c r="V156" t="str">
        <v>Pairs</v>
      </c>
      <c r="Y156" t="str">
        <v>Anonymous Item 153</v>
      </c>
      <c r="Z156" t="b">
        <f>ISNUMBER(SEARCH(Dashboard!$J$22,Y156))</f>
        <v>1</v>
      </c>
      <c r="AA156">
        <f>IF(Z156,Dashboard!$N$22,"")</f>
        <v>0</v>
      </c>
      <c r="AB156">
        <f>IFERROR(AA156+'Master Data'!E158, 'Master Data'!E158)</f>
        <v>5</v>
      </c>
      <c r="AE156" t="str">
        <v>Anonymous Item 153</v>
      </c>
      <c r="AF156" t="b">
        <f>ISNUMBER(SEARCH(Dashboard!$J$35,AE156))</f>
        <v>1</v>
      </c>
      <c r="AG156">
        <f>IF(AF156,Dashboard!$N$35,"")</f>
        <v>0</v>
      </c>
      <c r="AH156">
        <f>IFERROR('Master Data'!E158-AG156, 'Master Data'!E158)</f>
        <v>5</v>
      </c>
    </row>
    <row r="157" spans="8:34" x14ac:dyDescent="0.25">
      <c r="H157" t="str">
        <v>Anonymous Item 154</v>
      </c>
      <c r="I157">
        <f>SEARCH(Dashboard!$J$22,H157)</f>
        <v>1</v>
      </c>
      <c r="J157" t="b">
        <f t="shared" si="4"/>
        <v>1</v>
      </c>
      <c r="K157" t="str">
        <v>Anonymous Item 154</v>
      </c>
      <c r="M157" t="str">
        <v>Anonymous Item 154</v>
      </c>
      <c r="N157">
        <f>SEARCH(Dashboard!$J$35,M157)</f>
        <v>1</v>
      </c>
      <c r="O157" t="b">
        <f t="shared" si="5"/>
        <v>1</v>
      </c>
      <c r="P157" t="str">
        <v>Anonymous Item 154</v>
      </c>
      <c r="R157">
        <v>159</v>
      </c>
      <c r="S157" t="str">
        <v>Anonymous Item 154</v>
      </c>
      <c r="T157">
        <v>0</v>
      </c>
      <c r="U157">
        <v>2</v>
      </c>
      <c r="V157" t="str">
        <v>Pairs</v>
      </c>
      <c r="Y157" t="str">
        <v>Anonymous Item 154</v>
      </c>
      <c r="Z157" t="b">
        <f>ISNUMBER(SEARCH(Dashboard!$J$22,Y157))</f>
        <v>1</v>
      </c>
      <c r="AA157">
        <f>IF(Z157,Dashboard!$N$22,"")</f>
        <v>0</v>
      </c>
      <c r="AB157">
        <f>IFERROR(AA157+'Master Data'!E159, 'Master Data'!E159)</f>
        <v>2</v>
      </c>
      <c r="AE157" t="str">
        <v>Anonymous Item 154</v>
      </c>
      <c r="AF157" t="b">
        <f>ISNUMBER(SEARCH(Dashboard!$J$35,AE157))</f>
        <v>1</v>
      </c>
      <c r="AG157">
        <f>IF(AF157,Dashboard!$N$35,"")</f>
        <v>0</v>
      </c>
      <c r="AH157">
        <f>IFERROR('Master Data'!E159-AG157, 'Master Data'!E159)</f>
        <v>2</v>
      </c>
    </row>
    <row r="158" spans="8:34" x14ac:dyDescent="0.25">
      <c r="H158" t="str">
        <v>Anonymous Item 155</v>
      </c>
      <c r="I158">
        <f>SEARCH(Dashboard!$J$22,H158)</f>
        <v>1</v>
      </c>
      <c r="J158" t="b">
        <f t="shared" si="4"/>
        <v>1</v>
      </c>
      <c r="K158" t="str">
        <v>Anonymous Item 155</v>
      </c>
      <c r="M158" t="str">
        <v>Anonymous Item 155</v>
      </c>
      <c r="N158">
        <f>SEARCH(Dashboard!$J$35,M158)</f>
        <v>1</v>
      </c>
      <c r="O158" t="b">
        <f t="shared" si="5"/>
        <v>1</v>
      </c>
      <c r="P158" t="str">
        <v>Anonymous Item 155</v>
      </c>
      <c r="R158">
        <v>160</v>
      </c>
      <c r="S158" t="str">
        <v>Anonymous Item 155</v>
      </c>
      <c r="T158">
        <v>0</v>
      </c>
      <c r="U158">
        <v>0</v>
      </c>
      <c r="V158" t="str">
        <v>Pairs</v>
      </c>
      <c r="Y158" t="str">
        <v>Anonymous Item 155</v>
      </c>
      <c r="Z158" t="b">
        <f>ISNUMBER(SEARCH(Dashboard!$J$22,Y158))</f>
        <v>1</v>
      </c>
      <c r="AA158">
        <f>IF(Z158,Dashboard!$N$22,"")</f>
        <v>0</v>
      </c>
      <c r="AB158">
        <f>IFERROR(AA158+'Master Data'!E160, 'Master Data'!E160)</f>
        <v>0</v>
      </c>
      <c r="AE158" t="str">
        <v>Anonymous Item 155</v>
      </c>
      <c r="AF158" t="b">
        <f>ISNUMBER(SEARCH(Dashboard!$J$35,AE158))</f>
        <v>1</v>
      </c>
      <c r="AG158">
        <f>IF(AF158,Dashboard!$N$35,"")</f>
        <v>0</v>
      </c>
      <c r="AH158">
        <f>IFERROR('Master Data'!E160-AG158, 'Master Data'!E160)</f>
        <v>0</v>
      </c>
    </row>
    <row r="159" spans="8:34" x14ac:dyDescent="0.25">
      <c r="H159" t="str">
        <v>Anonymous Item 156</v>
      </c>
      <c r="I159">
        <f>SEARCH(Dashboard!$J$22,H159)</f>
        <v>1</v>
      </c>
      <c r="J159" t="b">
        <f t="shared" si="4"/>
        <v>1</v>
      </c>
      <c r="K159" t="str">
        <v>Anonymous Item 156</v>
      </c>
      <c r="M159" t="str">
        <v>Anonymous Item 156</v>
      </c>
      <c r="N159">
        <f>SEARCH(Dashboard!$J$35,M159)</f>
        <v>1</v>
      </c>
      <c r="O159" t="b">
        <f t="shared" si="5"/>
        <v>1</v>
      </c>
      <c r="P159" t="str">
        <v>Anonymous Item 156</v>
      </c>
      <c r="R159">
        <v>161</v>
      </c>
      <c r="S159" t="str">
        <v>Anonymous Item 156</v>
      </c>
      <c r="T159">
        <v>0</v>
      </c>
      <c r="U159">
        <v>6</v>
      </c>
      <c r="V159" t="str">
        <v>Pairs</v>
      </c>
      <c r="Y159" t="str">
        <v>Anonymous Item 156</v>
      </c>
      <c r="Z159" t="b">
        <f>ISNUMBER(SEARCH(Dashboard!$J$22,Y159))</f>
        <v>1</v>
      </c>
      <c r="AA159">
        <f>IF(Z159,Dashboard!$N$22,"")</f>
        <v>0</v>
      </c>
      <c r="AB159">
        <f>IFERROR(AA159+'Master Data'!E161, 'Master Data'!E161)</f>
        <v>6</v>
      </c>
      <c r="AE159" t="str">
        <v>Anonymous Item 156</v>
      </c>
      <c r="AF159" t="b">
        <f>ISNUMBER(SEARCH(Dashboard!$J$35,AE159))</f>
        <v>1</v>
      </c>
      <c r="AG159">
        <f>IF(AF159,Dashboard!$N$35,"")</f>
        <v>0</v>
      </c>
      <c r="AH159">
        <f>IFERROR('Master Data'!E161-AG159, 'Master Data'!E161)</f>
        <v>6</v>
      </c>
    </row>
    <row r="160" spans="8:34" x14ac:dyDescent="0.25">
      <c r="H160" t="str">
        <v>Anonymous Item 157</v>
      </c>
      <c r="I160">
        <f>SEARCH(Dashboard!$J$22,H160)</f>
        <v>1</v>
      </c>
      <c r="J160" t="b">
        <f t="shared" si="4"/>
        <v>1</v>
      </c>
      <c r="K160" t="str">
        <v>Anonymous Item 157</v>
      </c>
      <c r="M160" t="str">
        <v>Anonymous Item 157</v>
      </c>
      <c r="N160">
        <f>SEARCH(Dashboard!$J$35,M160)</f>
        <v>1</v>
      </c>
      <c r="O160" t="b">
        <f t="shared" si="5"/>
        <v>1</v>
      </c>
      <c r="P160" t="str">
        <v>Anonymous Item 157</v>
      </c>
      <c r="R160">
        <v>162</v>
      </c>
      <c r="S160" t="str">
        <v>Anonymous Item 157</v>
      </c>
      <c r="T160">
        <v>0</v>
      </c>
      <c r="U160">
        <v>2</v>
      </c>
      <c r="V160" t="str">
        <v>Pairs</v>
      </c>
      <c r="Y160" t="str">
        <v>Anonymous Item 157</v>
      </c>
      <c r="Z160" t="b">
        <f>ISNUMBER(SEARCH(Dashboard!$J$22,Y160))</f>
        <v>1</v>
      </c>
      <c r="AA160">
        <f>IF(Z160,Dashboard!$N$22,"")</f>
        <v>0</v>
      </c>
      <c r="AB160">
        <f>IFERROR(AA160+'Master Data'!E162, 'Master Data'!E162)</f>
        <v>2</v>
      </c>
      <c r="AE160" t="str">
        <v>Anonymous Item 157</v>
      </c>
      <c r="AF160" t="b">
        <f>ISNUMBER(SEARCH(Dashboard!$J$35,AE160))</f>
        <v>1</v>
      </c>
      <c r="AG160">
        <f>IF(AF160,Dashboard!$N$35,"")</f>
        <v>0</v>
      </c>
      <c r="AH160">
        <f>IFERROR('Master Data'!E162-AG160, 'Master Data'!E162)</f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8A8BE-74D1-42E7-93A6-00E2A8EFC4B0}">
  <sheetPr codeName="Sheet10"/>
  <dimension ref="B1:E54"/>
  <sheetViews>
    <sheetView zoomScaleNormal="100" workbookViewId="0">
      <selection activeCell="B2" sqref="B2"/>
    </sheetView>
  </sheetViews>
  <sheetFormatPr defaultRowHeight="15" x14ac:dyDescent="0.25"/>
  <cols>
    <col min="2" max="2" width="8.140625" customWidth="1"/>
    <col min="3" max="3" width="59.85546875" customWidth="1"/>
    <col min="4" max="4" width="25.140625" customWidth="1"/>
    <col min="5" max="5" width="23.42578125" customWidth="1"/>
  </cols>
  <sheetData>
    <row r="1" spans="2:5" ht="15.75" thickBot="1" x14ac:dyDescent="0.3"/>
    <row r="2" spans="2:5" ht="28.5" customHeight="1" x14ac:dyDescent="0.3">
      <c r="B2" s="2"/>
      <c r="C2" s="77" t="s">
        <v>56</v>
      </c>
      <c r="D2" s="77"/>
      <c r="E2" s="78"/>
    </row>
    <row r="3" spans="2:5" ht="30" customHeight="1" thickBot="1" x14ac:dyDescent="0.35">
      <c r="B3" s="3"/>
      <c r="C3" s="79"/>
      <c r="D3" s="79"/>
      <c r="E3" s="80"/>
    </row>
    <row r="6" spans="2:5" ht="36" customHeight="1" x14ac:dyDescent="0.25">
      <c r="B6" s="8" t="s">
        <v>0</v>
      </c>
      <c r="C6" s="8" t="s">
        <v>1</v>
      </c>
      <c r="D6" s="9" t="s">
        <v>62</v>
      </c>
      <c r="E6" s="10" t="s">
        <v>55</v>
      </c>
    </row>
    <row r="7" spans="2:5" x14ac:dyDescent="0.25">
      <c r="B7">
        <v>1</v>
      </c>
      <c r="C7" t="s">
        <v>5</v>
      </c>
      <c r="D7">
        <v>5</v>
      </c>
      <c r="E7" s="11">
        <v>44825</v>
      </c>
    </row>
    <row r="8" spans="2:5" x14ac:dyDescent="0.25">
      <c r="B8">
        <v>2</v>
      </c>
      <c r="C8" t="s">
        <v>10</v>
      </c>
      <c r="D8">
        <v>2</v>
      </c>
      <c r="E8" s="11">
        <v>44825</v>
      </c>
    </row>
    <row r="9" spans="2:5" x14ac:dyDescent="0.25">
      <c r="B9">
        <v>3</v>
      </c>
      <c r="C9" t="s">
        <v>4</v>
      </c>
      <c r="D9">
        <v>5</v>
      </c>
      <c r="E9" s="11">
        <v>44825</v>
      </c>
    </row>
    <row r="10" spans="2:5" x14ac:dyDescent="0.25">
      <c r="B10">
        <v>4</v>
      </c>
      <c r="C10" t="s">
        <v>4</v>
      </c>
      <c r="D10">
        <v>4</v>
      </c>
      <c r="E10" s="11">
        <v>44827</v>
      </c>
    </row>
    <row r="11" spans="2:5" x14ac:dyDescent="0.25">
      <c r="B11">
        <v>5</v>
      </c>
      <c r="C11" t="s">
        <v>6</v>
      </c>
      <c r="D11">
        <v>10</v>
      </c>
      <c r="E11" s="11">
        <v>44827</v>
      </c>
    </row>
    <row r="12" spans="2:5" x14ac:dyDescent="0.25">
      <c r="B12">
        <v>6</v>
      </c>
      <c r="C12" t="s">
        <v>6</v>
      </c>
      <c r="D12">
        <v>10</v>
      </c>
      <c r="E12" s="11">
        <v>44827</v>
      </c>
    </row>
    <row r="13" spans="2:5" x14ac:dyDescent="0.25">
      <c r="B13">
        <v>7</v>
      </c>
      <c r="C13" t="s">
        <v>6</v>
      </c>
      <c r="D13">
        <v>10</v>
      </c>
      <c r="E13" s="11">
        <v>44827</v>
      </c>
    </row>
    <row r="14" spans="2:5" x14ac:dyDescent="0.25">
      <c r="B14">
        <v>8</v>
      </c>
      <c r="C14" t="s">
        <v>6</v>
      </c>
      <c r="D14">
        <v>10</v>
      </c>
      <c r="E14" s="11">
        <v>44827</v>
      </c>
    </row>
    <row r="15" spans="2:5" x14ac:dyDescent="0.25">
      <c r="B15">
        <v>9</v>
      </c>
      <c r="C15" t="s">
        <v>6</v>
      </c>
      <c r="D15">
        <v>10</v>
      </c>
      <c r="E15" s="11">
        <v>44827</v>
      </c>
    </row>
    <row r="16" spans="2:5" x14ac:dyDescent="0.25">
      <c r="B16">
        <v>10</v>
      </c>
      <c r="C16" t="s">
        <v>6</v>
      </c>
      <c r="D16">
        <v>10</v>
      </c>
      <c r="E16" s="11">
        <v>44827</v>
      </c>
    </row>
    <row r="17" spans="2:5" x14ac:dyDescent="0.25">
      <c r="B17">
        <v>11</v>
      </c>
      <c r="C17" t="s">
        <v>6</v>
      </c>
      <c r="D17">
        <v>10</v>
      </c>
      <c r="E17" s="11">
        <v>44827</v>
      </c>
    </row>
    <row r="18" spans="2:5" x14ac:dyDescent="0.25">
      <c r="B18">
        <v>12</v>
      </c>
      <c r="C18" t="s">
        <v>6</v>
      </c>
      <c r="D18">
        <v>10</v>
      </c>
      <c r="E18" s="11">
        <v>44827</v>
      </c>
    </row>
    <row r="19" spans="2:5" x14ac:dyDescent="0.25">
      <c r="B19">
        <v>13</v>
      </c>
      <c r="C19" t="s">
        <v>6</v>
      </c>
      <c r="D19">
        <v>10</v>
      </c>
      <c r="E19" s="11">
        <v>44827</v>
      </c>
    </row>
    <row r="20" spans="2:5" x14ac:dyDescent="0.25">
      <c r="B20">
        <v>14</v>
      </c>
      <c r="C20" t="s">
        <v>6</v>
      </c>
      <c r="D20">
        <v>10</v>
      </c>
      <c r="E20" s="11">
        <v>44827</v>
      </c>
    </row>
    <row r="21" spans="2:5" x14ac:dyDescent="0.25">
      <c r="B21">
        <v>15</v>
      </c>
      <c r="C21" t="s">
        <v>6</v>
      </c>
      <c r="D21">
        <v>10</v>
      </c>
      <c r="E21" s="11">
        <v>44827</v>
      </c>
    </row>
    <row r="22" spans="2:5" x14ac:dyDescent="0.25">
      <c r="B22">
        <v>16</v>
      </c>
      <c r="C22" t="s">
        <v>6</v>
      </c>
      <c r="D22">
        <v>10</v>
      </c>
      <c r="E22" s="11">
        <v>44827</v>
      </c>
    </row>
    <row r="23" spans="2:5" x14ac:dyDescent="0.25">
      <c r="B23">
        <v>17</v>
      </c>
      <c r="C23" t="s">
        <v>6</v>
      </c>
      <c r="D23">
        <v>10</v>
      </c>
      <c r="E23" s="11">
        <v>44827</v>
      </c>
    </row>
    <row r="24" spans="2:5" x14ac:dyDescent="0.25">
      <c r="B24">
        <v>18</v>
      </c>
      <c r="C24" t="s">
        <v>6</v>
      </c>
      <c r="D24">
        <v>10</v>
      </c>
      <c r="E24" s="11">
        <v>44827</v>
      </c>
    </row>
    <row r="25" spans="2:5" x14ac:dyDescent="0.25">
      <c r="B25">
        <v>19</v>
      </c>
      <c r="C25" t="s">
        <v>6</v>
      </c>
      <c r="D25">
        <v>10</v>
      </c>
      <c r="E25" s="11">
        <v>44827</v>
      </c>
    </row>
    <row r="26" spans="2:5" x14ac:dyDescent="0.25">
      <c r="B26">
        <v>20</v>
      </c>
      <c r="C26" t="s">
        <v>6</v>
      </c>
      <c r="D26">
        <v>10</v>
      </c>
      <c r="E26" s="11">
        <v>44827</v>
      </c>
    </row>
    <row r="27" spans="2:5" x14ac:dyDescent="0.25">
      <c r="B27">
        <v>21</v>
      </c>
      <c r="C27" t="s">
        <v>6</v>
      </c>
      <c r="D27">
        <v>10</v>
      </c>
      <c r="E27" s="11">
        <v>44827</v>
      </c>
    </row>
    <row r="28" spans="2:5" x14ac:dyDescent="0.25">
      <c r="B28">
        <v>22</v>
      </c>
      <c r="E28" s="11">
        <v>44827</v>
      </c>
    </row>
    <row r="29" spans="2:5" x14ac:dyDescent="0.25">
      <c r="B29">
        <v>23</v>
      </c>
      <c r="C29">
        <v>5</v>
      </c>
      <c r="E29" s="11">
        <v>44827</v>
      </c>
    </row>
    <row r="30" spans="2:5" x14ac:dyDescent="0.25">
      <c r="B30">
        <v>24</v>
      </c>
      <c r="C30" t="s">
        <v>8</v>
      </c>
      <c r="D30">
        <v>67</v>
      </c>
      <c r="E30" s="11">
        <v>44827</v>
      </c>
    </row>
    <row r="31" spans="2:5" x14ac:dyDescent="0.25">
      <c r="B31">
        <v>25</v>
      </c>
      <c r="C31" t="s">
        <v>4</v>
      </c>
      <c r="D31">
        <v>10</v>
      </c>
      <c r="E31" s="11">
        <v>44827</v>
      </c>
    </row>
    <row r="32" spans="2:5" x14ac:dyDescent="0.25">
      <c r="B32">
        <v>26</v>
      </c>
      <c r="C32" t="s">
        <v>4</v>
      </c>
      <c r="D32">
        <v>10</v>
      </c>
      <c r="E32" s="11">
        <v>44827</v>
      </c>
    </row>
    <row r="33" spans="2:5" x14ac:dyDescent="0.25">
      <c r="B33">
        <v>27</v>
      </c>
      <c r="C33" t="s">
        <v>4</v>
      </c>
      <c r="D33">
        <v>10</v>
      </c>
      <c r="E33" s="11">
        <v>44827</v>
      </c>
    </row>
    <row r="34" spans="2:5" x14ac:dyDescent="0.25">
      <c r="B34">
        <v>28</v>
      </c>
      <c r="C34" t="s">
        <v>4</v>
      </c>
      <c r="D34">
        <v>10</v>
      </c>
      <c r="E34" s="11">
        <v>44827</v>
      </c>
    </row>
    <row r="35" spans="2:5" x14ac:dyDescent="0.25">
      <c r="B35">
        <v>29</v>
      </c>
      <c r="C35" t="s">
        <v>4</v>
      </c>
      <c r="D35">
        <v>10</v>
      </c>
      <c r="E35" s="11">
        <v>44827</v>
      </c>
    </row>
    <row r="36" spans="2:5" x14ac:dyDescent="0.25">
      <c r="B36">
        <v>30</v>
      </c>
      <c r="C36" t="s">
        <v>4</v>
      </c>
      <c r="D36">
        <v>10</v>
      </c>
      <c r="E36" s="11">
        <v>44827</v>
      </c>
    </row>
    <row r="37" spans="2:5" x14ac:dyDescent="0.25">
      <c r="B37">
        <v>31</v>
      </c>
      <c r="C37" t="s">
        <v>4</v>
      </c>
      <c r="D37">
        <v>10</v>
      </c>
      <c r="E37" s="11">
        <v>44827</v>
      </c>
    </row>
    <row r="38" spans="2:5" x14ac:dyDescent="0.25">
      <c r="B38">
        <v>32</v>
      </c>
      <c r="C38" t="s">
        <v>7</v>
      </c>
      <c r="D38">
        <v>10</v>
      </c>
      <c r="E38" s="11">
        <v>44827</v>
      </c>
    </row>
    <row r="39" spans="2:5" x14ac:dyDescent="0.25">
      <c r="B39">
        <v>33</v>
      </c>
      <c r="C39" t="s">
        <v>4</v>
      </c>
      <c r="D39">
        <v>10</v>
      </c>
      <c r="E39" s="11">
        <v>44827</v>
      </c>
    </row>
    <row r="40" spans="2:5" x14ac:dyDescent="0.25">
      <c r="B40">
        <v>34</v>
      </c>
      <c r="C40" t="s">
        <v>4</v>
      </c>
      <c r="D40">
        <v>10</v>
      </c>
      <c r="E40" s="11">
        <v>44827</v>
      </c>
    </row>
    <row r="41" spans="2:5" x14ac:dyDescent="0.25">
      <c r="B41">
        <v>35</v>
      </c>
      <c r="C41" t="s">
        <v>4</v>
      </c>
      <c r="D41">
        <v>10</v>
      </c>
      <c r="E41" s="11">
        <v>44827</v>
      </c>
    </row>
    <row r="42" spans="2:5" x14ac:dyDescent="0.25">
      <c r="B42">
        <v>36</v>
      </c>
      <c r="C42" t="s">
        <v>4</v>
      </c>
      <c r="D42">
        <v>5</v>
      </c>
      <c r="E42" s="11">
        <v>44827</v>
      </c>
    </row>
    <row r="43" spans="2:5" x14ac:dyDescent="0.25">
      <c r="B43">
        <v>37</v>
      </c>
      <c r="C43" t="s">
        <v>4</v>
      </c>
      <c r="D43">
        <v>5</v>
      </c>
      <c r="E43" s="11">
        <v>44827</v>
      </c>
    </row>
    <row r="44" spans="2:5" x14ac:dyDescent="0.25">
      <c r="B44">
        <v>38</v>
      </c>
      <c r="C44" t="s">
        <v>4</v>
      </c>
      <c r="D44">
        <v>19</v>
      </c>
      <c r="E44" s="11">
        <v>44827</v>
      </c>
    </row>
    <row r="45" spans="2:5" x14ac:dyDescent="0.25">
      <c r="B45">
        <v>39</v>
      </c>
      <c r="C45" t="s">
        <v>13</v>
      </c>
      <c r="D45">
        <v>7</v>
      </c>
      <c r="E45" s="11">
        <v>44828</v>
      </c>
    </row>
    <row r="46" spans="2:5" x14ac:dyDescent="0.25">
      <c r="B46">
        <v>40</v>
      </c>
      <c r="C46" t="s">
        <v>13</v>
      </c>
      <c r="D46">
        <v>8</v>
      </c>
      <c r="E46" s="11">
        <v>44828</v>
      </c>
    </row>
    <row r="47" spans="2:5" x14ac:dyDescent="0.25">
      <c r="B47">
        <v>41</v>
      </c>
      <c r="C47" t="s">
        <v>4</v>
      </c>
      <c r="D47">
        <v>7</v>
      </c>
      <c r="E47" s="11">
        <v>44830</v>
      </c>
    </row>
    <row r="48" spans="2:5" x14ac:dyDescent="0.25">
      <c r="B48">
        <v>42</v>
      </c>
      <c r="C48" t="s">
        <v>7</v>
      </c>
      <c r="D48">
        <v>45</v>
      </c>
      <c r="E48" s="11">
        <v>44830</v>
      </c>
    </row>
    <row r="49" spans="2:5" x14ac:dyDescent="0.25">
      <c r="B49">
        <v>43</v>
      </c>
      <c r="C49" t="s">
        <v>5</v>
      </c>
      <c r="D49">
        <v>7</v>
      </c>
      <c r="E49" s="11">
        <v>44830</v>
      </c>
    </row>
    <row r="50" spans="2:5" x14ac:dyDescent="0.25">
      <c r="B50">
        <v>44</v>
      </c>
      <c r="C50" t="s">
        <v>11</v>
      </c>
      <c r="D50">
        <v>12</v>
      </c>
      <c r="E50" s="11">
        <v>44830</v>
      </c>
    </row>
    <row r="51" spans="2:5" x14ac:dyDescent="0.25">
      <c r="B51">
        <v>45</v>
      </c>
      <c r="C51" t="s">
        <v>10</v>
      </c>
      <c r="D51">
        <v>5</v>
      </c>
      <c r="E51" s="11">
        <v>44830</v>
      </c>
    </row>
    <row r="52" spans="2:5" x14ac:dyDescent="0.25">
      <c r="B52">
        <v>46</v>
      </c>
      <c r="C52" t="s">
        <v>10</v>
      </c>
      <c r="D52">
        <v>5</v>
      </c>
      <c r="E52" s="11">
        <v>44830</v>
      </c>
    </row>
    <row r="53" spans="2:5" x14ac:dyDescent="0.25">
      <c r="B53">
        <v>47</v>
      </c>
      <c r="C53" t="s">
        <v>10</v>
      </c>
      <c r="D53">
        <v>5</v>
      </c>
      <c r="E53" s="11">
        <v>44830</v>
      </c>
    </row>
    <row r="54" spans="2:5" x14ac:dyDescent="0.25">
      <c r="B54">
        <v>48</v>
      </c>
      <c r="C54" t="s">
        <v>9</v>
      </c>
      <c r="D54">
        <v>5</v>
      </c>
      <c r="E54" s="11">
        <v>44830</v>
      </c>
    </row>
  </sheetData>
  <mergeCells count="1">
    <mergeCell ref="C2:E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4C4CE-F4B7-4008-B699-88EB77CE4EA7}">
  <sheetPr codeName="Sheet11"/>
  <dimension ref="B1:H18"/>
  <sheetViews>
    <sheetView zoomScale="99" workbookViewId="0"/>
  </sheetViews>
  <sheetFormatPr defaultRowHeight="15" x14ac:dyDescent="0.25"/>
  <cols>
    <col min="2" max="2" width="8.140625" customWidth="1"/>
    <col min="3" max="3" width="50.85546875" customWidth="1"/>
    <col min="4" max="6" width="29.7109375" customWidth="1"/>
    <col min="7" max="7" width="25.140625" customWidth="1"/>
    <col min="8" max="8" width="23.42578125" customWidth="1"/>
  </cols>
  <sheetData>
    <row r="1" spans="2:8" ht="15.75" thickBot="1" x14ac:dyDescent="0.3"/>
    <row r="2" spans="2:8" ht="16.5" x14ac:dyDescent="0.3">
      <c r="B2" s="2"/>
      <c r="C2" s="77" t="s">
        <v>58</v>
      </c>
      <c r="D2" s="77"/>
      <c r="E2" s="77"/>
      <c r="F2" s="77"/>
      <c r="G2" s="77"/>
      <c r="H2" s="78"/>
    </row>
    <row r="3" spans="2:8" ht="38.25" customHeight="1" thickBot="1" x14ac:dyDescent="0.35">
      <c r="B3" s="3"/>
      <c r="C3" s="79"/>
      <c r="D3" s="79"/>
      <c r="E3" s="79"/>
      <c r="F3" s="79"/>
      <c r="G3" s="79"/>
      <c r="H3" s="80"/>
    </row>
    <row r="6" spans="2:8" ht="36" customHeight="1" x14ac:dyDescent="0.25">
      <c r="B6" s="8" t="s">
        <v>0</v>
      </c>
      <c r="C6" s="8" t="s">
        <v>1</v>
      </c>
      <c r="D6" s="9" t="s">
        <v>61</v>
      </c>
      <c r="E6" s="9" t="s">
        <v>60</v>
      </c>
      <c r="F6" s="9" t="s">
        <v>63</v>
      </c>
      <c r="G6" s="9" t="s">
        <v>57</v>
      </c>
      <c r="H6" s="10" t="s">
        <v>67</v>
      </c>
    </row>
    <row r="7" spans="2:8" x14ac:dyDescent="0.25">
      <c r="B7">
        <v>1</v>
      </c>
      <c r="C7" t="s">
        <v>5</v>
      </c>
      <c r="D7">
        <v>5</v>
      </c>
      <c r="G7" t="s">
        <v>59</v>
      </c>
      <c r="H7" s="11">
        <v>44825</v>
      </c>
    </row>
    <row r="8" spans="2:8" x14ac:dyDescent="0.25">
      <c r="B8">
        <v>2</v>
      </c>
      <c r="C8" t="s">
        <v>4</v>
      </c>
      <c r="D8">
        <v>5</v>
      </c>
      <c r="G8" t="s">
        <v>59</v>
      </c>
      <c r="H8" s="11">
        <v>44825</v>
      </c>
    </row>
    <row r="9" spans="2:8" x14ac:dyDescent="0.25">
      <c r="B9">
        <v>3</v>
      </c>
      <c r="C9" t="s">
        <v>4</v>
      </c>
      <c r="F9" t="s">
        <v>65</v>
      </c>
      <c r="G9" t="s">
        <v>64</v>
      </c>
      <c r="H9" s="11">
        <v>44827</v>
      </c>
    </row>
    <row r="10" spans="2:8" x14ac:dyDescent="0.25">
      <c r="B10">
        <v>4</v>
      </c>
      <c r="C10" t="s">
        <v>4</v>
      </c>
      <c r="D10">
        <v>4</v>
      </c>
      <c r="E10" t="s">
        <v>65</v>
      </c>
      <c r="F10" t="s">
        <v>68</v>
      </c>
      <c r="G10" t="s">
        <v>64</v>
      </c>
      <c r="H10" s="11">
        <v>44827</v>
      </c>
    </row>
    <row r="11" spans="2:8" x14ac:dyDescent="0.25">
      <c r="B11">
        <v>5</v>
      </c>
      <c r="C11" t="s">
        <v>4</v>
      </c>
      <c r="D11">
        <v>4</v>
      </c>
      <c r="E11" t="s">
        <v>70</v>
      </c>
      <c r="F11" t="s">
        <v>71</v>
      </c>
      <c r="G11" t="s">
        <v>59</v>
      </c>
      <c r="H11" s="11">
        <v>44827</v>
      </c>
    </row>
    <row r="12" spans="2:8" x14ac:dyDescent="0.25">
      <c r="B12">
        <v>6</v>
      </c>
      <c r="C12" t="s">
        <v>4</v>
      </c>
      <c r="D12">
        <v>10</v>
      </c>
      <c r="E12" t="s">
        <v>65</v>
      </c>
      <c r="F12" t="s">
        <v>66</v>
      </c>
      <c r="G12" t="s">
        <v>64</v>
      </c>
      <c r="H12" s="11">
        <v>44827</v>
      </c>
    </row>
    <row r="13" spans="2:8" x14ac:dyDescent="0.25">
      <c r="B13">
        <v>7</v>
      </c>
      <c r="C13" t="s">
        <v>4</v>
      </c>
      <c r="D13">
        <v>10</v>
      </c>
      <c r="E13" t="s">
        <v>65</v>
      </c>
      <c r="F13" t="s">
        <v>66</v>
      </c>
      <c r="G13" t="s">
        <v>64</v>
      </c>
      <c r="H13" s="11">
        <v>44827</v>
      </c>
    </row>
    <row r="14" spans="2:8" x14ac:dyDescent="0.25">
      <c r="B14">
        <v>8</v>
      </c>
      <c r="C14" t="s">
        <v>4</v>
      </c>
      <c r="D14">
        <v>10</v>
      </c>
      <c r="E14" t="s">
        <v>65</v>
      </c>
      <c r="F14" t="s">
        <v>66</v>
      </c>
      <c r="G14" t="s">
        <v>64</v>
      </c>
      <c r="H14" s="11">
        <v>44827</v>
      </c>
    </row>
    <row r="15" spans="2:8" x14ac:dyDescent="0.25">
      <c r="B15">
        <v>9</v>
      </c>
      <c r="C15" t="s">
        <v>10</v>
      </c>
      <c r="D15">
        <v>5</v>
      </c>
      <c r="E15" t="s">
        <v>91</v>
      </c>
      <c r="F15" t="s">
        <v>66</v>
      </c>
      <c r="G15" t="s">
        <v>64</v>
      </c>
      <c r="H15" s="11">
        <v>44830</v>
      </c>
    </row>
    <row r="16" spans="2:8" x14ac:dyDescent="0.25">
      <c r="B16">
        <v>10</v>
      </c>
      <c r="C16" t="s">
        <v>10</v>
      </c>
      <c r="D16">
        <v>5</v>
      </c>
      <c r="E16" t="s">
        <v>91</v>
      </c>
      <c r="F16" t="s">
        <v>66</v>
      </c>
      <c r="G16" t="s">
        <v>64</v>
      </c>
      <c r="H16" s="11">
        <v>44830</v>
      </c>
    </row>
    <row r="17" spans="2:8" x14ac:dyDescent="0.25">
      <c r="B17">
        <v>11</v>
      </c>
      <c r="C17" t="s">
        <v>5</v>
      </c>
      <c r="D17">
        <v>5</v>
      </c>
      <c r="E17" t="s">
        <v>65</v>
      </c>
      <c r="F17" t="s">
        <v>93</v>
      </c>
      <c r="G17" t="s">
        <v>64</v>
      </c>
      <c r="H17" s="11">
        <v>44830</v>
      </c>
    </row>
    <row r="18" spans="2:8" x14ac:dyDescent="0.25">
      <c r="B18">
        <v>12</v>
      </c>
      <c r="C18" t="s">
        <v>9</v>
      </c>
      <c r="D18">
        <v>5</v>
      </c>
      <c r="E18" t="s">
        <v>65</v>
      </c>
      <c r="F18" t="s">
        <v>93</v>
      </c>
      <c r="G18" t="s">
        <v>64</v>
      </c>
      <c r="H18" s="11">
        <v>44830</v>
      </c>
    </row>
  </sheetData>
  <mergeCells count="1">
    <mergeCell ref="C2:H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B47CB-DAB5-49AC-8F08-B59A6B840A9A}">
  <sheetPr codeName="Sheet17"/>
  <dimension ref="B1:H39"/>
  <sheetViews>
    <sheetView zoomScale="113" workbookViewId="0"/>
  </sheetViews>
  <sheetFormatPr defaultRowHeight="15" x14ac:dyDescent="0.25"/>
  <cols>
    <col min="2" max="2" width="16" customWidth="1"/>
    <col min="3" max="3" width="16.28515625" customWidth="1"/>
    <col min="4" max="4" width="78.7109375" style="12" customWidth="1"/>
  </cols>
  <sheetData>
    <row r="1" spans="2:8" ht="15.75" thickBot="1" x14ac:dyDescent="0.3"/>
    <row r="2" spans="2:8" ht="47.25" customHeight="1" x14ac:dyDescent="0.3">
      <c r="B2" s="2"/>
      <c r="C2" s="14" t="s">
        <v>74</v>
      </c>
      <c r="D2" s="14"/>
      <c r="E2" s="14"/>
      <c r="F2" s="14"/>
      <c r="G2" s="14"/>
      <c r="H2" s="15"/>
    </row>
    <row r="3" spans="2:8" ht="8.25" customHeight="1" thickBot="1" x14ac:dyDescent="0.35">
      <c r="B3" s="3"/>
      <c r="C3" s="16"/>
      <c r="D3" s="16"/>
      <c r="E3" s="16"/>
      <c r="F3" s="16"/>
      <c r="G3" s="16"/>
      <c r="H3" s="17"/>
    </row>
    <row r="6" spans="2:8" ht="28.5" customHeight="1" x14ac:dyDescent="0.25">
      <c r="B6" s="8" t="s">
        <v>0</v>
      </c>
      <c r="C6" s="8" t="s">
        <v>72</v>
      </c>
      <c r="D6" s="13" t="s">
        <v>73</v>
      </c>
    </row>
    <row r="7" spans="2:8" ht="30" x14ac:dyDescent="0.25">
      <c r="B7">
        <v>1</v>
      </c>
      <c r="C7" s="11">
        <v>44827</v>
      </c>
      <c r="D7" s="12" t="s">
        <v>78</v>
      </c>
    </row>
    <row r="8" spans="2:8" ht="30" x14ac:dyDescent="0.25">
      <c r="B8">
        <v>2</v>
      </c>
      <c r="C8" s="11">
        <v>44827</v>
      </c>
      <c r="D8" s="12" t="s">
        <v>78</v>
      </c>
    </row>
    <row r="9" spans="2:8" ht="30" x14ac:dyDescent="0.25">
      <c r="B9">
        <v>3</v>
      </c>
      <c r="C9" s="11">
        <v>44827</v>
      </c>
      <c r="D9" s="12" t="s">
        <v>81</v>
      </c>
    </row>
    <row r="10" spans="2:8" ht="30" x14ac:dyDescent="0.25">
      <c r="B10">
        <v>4</v>
      </c>
      <c r="C10" s="11">
        <v>44827</v>
      </c>
      <c r="D10" s="12" t="s">
        <v>82</v>
      </c>
    </row>
    <row r="11" spans="2:8" ht="30" x14ac:dyDescent="0.25">
      <c r="B11">
        <v>5</v>
      </c>
      <c r="C11" s="11">
        <v>44827</v>
      </c>
      <c r="D11" s="12" t="s">
        <v>83</v>
      </c>
    </row>
    <row r="12" spans="2:8" x14ac:dyDescent="0.25">
      <c r="B12">
        <v>6</v>
      </c>
      <c r="C12" s="11">
        <v>44828</v>
      </c>
      <c r="D12" s="12" t="s">
        <v>84</v>
      </c>
    </row>
    <row r="13" spans="2:8" x14ac:dyDescent="0.25">
      <c r="B13">
        <v>7</v>
      </c>
      <c r="C13" s="11">
        <v>44828</v>
      </c>
      <c r="D13" s="12" t="s">
        <v>85</v>
      </c>
    </row>
    <row r="14" spans="2:8" ht="30" x14ac:dyDescent="0.25">
      <c r="B14">
        <v>8</v>
      </c>
      <c r="C14" s="11">
        <v>44830</v>
      </c>
      <c r="D14" s="12" t="s">
        <v>87</v>
      </c>
    </row>
    <row r="15" spans="2:8" ht="30" x14ac:dyDescent="0.25">
      <c r="B15">
        <v>9</v>
      </c>
      <c r="C15" s="11">
        <v>44830</v>
      </c>
      <c r="D15" s="12" t="s">
        <v>88</v>
      </c>
    </row>
    <row r="16" spans="2:8" x14ac:dyDescent="0.25">
      <c r="B16">
        <v>10</v>
      </c>
      <c r="C16" s="11">
        <v>44830</v>
      </c>
      <c r="D16" s="12" t="s">
        <v>89</v>
      </c>
    </row>
    <row r="17" spans="2:4" x14ac:dyDescent="0.25">
      <c r="B17">
        <v>11</v>
      </c>
      <c r="C17" s="11">
        <v>44830</v>
      </c>
      <c r="D17" s="12" t="s">
        <v>90</v>
      </c>
    </row>
    <row r="18" spans="2:4" x14ac:dyDescent="0.25">
      <c r="B18">
        <v>12</v>
      </c>
      <c r="C18" s="11">
        <v>44830</v>
      </c>
      <c r="D18" s="12" t="s">
        <v>90</v>
      </c>
    </row>
    <row r="19" spans="2:4" x14ac:dyDescent="0.25">
      <c r="B19">
        <v>13</v>
      </c>
      <c r="C19" s="11">
        <v>44830</v>
      </c>
      <c r="D19" s="12" t="s">
        <v>90</v>
      </c>
    </row>
    <row r="20" spans="2:4" ht="30" x14ac:dyDescent="0.25">
      <c r="B20">
        <v>14</v>
      </c>
      <c r="C20" s="11">
        <v>44830</v>
      </c>
      <c r="D20" s="12" t="s">
        <v>92</v>
      </c>
    </row>
    <row r="21" spans="2:4" ht="30" x14ac:dyDescent="0.25">
      <c r="B21">
        <v>15</v>
      </c>
      <c r="C21" s="11">
        <v>44830</v>
      </c>
      <c r="D21" s="12" t="s">
        <v>92</v>
      </c>
    </row>
    <row r="22" spans="2:4" ht="30" x14ac:dyDescent="0.25">
      <c r="B22">
        <v>16</v>
      </c>
      <c r="C22" s="11">
        <v>44830</v>
      </c>
      <c r="D22" s="12" t="s">
        <v>94</v>
      </c>
    </row>
    <row r="23" spans="2:4" x14ac:dyDescent="0.25">
      <c r="B23">
        <v>17</v>
      </c>
      <c r="C23" s="11">
        <v>44830</v>
      </c>
      <c r="D23" s="12" t="s">
        <v>95</v>
      </c>
    </row>
    <row r="24" spans="2:4" ht="30" x14ac:dyDescent="0.25">
      <c r="B24">
        <v>18</v>
      </c>
      <c r="C24" s="11">
        <v>44830</v>
      </c>
      <c r="D24" s="12" t="s">
        <v>96</v>
      </c>
    </row>
    <row r="27" spans="2:4" x14ac:dyDescent="0.25">
      <c r="C27" s="11"/>
    </row>
    <row r="29" spans="2:4" x14ac:dyDescent="0.25">
      <c r="C29" s="11"/>
    </row>
    <row r="30" spans="2:4" x14ac:dyDescent="0.25">
      <c r="C30" s="11"/>
    </row>
    <row r="37" spans="3:3" x14ac:dyDescent="0.25">
      <c r="C37" s="11"/>
    </row>
    <row r="38" spans="3:3" x14ac:dyDescent="0.25">
      <c r="C38" s="11"/>
    </row>
    <row r="39" spans="3:3" x14ac:dyDescent="0.25">
      <c r="C39" s="1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431EE7A2C8B92408ABF31616A1546D7" ma:contentTypeVersion="4" ma:contentTypeDescription="Create a new document." ma:contentTypeScope="" ma:versionID="f26c0919fe75d9e55d3f1dbe20be3c92">
  <xsd:schema xmlns:xsd="http://www.w3.org/2001/XMLSchema" xmlns:xs="http://www.w3.org/2001/XMLSchema" xmlns:p="http://schemas.microsoft.com/office/2006/metadata/properties" xmlns:ns3="6c9df6fb-1662-4f75-ad2d-27bc3e4d59b6" targetNamespace="http://schemas.microsoft.com/office/2006/metadata/properties" ma:root="true" ma:fieldsID="265fa510cdea4d89eb2d457f30184cc4" ns3:_="">
    <xsd:import namespace="6c9df6fb-1662-4f75-ad2d-27bc3e4d59b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9df6fb-1662-4f75-ad2d-27bc3e4d5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037F58A-316A-47BD-8F58-7CF70050AD6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7B6FC-E9FF-4446-AEA9-7A7598547F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9df6fb-1662-4f75-ad2d-27bc3e4d5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5BC68C7-176B-49EA-861E-2C93601F3DFB}">
  <ds:schemaRefs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c9df6fb-1662-4f75-ad2d-27bc3e4d59b6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Master Data</vt:lpstr>
      <vt:lpstr>Data Summary</vt:lpstr>
      <vt:lpstr>Items Added</vt:lpstr>
      <vt:lpstr>Items Removed</vt:lpstr>
      <vt:lpstr>Notifications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PC</dc:creator>
  <cp:lastModifiedBy>Israel Bassey</cp:lastModifiedBy>
  <dcterms:created xsi:type="dcterms:W3CDTF">2022-09-20T11:51:40Z</dcterms:created>
  <dcterms:modified xsi:type="dcterms:W3CDTF">2022-09-29T18:10:56Z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2022-09-21T01:47:23Z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237817f3-b549-4feb-bd09-08e7ea2c65e3</vt:lpwstr>
  </property>
  <property fmtid="{D5CDD505-2E9C-101B-9397-08002B2CF9AE}" pid="7" name="MSIP_Label_defa4170-0d19-0005-0004-bc88714345d2_ActionId">
    <vt:lpwstr>1b080520-c3ff-4922-b263-3d3c672b535a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0x0101009431EE7A2C8B92408ABF31616A1546D7</vt:lpwstr>
  </property>
</Properties>
</file>