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sti\ARBEIT Lokal\dsCCPhos\Development\Data\MetaData\"/>
    </mc:Choice>
  </mc:AlternateContent>
  <xr:revisionPtr revIDLastSave="0" documentId="13_ncr:1_{C1F4F495-BA0E-4BCC-AEE9-B92716D617F8}" xr6:coauthVersionLast="47" xr6:coauthVersionMax="47" xr10:uidLastSave="{00000000-0000-0000-0000-000000000000}"/>
  <bookViews>
    <workbookView xWindow="-108" yWindow="-108" windowWidth="23256" windowHeight="12456" activeTab="1" xr2:uid="{035133D3-9E9F-4CDB-BCDC-A149BB1E9383}"/>
  </bookViews>
  <sheets>
    <sheet name="RawDataExclusion" sheetId="18" r:id="rId1"/>
    <sheet name="RawDataTransformation" sheetId="21" r:id="rId2"/>
    <sheet name="DiagnosisRedundancy" sheetId="20" r:id="rId3"/>
    <sheet name="DiagnosisAssociation" sheetId="16" r:id="rId4"/>
    <sheet name="TempBackup" sheetId="19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1" i="20" l="1"/>
  <c r="K10" i="20"/>
  <c r="K9" i="20"/>
  <c r="K8" i="20"/>
  <c r="K7" i="20"/>
  <c r="K6" i="20"/>
  <c r="K5" i="20"/>
  <c r="S4" i="20"/>
  <c r="K3" i="20"/>
  <c r="J3" i="20"/>
  <c r="I3" i="20"/>
  <c r="H3" i="20"/>
  <c r="G3" i="20"/>
  <c r="N4" i="20"/>
  <c r="P3" i="20"/>
  <c r="O3" i="20"/>
  <c r="N3" i="20"/>
  <c r="M3" i="20"/>
  <c r="L3" i="20"/>
  <c r="AH4" i="20"/>
  <c r="AJ3" i="20"/>
  <c r="AI3" i="20"/>
  <c r="AH3" i="20"/>
  <c r="AG3" i="20"/>
  <c r="AF3" i="20"/>
  <c r="AR4" i="20"/>
  <c r="AM4" i="20"/>
  <c r="AC4" i="20"/>
  <c r="X4" i="20"/>
  <c r="AT3" i="20"/>
  <c r="AS3" i="20"/>
  <c r="AR3" i="20"/>
  <c r="AQ3" i="20"/>
  <c r="AP3" i="20"/>
  <c r="AO3" i="20"/>
  <c r="AN3" i="20"/>
  <c r="AM3" i="20"/>
  <c r="AL3" i="20"/>
  <c r="AK3" i="20"/>
  <c r="AE3" i="20"/>
  <c r="AD3" i="20"/>
  <c r="AC3" i="20"/>
  <c r="AB3" i="20"/>
  <c r="AA3" i="20"/>
  <c r="Z3" i="20"/>
  <c r="Y3" i="20"/>
  <c r="X3" i="20"/>
  <c r="W3" i="20"/>
  <c r="V3" i="20"/>
  <c r="U3" i="20"/>
  <c r="T3" i="20"/>
  <c r="S3" i="20"/>
  <c r="R3" i="20"/>
  <c r="Q3" i="20"/>
  <c r="AZ3" i="16"/>
  <c r="BA3" i="16"/>
  <c r="BB3" i="16"/>
  <c r="BC3" i="16"/>
  <c r="BD3" i="16"/>
  <c r="AN32" i="19"/>
  <c r="AK32" i="19"/>
  <c r="C32" i="19"/>
  <c r="AN31" i="19"/>
  <c r="AK31" i="19"/>
  <c r="C31" i="19"/>
  <c r="BF30" i="19"/>
  <c r="BC30" i="19"/>
  <c r="AR29" i="19"/>
  <c r="Z29" i="19"/>
  <c r="H29" i="19"/>
  <c r="AN28" i="19"/>
  <c r="AK28" i="19"/>
  <c r="C28" i="19"/>
  <c r="BD27" i="19"/>
  <c r="C27" i="19"/>
  <c r="BD26" i="19"/>
  <c r="C26" i="19"/>
  <c r="AX25" i="19"/>
  <c r="C25" i="19"/>
  <c r="AX24" i="19"/>
  <c r="AR24" i="19"/>
  <c r="C24" i="19"/>
  <c r="AR23" i="19"/>
  <c r="C23" i="19"/>
  <c r="AL22" i="19"/>
  <c r="C22" i="19"/>
  <c r="C21" i="19"/>
  <c r="C20" i="19"/>
  <c r="C19" i="19"/>
  <c r="C18" i="19"/>
  <c r="C17" i="19"/>
  <c r="AF16" i="19"/>
  <c r="C16" i="19"/>
  <c r="AF15" i="19"/>
  <c r="Z15" i="19"/>
  <c r="C15" i="19"/>
  <c r="Z14" i="19"/>
  <c r="C14" i="19"/>
  <c r="T13" i="19"/>
  <c r="C13" i="19"/>
  <c r="T12" i="19"/>
  <c r="N12" i="19"/>
  <c r="C12" i="19"/>
  <c r="N11" i="19"/>
  <c r="H11" i="19"/>
  <c r="C11" i="19"/>
  <c r="H10" i="19"/>
  <c r="C10" i="19"/>
  <c r="AF9" i="19"/>
  <c r="Z8" i="19"/>
  <c r="T7" i="19"/>
  <c r="N6" i="19"/>
  <c r="BD4" i="19"/>
  <c r="AR4" i="19"/>
  <c r="AL4" i="19"/>
  <c r="Z4" i="19"/>
  <c r="H4" i="19"/>
  <c r="BG3" i="19"/>
  <c r="BF3" i="19"/>
  <c r="BE3" i="19"/>
  <c r="BD3" i="19"/>
  <c r="BC3" i="19"/>
  <c r="BB3" i="19"/>
  <c r="BA3" i="19"/>
  <c r="AZ3" i="19"/>
  <c r="AY3" i="19"/>
  <c r="AX3" i="19"/>
  <c r="AW3" i="19"/>
  <c r="AV3" i="19"/>
  <c r="AU3" i="19"/>
  <c r="AT3" i="19"/>
  <c r="AS3" i="19"/>
  <c r="AR3" i="19"/>
  <c r="AQ3" i="19"/>
  <c r="AP3" i="19"/>
  <c r="AO3" i="19"/>
  <c r="AN3" i="19"/>
  <c r="AM3" i="19"/>
  <c r="AL3" i="19"/>
  <c r="AK3" i="19"/>
  <c r="AJ3" i="19"/>
  <c r="AI3" i="19"/>
  <c r="AH3" i="19"/>
  <c r="AG3" i="19"/>
  <c r="AF3" i="19"/>
  <c r="AE3" i="19"/>
  <c r="AD3" i="19"/>
  <c r="AC3" i="19"/>
  <c r="AB3" i="19"/>
  <c r="AA3" i="19"/>
  <c r="Z3" i="19"/>
  <c r="Y3" i="19"/>
  <c r="X3" i="19"/>
  <c r="W3" i="19"/>
  <c r="V3" i="19"/>
  <c r="U3" i="19"/>
  <c r="T3" i="19"/>
  <c r="S3" i="19"/>
  <c r="R3" i="19"/>
  <c r="Q3" i="19"/>
  <c r="P3" i="19"/>
  <c r="O3" i="19"/>
  <c r="N3" i="19"/>
  <c r="M3" i="19"/>
  <c r="L3" i="19"/>
  <c r="K3" i="19"/>
  <c r="J3" i="19"/>
  <c r="I3" i="19"/>
  <c r="H3" i="19"/>
  <c r="G3" i="19"/>
  <c r="F3" i="19"/>
  <c r="V7" i="18"/>
  <c r="T3" i="18"/>
  <c r="Q3" i="18"/>
  <c r="K3" i="18"/>
  <c r="H3" i="18"/>
  <c r="AW3" i="16"/>
  <c r="AR3" i="16"/>
  <c r="AM3" i="16"/>
  <c r="AH3" i="16"/>
  <c r="AC3" i="16"/>
  <c r="X3" i="16"/>
  <c r="S3" i="16"/>
  <c r="N3" i="16"/>
  <c r="I3" i="16"/>
  <c r="AW25" i="16"/>
  <c r="AW24" i="16"/>
  <c r="AR23" i="16"/>
  <c r="AR22" i="16"/>
  <c r="AM27" i="16"/>
  <c r="AM22" i="16"/>
  <c r="AM21" i="16"/>
  <c r="AH20" i="16"/>
  <c r="AC14" i="16"/>
  <c r="AC13" i="16"/>
  <c r="AC7" i="16"/>
  <c r="X27" i="16"/>
  <c r="X13" i="16"/>
  <c r="X12" i="16"/>
  <c r="X6" i="16"/>
  <c r="S11" i="16"/>
  <c r="S10" i="16"/>
  <c r="S5" i="16"/>
  <c r="N10" i="16"/>
  <c r="N9" i="16"/>
  <c r="N4" i="16"/>
  <c r="I27" i="16"/>
  <c r="I9" i="16"/>
  <c r="I8" i="16"/>
  <c r="Z3" i="18"/>
  <c r="Y3" i="18"/>
  <c r="X3" i="18"/>
  <c r="W3" i="18"/>
  <c r="V3" i="18"/>
  <c r="U3" i="18"/>
  <c r="S3" i="18"/>
  <c r="R3" i="18"/>
  <c r="P3" i="18"/>
  <c r="O3" i="18"/>
  <c r="N3" i="18"/>
  <c r="M3" i="18"/>
  <c r="L3" i="18"/>
  <c r="J3" i="18"/>
  <c r="I3" i="18"/>
  <c r="G3" i="18"/>
  <c r="F3" i="18"/>
  <c r="AX3" i="16"/>
  <c r="AU3" i="16"/>
  <c r="AS3" i="16"/>
  <c r="AP3" i="16"/>
  <c r="AN3" i="16"/>
  <c r="AK3" i="16"/>
  <c r="AI3" i="16"/>
  <c r="AG3" i="16"/>
  <c r="AF3" i="16"/>
  <c r="AD3" i="16"/>
  <c r="AA3" i="16"/>
  <c r="Y3" i="16"/>
  <c r="V3" i="16"/>
  <c r="T3" i="16"/>
  <c r="Q3" i="16"/>
  <c r="O3" i="16"/>
  <c r="L3" i="16"/>
  <c r="J3" i="16"/>
  <c r="G3" i="16"/>
  <c r="W3" i="16"/>
  <c r="AY28" i="16"/>
  <c r="AV28" i="16"/>
  <c r="C24" i="16"/>
  <c r="C29" i="16"/>
  <c r="C30" i="16"/>
  <c r="C26" i="16"/>
  <c r="C25" i="16"/>
  <c r="C23" i="16"/>
  <c r="C22" i="16"/>
  <c r="C21" i="16"/>
  <c r="C20" i="16"/>
  <c r="C19" i="16"/>
  <c r="C18" i="16"/>
  <c r="C17" i="16"/>
  <c r="C16" i="16"/>
  <c r="C15" i="16"/>
  <c r="C14" i="16"/>
  <c r="C13" i="16"/>
  <c r="C12" i="16"/>
  <c r="C11" i="16"/>
  <c r="C10" i="16"/>
  <c r="C9" i="16"/>
  <c r="C8" i="16"/>
  <c r="AJ29" i="16"/>
  <c r="AG29" i="16"/>
  <c r="AJ30" i="16"/>
  <c r="AG30" i="16"/>
  <c r="AJ26" i="16"/>
  <c r="AG26" i="16"/>
  <c r="AY3" i="16"/>
  <c r="AV3" i="16"/>
  <c r="AT3" i="16"/>
  <c r="AQ3" i="16"/>
  <c r="AO3" i="16"/>
  <c r="AL3" i="16"/>
  <c r="AJ3" i="16"/>
  <c r="AE3" i="16"/>
  <c r="AB3" i="16"/>
  <c r="Z3" i="16"/>
  <c r="U3" i="16"/>
  <c r="R3" i="16"/>
  <c r="P3" i="16"/>
  <c r="M3" i="16"/>
  <c r="K3" i="16"/>
  <c r="H3" i="16"/>
</calcChain>
</file>

<file path=xl/sharedStrings.xml><?xml version="1.0" encoding="utf-8"?>
<sst xmlns="http://schemas.openxmlformats.org/spreadsheetml/2006/main" count="864" uniqueCount="130">
  <si>
    <t>Grading</t>
  </si>
  <si>
    <t>LocalizationSide</t>
  </si>
  <si>
    <t>ICDOTopographyCode</t>
  </si>
  <si>
    <t>ICD10Code</t>
  </si>
  <si>
    <t>ICDOMorphologyCode</t>
  </si>
  <si>
    <t>ICD10CodeShort</t>
  </si>
  <si>
    <t>ICDOTopographyCodeShort</t>
  </si>
  <si>
    <t>ICDOMorphologyCodeShort</t>
  </si>
  <si>
    <t>IsLikelyProgression</t>
  </si>
  <si>
    <t>Relation_LocalizationSide</t>
  </si>
  <si>
    <t>Relation_Grading</t>
  </si>
  <si>
    <t>IsLikelyAssociated</t>
  </si>
  <si>
    <t>TRUE</t>
  </si>
  <si>
    <t>Feature</t>
  </si>
  <si>
    <t>Relation_ICD10</t>
  </si>
  <si>
    <t>Profile</t>
  </si>
  <si>
    <t>&amp;</t>
  </si>
  <si>
    <t>ICD10Group</t>
  </si>
  <si>
    <t>Conn</t>
  </si>
  <si>
    <t>==</t>
  </si>
  <si>
    <t>== 'Left'</t>
  </si>
  <si>
    <t>== 'Right'</t>
  </si>
  <si>
    <t>%in% c('Left', 'Right')</t>
  </si>
  <si>
    <t>== 'Midline'</t>
  </si>
  <si>
    <t>Relation_ICDOTopography</t>
  </si>
  <si>
    <t>Value</t>
  </si>
  <si>
    <t>Relation_ICDOMorphology</t>
  </si>
  <si>
    <t>Default</t>
  </si>
  <si>
    <t>ValueRank</t>
  </si>
  <si>
    <t>EvaluationOrder</t>
  </si>
  <si>
    <t>Consolidated_LocalizationSide</t>
  </si>
  <si>
    <t>IsLikelyRecoding</t>
  </si>
  <si>
    <t>InconsistencyCheck</t>
  </si>
  <si>
    <t>ImplausibilityCheck</t>
  </si>
  <si>
    <t>IsDuplicateEntry</t>
  </si>
  <si>
    <t>Ref_f</t>
  </si>
  <si>
    <t>Ref_expr</t>
  </si>
  <si>
    <t>Cand_expr</t>
  </si>
  <si>
    <t>Cand_f</t>
  </si>
  <si>
    <t>|</t>
  </si>
  <si>
    <t>BlockConnector</t>
  </si>
  <si>
    <t>Table</t>
  </si>
  <si>
    <t>is.na(x)</t>
  </si>
  <si>
    <t>BioSampling</t>
  </si>
  <si>
    <t>patient-id</t>
  </si>
  <si>
    <t>diagnosis-id</t>
  </si>
  <si>
    <t>primaerdiagnose</t>
  </si>
  <si>
    <t>tumor_diagnosedatum</t>
  </si>
  <si>
    <t>lokalisation</t>
  </si>
  <si>
    <t>morphologie</t>
  </si>
  <si>
    <t>geburtsdatum</t>
  </si>
  <si>
    <t>Diagnosis</t>
  </si>
  <si>
    <t>Histology</t>
  </si>
  <si>
    <t>Metastasis</t>
  </si>
  <si>
    <t>MolecularDiagnostics</t>
  </si>
  <si>
    <t>BlockConn</t>
  </si>
  <si>
    <t>expr</t>
  </si>
  <si>
    <t>HistologyDate</t>
  </si>
  <si>
    <t>InitialDiagnosisDate</t>
  </si>
  <si>
    <t>CountDeviatingValues</t>
  </si>
  <si>
    <t>IsLikelyRedundant</t>
  </si>
  <si>
    <t>f</t>
  </si>
  <si>
    <t>eq</t>
  </si>
  <si>
    <t>Comment</t>
  </si>
  <si>
    <t>Operation</t>
  </si>
  <si>
    <t>MetastasisLocalization</t>
  </si>
  <si>
    <t>Convert all lower to upper case letters</t>
  </si>
  <si>
    <t>Eliminate spaces</t>
  </si>
  <si>
    <t>Patient</t>
  </si>
  <si>
    <t>Gender</t>
  </si>
  <si>
    <t>Staging</t>
  </si>
  <si>
    <t>UICCStage</t>
  </si>
  <si>
    <t>For specific values, (re)turn upper to lower letters</t>
  </si>
  <si>
    <t>Replace |-symbol with Roman "One"</t>
  </si>
  <si>
    <t>TNM_T</t>
  </si>
  <si>
    <t>Convert all upper to lower case letters</t>
  </si>
  <si>
    <t>For specific values, (re)turn lower to upper letters</t>
  </si>
  <si>
    <t>In esophageal cancer, T1b tumors can be subdivided depending on area of affected submucosa. This operation eliminates this subdivision.</t>
  </si>
  <si>
    <t>t1mi</t>
  </si>
  <si>
    <t>x</t>
  </si>
  <si>
    <t>is(DCIS)</t>
  </si>
  <si>
    <t>is(LCIS)</t>
  </si>
  <si>
    <t>T1mi</t>
  </si>
  <si>
    <t>X</t>
  </si>
  <si>
    <t>1b</t>
  </si>
  <si>
    <t>0A</t>
  </si>
  <si>
    <t>0IS</t>
  </si>
  <si>
    <t>0a</t>
  </si>
  <si>
    <t>0is</t>
  </si>
  <si>
    <t>I</t>
  </si>
  <si>
    <t>TNM_N</t>
  </si>
  <si>
    <t>X(sn)</t>
  </si>
  <si>
    <t>0sn</t>
  </si>
  <si>
    <t>0(sn)</t>
  </si>
  <si>
    <t>TNM_M</t>
  </si>
  <si>
    <t>TNM_ySymbol</t>
  </si>
  <si>
    <t>str_to_upper(.X)</t>
  </si>
  <si>
    <t>str_remove_all(.X, pattern = ' ')</t>
  </si>
  <si>
    <t>str_remove_all(.X, ' ')</t>
  </si>
  <si>
    <t>str_to_lower(.X)</t>
  </si>
  <si>
    <t>str_replace_all(.X, .REP)</t>
  </si>
  <si>
    <t>See if y-Symbol is present in other related variables</t>
  </si>
  <si>
    <t>ifelse(TNM_ySymbol != 'y' &amp; (str_starts(TNM_T_Prefix, 'y') | str_starts(TNM_N_Prefix, 'y') | str_starts(TNM_M_Prefix, 'y')), 'y', TNM_ySymbol)</t>
  </si>
  <si>
    <t>TNM_rSymbol</t>
  </si>
  <si>
    <t>See if r-Symbol is present in other related variables</t>
  </si>
  <si>
    <t>TNM_T_Prefix</t>
  </si>
  <si>
    <t>yc</t>
  </si>
  <si>
    <t>c</t>
  </si>
  <si>
    <t>yu</t>
  </si>
  <si>
    <t>u</t>
  </si>
  <si>
    <t>yp</t>
  </si>
  <si>
    <t>p</t>
  </si>
  <si>
    <t>TNM_N_Prefix</t>
  </si>
  <si>
    <t>TNM_M_Prefix</t>
  </si>
  <si>
    <t>REP_OriginalValue</t>
  </si>
  <si>
    <t>REP_NewValue</t>
  </si>
  <si>
    <t>\\\\|</t>
  </si>
  <si>
    <t>is\\\\(dcis\\\\)</t>
  </si>
  <si>
    <t>is\\\\(lcis\\\\)</t>
  </si>
  <si>
    <t>1\\\\(sm\\\\)</t>
  </si>
  <si>
    <t>1\\\\(sm1\\\\)</t>
  </si>
  <si>
    <t>1\\\\(sm2\\\\)</t>
  </si>
  <si>
    <t>1\\\\(sm3\\\\)</t>
  </si>
  <si>
    <t>1\\\\(sn3\\\\)</t>
  </si>
  <si>
    <t>x\\\\(sn\\\\)</t>
  </si>
  <si>
    <t>ToBeExcluded</t>
  </si>
  <si>
    <t>ifelse(TNM_rSymbol != 'r' &amp; (str_starts(TNM_T_Prefix, 'r') | str_starts(TNM_N_Prefix, 'r') | str_starts(TNM_M_Prefix, 'r')), 'r', TNM_rSymbol)</t>
  </si>
  <si>
    <t>rc</t>
  </si>
  <si>
    <t>ru</t>
  </si>
  <si>
    <t>rp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</si>
</sst>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 vertical="center" wrapText="1"/>
    </xf>
    <xf numFmtId="0" fontId="0" fillId="6" borderId="0" xfId="0" applyFill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1" fillId="4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quotePrefix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1" fillId="8" borderId="0" xfId="0" applyFont="1" applyFill="1" applyAlignment="1">
      <alignment horizontal="center" vertical="center" wrapText="1"/>
    </xf>
    <xf numFmtId="0" fontId="5" fillId="8" borderId="0" xfId="0" applyFont="1" applyFill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1" fillId="5" borderId="0" xfId="0" applyFont="1" applyFill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</cellXfs>
  <cellStyles count="1">
    <cellStyle name="Standard" xfId="0" builtinId="0"/>
  </cellStyles>
  <dxfs count="94"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E926B-6588-48EC-A0EF-22345908BA44}">
  <dimension ref="A1:Z28"/>
  <sheetViews>
    <sheetView zoomScale="97" workbookViewId="0">
      <pane xSplit="5" ySplit="3" topLeftCell="F4" activePane="bottomRight" state="frozen"/>
      <selection pane="topRight" activeCell="G1" sqref="G1"/>
      <selection pane="bottomLeft" activeCell="A4" sqref="A4"/>
      <selection pane="bottomRight" activeCell="E12" sqref="E12"/>
    </sheetView>
  </sheetViews>
  <sheetFormatPr baseColWidth="10" defaultColWidth="16.33203125" defaultRowHeight="25.2" customHeight="1" x14ac:dyDescent="0.3"/>
  <cols>
    <col min="1" max="1" width="13.77734375" style="1" customWidth="1"/>
    <col min="2" max="2" width="14.77734375" style="1" customWidth="1"/>
    <col min="3" max="3" width="18.88671875" style="1" customWidth="1"/>
    <col min="4" max="4" width="12.5546875" style="1" customWidth="1"/>
    <col min="5" max="5" width="17" style="1" customWidth="1"/>
    <col min="6" max="7" width="11.33203125" style="1" customWidth="1"/>
    <col min="8" max="8" width="12.109375" style="9" customWidth="1"/>
    <col min="9" max="10" width="11.33203125" style="1" customWidth="1"/>
    <col min="11" max="11" width="11.33203125" style="9" customWidth="1"/>
    <col min="12" max="13" width="11.33203125" style="1" customWidth="1"/>
    <col min="14" max="14" width="11.33203125" style="9" customWidth="1"/>
    <col min="15" max="16" width="11.33203125" style="1" customWidth="1"/>
    <col min="17" max="17" width="11.33203125" style="9" customWidth="1"/>
    <col min="18" max="19" width="11.33203125" style="1" customWidth="1"/>
    <col min="20" max="20" width="11.33203125" style="9" customWidth="1"/>
    <col min="21" max="21" width="11.33203125" style="1" customWidth="1"/>
    <col min="22" max="22" width="21.33203125" style="1" customWidth="1"/>
    <col min="23" max="23" width="11.33203125" style="9" customWidth="1"/>
    <col min="24" max="25" width="11.33203125" style="1" customWidth="1"/>
    <col min="26" max="26" width="11.33203125" style="9" customWidth="1"/>
    <col min="27" max="16384" width="16.33203125" style="1"/>
  </cols>
  <sheetData>
    <row r="1" spans="1:26" ht="25.2" customHeight="1" x14ac:dyDescent="0.3">
      <c r="A1" s="2"/>
      <c r="B1" s="2"/>
      <c r="C1" s="2"/>
      <c r="D1" s="2"/>
      <c r="E1" s="2"/>
      <c r="F1" s="16" t="s">
        <v>44</v>
      </c>
      <c r="G1" s="16"/>
      <c r="H1" s="17"/>
      <c r="I1" s="15" t="s">
        <v>45</v>
      </c>
      <c r="J1" s="16"/>
      <c r="K1" s="17"/>
      <c r="L1" s="15" t="s">
        <v>46</v>
      </c>
      <c r="M1" s="16"/>
      <c r="N1" s="17"/>
      <c r="O1" s="15" t="s">
        <v>47</v>
      </c>
      <c r="P1" s="16"/>
      <c r="Q1" s="17"/>
      <c r="R1" s="15" t="s">
        <v>48</v>
      </c>
      <c r="S1" s="16"/>
      <c r="T1" s="17"/>
      <c r="U1" s="15" t="s">
        <v>49</v>
      </c>
      <c r="V1" s="16"/>
      <c r="W1" s="17"/>
      <c r="X1" s="15" t="s">
        <v>50</v>
      </c>
      <c r="Y1" s="16"/>
      <c r="Z1" s="17"/>
    </row>
    <row r="2" spans="1:26" ht="25.2" customHeight="1" x14ac:dyDescent="0.3">
      <c r="A2" s="2"/>
      <c r="B2" s="2"/>
      <c r="C2" s="2"/>
      <c r="D2" s="2"/>
      <c r="E2" s="2"/>
      <c r="F2" s="3" t="s">
        <v>61</v>
      </c>
      <c r="G2" s="3" t="s">
        <v>62</v>
      </c>
      <c r="H2" s="4" t="s">
        <v>18</v>
      </c>
      <c r="I2" s="3" t="s">
        <v>61</v>
      </c>
      <c r="J2" s="3" t="s">
        <v>62</v>
      </c>
      <c r="K2" s="4" t="s">
        <v>18</v>
      </c>
      <c r="L2" s="3" t="s">
        <v>61</v>
      </c>
      <c r="M2" s="3" t="s">
        <v>62</v>
      </c>
      <c r="N2" s="4" t="s">
        <v>18</v>
      </c>
      <c r="O2" s="3" t="s">
        <v>61</v>
      </c>
      <c r="P2" s="3" t="s">
        <v>62</v>
      </c>
      <c r="Q2" s="4" t="s">
        <v>18</v>
      </c>
      <c r="R2" s="3" t="s">
        <v>61</v>
      </c>
      <c r="S2" s="3" t="s">
        <v>62</v>
      </c>
      <c r="T2" s="4" t="s">
        <v>18</v>
      </c>
      <c r="U2" s="3" t="s">
        <v>61</v>
      </c>
      <c r="V2" s="3" t="s">
        <v>62</v>
      </c>
      <c r="W2" s="4" t="s">
        <v>18</v>
      </c>
      <c r="X2" s="3" t="s">
        <v>61</v>
      </c>
      <c r="Y2" s="3" t="s">
        <v>62</v>
      </c>
      <c r="Z2" s="4" t="s">
        <v>18</v>
      </c>
    </row>
    <row r="3" spans="1:26" ht="25.2" customHeight="1" x14ac:dyDescent="0.3">
      <c r="A3" s="5" t="s">
        <v>15</v>
      </c>
      <c r="B3" s="5" t="s">
        <v>41</v>
      </c>
      <c r="C3" s="5" t="s">
        <v>13</v>
      </c>
      <c r="D3" s="5" t="s">
        <v>25</v>
      </c>
      <c r="E3" s="5" t="s">
        <v>29</v>
      </c>
      <c r="F3" s="6" t="str">
        <f>F1&amp;"_"&amp;F2</f>
        <v>patient-id_f</v>
      </c>
      <c r="G3" s="6" t="str">
        <f>F1&amp;"_"&amp;G2</f>
        <v>patient-id_eq</v>
      </c>
      <c r="H3" s="7" t="str">
        <f>F1&amp;"_"&amp;H2</f>
        <v>patient-id_Conn</v>
      </c>
      <c r="I3" s="6" t="str">
        <f>I1&amp;"_"&amp;I2</f>
        <v>diagnosis-id_f</v>
      </c>
      <c r="J3" s="6" t="str">
        <f>I1&amp;"_"&amp;J2</f>
        <v>diagnosis-id_eq</v>
      </c>
      <c r="K3" s="7" t="str">
        <f>I1&amp;"_"&amp;K2</f>
        <v>diagnosis-id_Conn</v>
      </c>
      <c r="L3" s="6" t="str">
        <f>L1&amp;"_"&amp;L2</f>
        <v>primaerdiagnose_f</v>
      </c>
      <c r="M3" s="6" t="str">
        <f>L1&amp;"_"&amp;M2</f>
        <v>primaerdiagnose_eq</v>
      </c>
      <c r="N3" s="7" t="str">
        <f>L1&amp;"_"&amp;N2</f>
        <v>primaerdiagnose_Conn</v>
      </c>
      <c r="O3" s="6" t="str">
        <f>O1&amp;"_"&amp;O2</f>
        <v>tumor_diagnosedatum_f</v>
      </c>
      <c r="P3" s="6" t="str">
        <f>O1&amp;"_"&amp;P2</f>
        <v>tumor_diagnosedatum_eq</v>
      </c>
      <c r="Q3" s="7" t="str">
        <f>O1&amp;"_"&amp;Q2</f>
        <v>tumor_diagnosedatum_Conn</v>
      </c>
      <c r="R3" s="6" t="str">
        <f>R1&amp;"_"&amp;R2</f>
        <v>lokalisation_f</v>
      </c>
      <c r="S3" s="6" t="str">
        <f>R1&amp;"_"&amp;S2</f>
        <v>lokalisation_eq</v>
      </c>
      <c r="T3" s="7" t="str">
        <f>R1&amp;"_"&amp;T2</f>
        <v>lokalisation_Conn</v>
      </c>
      <c r="U3" s="6" t="str">
        <f>U1&amp;"_"&amp;U2</f>
        <v>morphologie_f</v>
      </c>
      <c r="V3" s="6" t="str">
        <f>U1&amp;"_"&amp;V2</f>
        <v>morphologie_eq</v>
      </c>
      <c r="W3" s="7" t="str">
        <f>U1&amp;"_"&amp;W2</f>
        <v>morphologie_Conn</v>
      </c>
      <c r="X3" s="6" t="str">
        <f>X1&amp;"_"&amp;X2</f>
        <v>geburtsdatum_f</v>
      </c>
      <c r="Y3" s="6" t="str">
        <f>X1&amp;"_"&amp;Y2</f>
        <v>geburtsdatum_eq</v>
      </c>
      <c r="Z3" s="7" t="str">
        <f>X1&amp;"_"&amp;Z2</f>
        <v>geburtsdatum_Conn</v>
      </c>
    </row>
    <row r="4" spans="1:26" ht="25.2" customHeight="1" x14ac:dyDescent="0.3">
      <c r="A4" s="1" t="s">
        <v>27</v>
      </c>
      <c r="B4" s="1" t="s">
        <v>43</v>
      </c>
      <c r="C4" s="1" t="s">
        <v>125</v>
      </c>
      <c r="D4" s="1" t="s">
        <v>12</v>
      </c>
      <c r="E4" s="1">
        <v>1</v>
      </c>
      <c r="F4" s="1" t="s">
        <v>42</v>
      </c>
      <c r="H4" s="9" t="s">
        <v>39</v>
      </c>
      <c r="I4" s="1" t="s">
        <v>42</v>
      </c>
    </row>
    <row r="5" spans="1:26" ht="25.2" customHeight="1" x14ac:dyDescent="0.3">
      <c r="A5" s="1" t="s">
        <v>27</v>
      </c>
      <c r="B5" s="1" t="s">
        <v>51</v>
      </c>
      <c r="C5" s="1" t="s">
        <v>125</v>
      </c>
      <c r="D5" s="1" t="s">
        <v>12</v>
      </c>
      <c r="E5" s="1">
        <v>1</v>
      </c>
      <c r="F5" s="1" t="s">
        <v>42</v>
      </c>
      <c r="H5" s="9" t="s">
        <v>39</v>
      </c>
      <c r="I5" s="1" t="s">
        <v>42</v>
      </c>
      <c r="K5" s="9" t="s">
        <v>39</v>
      </c>
      <c r="L5" s="1" t="s">
        <v>42</v>
      </c>
      <c r="N5" s="9" t="s">
        <v>39</v>
      </c>
      <c r="O5" s="1" t="s">
        <v>42</v>
      </c>
      <c r="Q5" s="9" t="s">
        <v>39</v>
      </c>
      <c r="R5" s="1" t="s">
        <v>42</v>
      </c>
    </row>
    <row r="6" spans="1:26" ht="25.2" customHeight="1" x14ac:dyDescent="0.3">
      <c r="A6" s="1" t="s">
        <v>27</v>
      </c>
      <c r="B6" s="1" t="s">
        <v>52</v>
      </c>
      <c r="C6" s="1" t="s">
        <v>125</v>
      </c>
      <c r="D6" s="1" t="s">
        <v>12</v>
      </c>
      <c r="E6" s="1">
        <v>1</v>
      </c>
      <c r="F6" s="1" t="s">
        <v>42</v>
      </c>
      <c r="H6" s="9" t="s">
        <v>39</v>
      </c>
      <c r="I6" s="1" t="s">
        <v>42</v>
      </c>
      <c r="K6" s="9" t="s">
        <v>39</v>
      </c>
      <c r="U6" s="1" t="s">
        <v>42</v>
      </c>
    </row>
    <row r="7" spans="1:26" ht="25.2" customHeight="1" x14ac:dyDescent="0.3">
      <c r="A7" s="1" t="s">
        <v>27</v>
      </c>
      <c r="B7" s="1" t="s">
        <v>52</v>
      </c>
      <c r="C7" s="1" t="s">
        <v>125</v>
      </c>
      <c r="D7" s="1" t="s">
        <v>12</v>
      </c>
      <c r="E7" s="1">
        <v>2</v>
      </c>
      <c r="V7" s="1" t="str">
        <f>"== '/'"</f>
        <v>== '/'</v>
      </c>
    </row>
    <row r="8" spans="1:26" ht="25.2" customHeight="1" x14ac:dyDescent="0.3">
      <c r="A8" s="1" t="s">
        <v>27</v>
      </c>
      <c r="B8" s="1" t="s">
        <v>53</v>
      </c>
      <c r="C8" s="1" t="s">
        <v>125</v>
      </c>
      <c r="D8" s="1" t="s">
        <v>12</v>
      </c>
      <c r="E8" s="1">
        <v>1</v>
      </c>
      <c r="F8" s="1" t="s">
        <v>42</v>
      </c>
      <c r="H8" s="9" t="s">
        <v>39</v>
      </c>
      <c r="I8" s="1" t="s">
        <v>42</v>
      </c>
    </row>
    <row r="9" spans="1:26" ht="25.2" customHeight="1" x14ac:dyDescent="0.3">
      <c r="A9" s="1" t="s">
        <v>27</v>
      </c>
      <c r="B9" s="1" t="s">
        <v>54</v>
      </c>
      <c r="C9" s="1" t="s">
        <v>125</v>
      </c>
      <c r="D9" s="1" t="s">
        <v>12</v>
      </c>
      <c r="E9" s="1">
        <v>1</v>
      </c>
      <c r="F9" s="1" t="s">
        <v>42</v>
      </c>
      <c r="H9" s="9" t="s">
        <v>39</v>
      </c>
      <c r="I9" s="1" t="s">
        <v>42</v>
      </c>
    </row>
    <row r="24" spans="4:4" ht="25.2" customHeight="1" x14ac:dyDescent="0.3">
      <c r="D24" s="10"/>
    </row>
    <row r="28" spans="4:4" ht="46.8" customHeight="1" x14ac:dyDescent="0.3"/>
  </sheetData>
  <mergeCells count="7">
    <mergeCell ref="U1:W1"/>
    <mergeCell ref="X1:Z1"/>
    <mergeCell ref="F1:H1"/>
    <mergeCell ref="I1:K1"/>
    <mergeCell ref="L1:N1"/>
    <mergeCell ref="O1:Q1"/>
    <mergeCell ref="R1:T1"/>
  </mergeCells>
  <conditionalFormatting sqref="F4:Z7 F10:Z190 L8:Z9">
    <cfRule type="expression" dxfId="93" priority="3">
      <formula>NOT(ISBLANK(F4))</formula>
    </cfRule>
  </conditionalFormatting>
  <conditionalFormatting sqref="F8:K8">
    <cfRule type="expression" dxfId="92" priority="2">
      <formula>NOT(ISBLANK(F8))</formula>
    </cfRule>
  </conditionalFormatting>
  <conditionalFormatting sqref="F9:K9">
    <cfRule type="expression" dxfId="91" priority="1">
      <formula>NOT(ISBLANK(F9))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E234D-E523-4D22-BC29-43C815D0FA63}">
  <dimension ref="A1:H64"/>
  <sheetViews>
    <sheetView tabSelected="1" zoomScale="97" workbookViewId="0">
      <pane xSplit="4" ySplit="1" topLeftCell="E24" activePane="bottomRight" state="frozen"/>
      <selection pane="topRight" activeCell="G1" sqref="G1"/>
      <selection pane="bottomLeft" activeCell="A4" sqref="A4"/>
      <selection pane="bottomRight" activeCell="F65" sqref="F65"/>
    </sheetView>
  </sheetViews>
  <sheetFormatPr baseColWidth="10" defaultColWidth="16.33203125" defaultRowHeight="25.2" customHeight="1" x14ac:dyDescent="0.3"/>
  <cols>
    <col min="1" max="1" width="13.77734375" style="1" customWidth="1"/>
    <col min="2" max="2" width="14.77734375" style="1" customWidth="1"/>
    <col min="3" max="3" width="24.109375" style="1" customWidth="1"/>
    <col min="4" max="4" width="17.44140625" style="1" customWidth="1"/>
    <col min="5" max="5" width="94.33203125" style="1" customWidth="1"/>
    <col min="6" max="6" width="17.6640625" style="1" customWidth="1"/>
    <col min="7" max="7" width="18" style="1" customWidth="1"/>
    <col min="8" max="8" width="63.6640625" style="12" customWidth="1"/>
    <col min="9" max="16384" width="16.33203125" style="1"/>
  </cols>
  <sheetData>
    <row r="1" spans="1:8" ht="25.2" customHeight="1" x14ac:dyDescent="0.3">
      <c r="A1" s="13" t="s">
        <v>15</v>
      </c>
      <c r="B1" s="13" t="s">
        <v>41</v>
      </c>
      <c r="C1" s="13" t="s">
        <v>13</v>
      </c>
      <c r="D1" s="13" t="s">
        <v>29</v>
      </c>
      <c r="E1" s="13" t="s">
        <v>64</v>
      </c>
      <c r="F1" s="13" t="s">
        <v>114</v>
      </c>
      <c r="G1" s="13" t="s">
        <v>115</v>
      </c>
      <c r="H1" s="14" t="s">
        <v>63</v>
      </c>
    </row>
    <row r="2" spans="1:8" ht="25.2" customHeight="1" x14ac:dyDescent="0.3">
      <c r="A2" s="1" t="s">
        <v>27</v>
      </c>
      <c r="B2" s="1" t="s">
        <v>51</v>
      </c>
      <c r="C2" s="1" t="s">
        <v>1</v>
      </c>
      <c r="D2" s="1">
        <v>1</v>
      </c>
      <c r="E2" s="1" t="s">
        <v>96</v>
      </c>
      <c r="H2" s="12" t="s">
        <v>66</v>
      </c>
    </row>
    <row r="3" spans="1:8" ht="25.2" customHeight="1" x14ac:dyDescent="0.3">
      <c r="A3" s="1" t="s">
        <v>27</v>
      </c>
      <c r="B3" s="1" t="s">
        <v>51</v>
      </c>
      <c r="C3" s="1" t="s">
        <v>1</v>
      </c>
      <c r="D3" s="1">
        <v>2</v>
      </c>
      <c r="E3" s="1" t="s">
        <v>97</v>
      </c>
      <c r="H3" s="12" t="s">
        <v>67</v>
      </c>
    </row>
    <row r="4" spans="1:8" ht="25.2" customHeight="1" x14ac:dyDescent="0.3">
      <c r="A4" s="1" t="s">
        <v>27</v>
      </c>
      <c r="B4" s="1" t="s">
        <v>52</v>
      </c>
      <c r="C4" s="1" t="s">
        <v>0</v>
      </c>
      <c r="D4" s="1">
        <v>1</v>
      </c>
      <c r="E4" s="1" t="s">
        <v>96</v>
      </c>
    </row>
    <row r="5" spans="1:8" ht="25.2" customHeight="1" x14ac:dyDescent="0.3">
      <c r="A5" s="1" t="s">
        <v>27</v>
      </c>
      <c r="B5" s="1" t="s">
        <v>52</v>
      </c>
      <c r="C5" s="1" t="s">
        <v>0</v>
      </c>
      <c r="D5" s="1">
        <v>2</v>
      </c>
      <c r="E5" s="1" t="s">
        <v>98</v>
      </c>
    </row>
    <row r="6" spans="1:8" ht="25.2" customHeight="1" x14ac:dyDescent="0.3">
      <c r="A6" s="1" t="s">
        <v>27</v>
      </c>
      <c r="B6" s="1" t="s">
        <v>52</v>
      </c>
      <c r="C6" s="1" t="s">
        <v>0</v>
      </c>
      <c r="D6" s="1">
        <v>3</v>
      </c>
      <c r="E6" s="1" t="s">
        <v>100</v>
      </c>
      <c r="F6" s="1" t="s">
        <v>116</v>
      </c>
      <c r="G6" s="1" t="s">
        <v>89</v>
      </c>
      <c r="H6" s="12" t="s">
        <v>73</v>
      </c>
    </row>
    <row r="7" spans="1:8" ht="25.2" customHeight="1" x14ac:dyDescent="0.3">
      <c r="A7" s="1" t="s">
        <v>27</v>
      </c>
      <c r="B7" s="1" t="s">
        <v>53</v>
      </c>
      <c r="C7" s="1" t="s">
        <v>65</v>
      </c>
      <c r="D7" s="1">
        <v>1</v>
      </c>
      <c r="E7" s="1" t="s">
        <v>96</v>
      </c>
    </row>
    <row r="8" spans="1:8" ht="25.2" customHeight="1" x14ac:dyDescent="0.3">
      <c r="A8" s="1" t="s">
        <v>27</v>
      </c>
      <c r="B8" s="1" t="s">
        <v>53</v>
      </c>
      <c r="C8" s="1" t="s">
        <v>65</v>
      </c>
      <c r="D8" s="1">
        <v>2</v>
      </c>
      <c r="E8" s="1" t="s">
        <v>98</v>
      </c>
    </row>
    <row r="9" spans="1:8" ht="25.2" customHeight="1" x14ac:dyDescent="0.3">
      <c r="A9" s="1" t="s">
        <v>27</v>
      </c>
      <c r="B9" s="1" t="s">
        <v>68</v>
      </c>
      <c r="C9" s="1" t="s">
        <v>69</v>
      </c>
      <c r="D9" s="1">
        <v>1</v>
      </c>
      <c r="E9" s="1" t="s">
        <v>96</v>
      </c>
    </row>
    <row r="10" spans="1:8" ht="25.2" customHeight="1" x14ac:dyDescent="0.3">
      <c r="A10" s="1" t="s">
        <v>27</v>
      </c>
      <c r="B10" s="1" t="s">
        <v>68</v>
      </c>
      <c r="C10" s="1" t="s">
        <v>69</v>
      </c>
      <c r="D10" s="1">
        <v>2</v>
      </c>
      <c r="E10" s="1" t="s">
        <v>98</v>
      </c>
    </row>
    <row r="11" spans="1:8" ht="25.2" customHeight="1" x14ac:dyDescent="0.3">
      <c r="A11" s="1" t="s">
        <v>27</v>
      </c>
      <c r="B11" s="1" t="s">
        <v>70</v>
      </c>
      <c r="C11" s="1" t="s">
        <v>71</v>
      </c>
      <c r="D11" s="1">
        <v>1</v>
      </c>
      <c r="E11" s="1" t="s">
        <v>96</v>
      </c>
    </row>
    <row r="12" spans="1:8" ht="25.2" customHeight="1" x14ac:dyDescent="0.3">
      <c r="A12" s="1" t="s">
        <v>27</v>
      </c>
      <c r="B12" s="1" t="s">
        <v>70</v>
      </c>
      <c r="C12" s="1" t="s">
        <v>71</v>
      </c>
      <c r="D12" s="1">
        <v>2</v>
      </c>
      <c r="E12" s="1" t="s">
        <v>98</v>
      </c>
    </row>
    <row r="13" spans="1:8" ht="25.2" customHeight="1" x14ac:dyDescent="0.3">
      <c r="A13" s="1" t="s">
        <v>27</v>
      </c>
      <c r="B13" s="1" t="s">
        <v>70</v>
      </c>
      <c r="C13" s="1" t="s">
        <v>71</v>
      </c>
      <c r="D13" s="1">
        <v>3</v>
      </c>
      <c r="E13" s="1" t="s">
        <v>100</v>
      </c>
      <c r="F13" s="10" t="s">
        <v>85</v>
      </c>
      <c r="G13" s="1" t="s">
        <v>87</v>
      </c>
      <c r="H13" s="12" t="s">
        <v>72</v>
      </c>
    </row>
    <row r="14" spans="1:8" ht="25.2" customHeight="1" x14ac:dyDescent="0.3">
      <c r="A14" s="1" t="s">
        <v>27</v>
      </c>
      <c r="B14" s="1" t="s">
        <v>70</v>
      </c>
      <c r="C14" s="1" t="s">
        <v>71</v>
      </c>
      <c r="D14" s="1">
        <v>4</v>
      </c>
      <c r="E14" s="1" t="s">
        <v>100</v>
      </c>
      <c r="F14" s="10" t="s">
        <v>86</v>
      </c>
      <c r="G14" s="1" t="s">
        <v>88</v>
      </c>
    </row>
    <row r="15" spans="1:8" ht="25.2" customHeight="1" x14ac:dyDescent="0.3">
      <c r="A15" s="1" t="s">
        <v>27</v>
      </c>
      <c r="B15" s="1" t="s">
        <v>70</v>
      </c>
      <c r="C15" s="1" t="s">
        <v>71</v>
      </c>
      <c r="D15" s="1">
        <v>5</v>
      </c>
      <c r="E15" s="1" t="s">
        <v>100</v>
      </c>
      <c r="F15" s="1" t="s">
        <v>116</v>
      </c>
      <c r="G15" s="1" t="s">
        <v>89</v>
      </c>
      <c r="H15" s="12" t="s">
        <v>73</v>
      </c>
    </row>
    <row r="16" spans="1:8" ht="25.2" customHeight="1" x14ac:dyDescent="0.3">
      <c r="A16" s="1" t="s">
        <v>27</v>
      </c>
      <c r="B16" s="1" t="s">
        <v>70</v>
      </c>
      <c r="C16" s="1" t="s">
        <v>74</v>
      </c>
      <c r="D16" s="1">
        <v>6</v>
      </c>
      <c r="E16" s="1" t="s">
        <v>99</v>
      </c>
      <c r="H16" s="12" t="s">
        <v>75</v>
      </c>
    </row>
    <row r="17" spans="1:8" ht="25.2" customHeight="1" x14ac:dyDescent="0.3">
      <c r="A17" s="1" t="s">
        <v>27</v>
      </c>
      <c r="B17" s="1" t="s">
        <v>70</v>
      </c>
      <c r="C17" s="1" t="s">
        <v>74</v>
      </c>
      <c r="D17" s="1">
        <v>7</v>
      </c>
      <c r="E17" s="1" t="s">
        <v>98</v>
      </c>
    </row>
    <row r="18" spans="1:8" ht="25.2" customHeight="1" x14ac:dyDescent="0.3">
      <c r="A18" s="1" t="s">
        <v>27</v>
      </c>
      <c r="B18" s="1" t="s">
        <v>70</v>
      </c>
      <c r="C18" s="1" t="s">
        <v>74</v>
      </c>
      <c r="D18" s="1">
        <v>8</v>
      </c>
      <c r="E18" s="1" t="s">
        <v>100</v>
      </c>
      <c r="F18" s="1" t="s">
        <v>117</v>
      </c>
      <c r="G18" s="1" t="s">
        <v>80</v>
      </c>
      <c r="H18" s="12" t="s">
        <v>76</v>
      </c>
    </row>
    <row r="19" spans="1:8" ht="25.2" customHeight="1" x14ac:dyDescent="0.3">
      <c r="A19" s="1" t="s">
        <v>27</v>
      </c>
      <c r="B19" s="1" t="s">
        <v>70</v>
      </c>
      <c r="C19" s="1" t="s">
        <v>74</v>
      </c>
      <c r="D19" s="1">
        <v>9</v>
      </c>
      <c r="E19" s="1" t="s">
        <v>100</v>
      </c>
      <c r="F19" s="1" t="s">
        <v>118</v>
      </c>
      <c r="G19" s="1" t="s">
        <v>81</v>
      </c>
    </row>
    <row r="20" spans="1:8" ht="25.2" customHeight="1" x14ac:dyDescent="0.3">
      <c r="A20" s="1" t="s">
        <v>27</v>
      </c>
      <c r="B20" s="1" t="s">
        <v>70</v>
      </c>
      <c r="C20" s="1" t="s">
        <v>74</v>
      </c>
      <c r="D20" s="1">
        <v>10</v>
      </c>
      <c r="E20" s="1" t="s">
        <v>100</v>
      </c>
      <c r="F20" s="1" t="s">
        <v>78</v>
      </c>
      <c r="G20" s="1" t="s">
        <v>82</v>
      </c>
    </row>
    <row r="21" spans="1:8" ht="25.2" customHeight="1" x14ac:dyDescent="0.3">
      <c r="A21" s="1" t="s">
        <v>27</v>
      </c>
      <c r="B21" s="1" t="s">
        <v>70</v>
      </c>
      <c r="C21" s="1" t="s">
        <v>74</v>
      </c>
      <c r="D21" s="1">
        <v>11</v>
      </c>
      <c r="E21" s="1" t="s">
        <v>100</v>
      </c>
      <c r="F21" s="1" t="s">
        <v>79</v>
      </c>
      <c r="G21" s="1" t="s">
        <v>83</v>
      </c>
    </row>
    <row r="22" spans="1:8" ht="25.2" customHeight="1" x14ac:dyDescent="0.3">
      <c r="A22" s="1" t="s">
        <v>27</v>
      </c>
      <c r="B22" s="1" t="s">
        <v>70</v>
      </c>
      <c r="C22" s="1" t="s">
        <v>74</v>
      </c>
      <c r="D22" s="1">
        <v>12</v>
      </c>
      <c r="E22" s="1" t="s">
        <v>100</v>
      </c>
      <c r="F22" s="1" t="s">
        <v>119</v>
      </c>
      <c r="G22" s="1" t="s">
        <v>84</v>
      </c>
      <c r="H22" s="12" t="s">
        <v>77</v>
      </c>
    </row>
    <row r="23" spans="1:8" ht="25.2" customHeight="1" x14ac:dyDescent="0.3">
      <c r="A23" s="1" t="s">
        <v>27</v>
      </c>
      <c r="B23" s="1" t="s">
        <v>70</v>
      </c>
      <c r="C23" s="1" t="s">
        <v>74</v>
      </c>
      <c r="D23" s="1">
        <v>13</v>
      </c>
      <c r="E23" s="1" t="s">
        <v>100</v>
      </c>
      <c r="F23" s="1" t="s">
        <v>120</v>
      </c>
      <c r="G23" s="1" t="s">
        <v>84</v>
      </c>
    </row>
    <row r="24" spans="1:8" ht="25.2" customHeight="1" x14ac:dyDescent="0.3">
      <c r="A24" s="1" t="s">
        <v>27</v>
      </c>
      <c r="B24" s="1" t="s">
        <v>70</v>
      </c>
      <c r="C24" s="1" t="s">
        <v>74</v>
      </c>
      <c r="D24" s="1">
        <v>14</v>
      </c>
      <c r="E24" s="1" t="s">
        <v>100</v>
      </c>
      <c r="F24" s="1" t="s">
        <v>121</v>
      </c>
      <c r="G24" s="1" t="s">
        <v>84</v>
      </c>
    </row>
    <row r="25" spans="1:8" ht="25.2" customHeight="1" x14ac:dyDescent="0.3">
      <c r="A25" s="1" t="s">
        <v>27</v>
      </c>
      <c r="B25" s="1" t="s">
        <v>70</v>
      </c>
      <c r="C25" s="1" t="s">
        <v>74</v>
      </c>
      <c r="D25" s="1">
        <v>15</v>
      </c>
      <c r="E25" s="1" t="s">
        <v>100</v>
      </c>
      <c r="F25" s="1" t="s">
        <v>122</v>
      </c>
      <c r="G25" s="1" t="s">
        <v>84</v>
      </c>
    </row>
    <row r="26" spans="1:8" ht="25.2" customHeight="1" x14ac:dyDescent="0.3">
      <c r="A26" s="1" t="s">
        <v>27</v>
      </c>
      <c r="B26" s="1" t="s">
        <v>70</v>
      </c>
      <c r="C26" s="1" t="s">
        <v>74</v>
      </c>
      <c r="D26" s="1">
        <v>16</v>
      </c>
      <c r="E26" s="1" t="s">
        <v>100</v>
      </c>
      <c r="F26" s="1" t="s">
        <v>123</v>
      </c>
      <c r="G26" s="1" t="s">
        <v>84</v>
      </c>
    </row>
    <row r="27" spans="1:8" ht="25.2" customHeight="1" x14ac:dyDescent="0.3">
      <c r="A27" s="1" t="s">
        <v>27</v>
      </c>
      <c r="B27" s="1" t="s">
        <v>70</v>
      </c>
      <c r="C27" s="1" t="s">
        <v>90</v>
      </c>
      <c r="D27" s="1">
        <v>17</v>
      </c>
      <c r="E27" s="1" t="s">
        <v>99</v>
      </c>
    </row>
    <row r="28" spans="1:8" ht="25.2" customHeight="1" x14ac:dyDescent="0.3">
      <c r="A28" s="1" t="s">
        <v>27</v>
      </c>
      <c r="B28" s="1" t="s">
        <v>70</v>
      </c>
      <c r="C28" s="1" t="s">
        <v>90</v>
      </c>
      <c r="D28" s="1">
        <v>18</v>
      </c>
      <c r="E28" s="1" t="s">
        <v>98</v>
      </c>
    </row>
    <row r="29" spans="1:8" ht="25.2" customHeight="1" x14ac:dyDescent="0.3">
      <c r="A29" s="1" t="s">
        <v>27</v>
      </c>
      <c r="B29" s="1" t="s">
        <v>70</v>
      </c>
      <c r="C29" s="1" t="s">
        <v>90</v>
      </c>
      <c r="D29" s="1">
        <v>19</v>
      </c>
      <c r="E29" s="1" t="s">
        <v>100</v>
      </c>
      <c r="F29" s="1" t="s">
        <v>79</v>
      </c>
      <c r="G29" s="1" t="s">
        <v>83</v>
      </c>
    </row>
    <row r="30" spans="1:8" ht="25.2" customHeight="1" x14ac:dyDescent="0.3">
      <c r="A30" s="1" t="s">
        <v>27</v>
      </c>
      <c r="B30" s="1" t="s">
        <v>70</v>
      </c>
      <c r="C30" s="1" t="s">
        <v>90</v>
      </c>
      <c r="D30" s="1">
        <v>20</v>
      </c>
      <c r="E30" s="1" t="s">
        <v>100</v>
      </c>
      <c r="F30" s="1" t="s">
        <v>124</v>
      </c>
      <c r="G30" s="1" t="s">
        <v>91</v>
      </c>
    </row>
    <row r="31" spans="1:8" ht="25.2" customHeight="1" x14ac:dyDescent="0.3">
      <c r="A31" s="1" t="s">
        <v>27</v>
      </c>
      <c r="B31" s="1" t="s">
        <v>70</v>
      </c>
      <c r="C31" s="1" t="s">
        <v>90</v>
      </c>
      <c r="D31" s="1">
        <v>21</v>
      </c>
      <c r="E31" s="1" t="s">
        <v>100</v>
      </c>
      <c r="F31" s="1" t="s">
        <v>92</v>
      </c>
      <c r="G31" s="1" t="s">
        <v>93</v>
      </c>
    </row>
    <row r="32" spans="1:8" ht="25.2" customHeight="1" x14ac:dyDescent="0.3">
      <c r="A32" s="1" t="s">
        <v>27</v>
      </c>
      <c r="B32" s="1" t="s">
        <v>70</v>
      </c>
      <c r="C32" s="1" t="s">
        <v>94</v>
      </c>
      <c r="D32" s="1">
        <v>22</v>
      </c>
      <c r="E32" s="1" t="s">
        <v>99</v>
      </c>
    </row>
    <row r="33" spans="1:8" ht="25.2" customHeight="1" x14ac:dyDescent="0.3">
      <c r="A33" s="1" t="s">
        <v>27</v>
      </c>
      <c r="B33" s="1" t="s">
        <v>70</v>
      </c>
      <c r="C33" s="1" t="s">
        <v>94</v>
      </c>
      <c r="D33" s="1">
        <v>23</v>
      </c>
      <c r="E33" s="1" t="s">
        <v>98</v>
      </c>
    </row>
    <row r="34" spans="1:8" ht="25.2" customHeight="1" x14ac:dyDescent="0.3">
      <c r="A34" s="1" t="s">
        <v>27</v>
      </c>
      <c r="B34" s="1" t="s">
        <v>70</v>
      </c>
      <c r="C34" s="1" t="s">
        <v>94</v>
      </c>
      <c r="D34" s="1">
        <v>24</v>
      </c>
      <c r="E34" s="1" t="s">
        <v>100</v>
      </c>
      <c r="F34" s="1" t="s">
        <v>79</v>
      </c>
      <c r="G34" s="1" t="s">
        <v>83</v>
      </c>
    </row>
    <row r="35" spans="1:8" ht="25.2" customHeight="1" x14ac:dyDescent="0.3">
      <c r="A35" s="1" t="s">
        <v>27</v>
      </c>
      <c r="B35" s="1" t="s">
        <v>70</v>
      </c>
      <c r="C35" s="1" t="s">
        <v>95</v>
      </c>
      <c r="D35" s="1">
        <v>25</v>
      </c>
      <c r="E35" s="1" t="s">
        <v>99</v>
      </c>
    </row>
    <row r="36" spans="1:8" ht="25.2" customHeight="1" x14ac:dyDescent="0.3">
      <c r="A36" s="1" t="s">
        <v>27</v>
      </c>
      <c r="B36" s="1" t="s">
        <v>70</v>
      </c>
      <c r="C36" s="1" t="s">
        <v>95</v>
      </c>
      <c r="D36" s="1">
        <v>26</v>
      </c>
      <c r="E36" s="1" t="s">
        <v>98</v>
      </c>
    </row>
    <row r="37" spans="1:8" ht="32.4" customHeight="1" x14ac:dyDescent="0.3">
      <c r="A37" s="1" t="s">
        <v>27</v>
      </c>
      <c r="B37" s="1" t="s">
        <v>70</v>
      </c>
      <c r="C37" s="1" t="s">
        <v>95</v>
      </c>
      <c r="D37" s="1">
        <v>27</v>
      </c>
      <c r="E37" s="1" t="s">
        <v>102</v>
      </c>
      <c r="H37" s="12" t="s">
        <v>101</v>
      </c>
    </row>
    <row r="38" spans="1:8" ht="25.2" customHeight="1" x14ac:dyDescent="0.3">
      <c r="A38" s="1" t="s">
        <v>27</v>
      </c>
      <c r="B38" s="1" t="s">
        <v>70</v>
      </c>
      <c r="C38" s="1" t="s">
        <v>103</v>
      </c>
      <c r="D38" s="1">
        <v>28</v>
      </c>
      <c r="E38" s="1" t="s">
        <v>99</v>
      </c>
    </row>
    <row r="39" spans="1:8" ht="25.2" customHeight="1" x14ac:dyDescent="0.3">
      <c r="A39" s="1" t="s">
        <v>27</v>
      </c>
      <c r="B39" s="1" t="s">
        <v>70</v>
      </c>
      <c r="C39" s="1" t="s">
        <v>103</v>
      </c>
      <c r="D39" s="1">
        <v>29</v>
      </c>
      <c r="E39" s="1" t="s">
        <v>98</v>
      </c>
    </row>
    <row r="40" spans="1:8" ht="35.4" customHeight="1" x14ac:dyDescent="0.3">
      <c r="A40" s="1" t="s">
        <v>27</v>
      </c>
      <c r="B40" s="1" t="s">
        <v>70</v>
      </c>
      <c r="C40" s="1" t="s">
        <v>103</v>
      </c>
      <c r="D40" s="1">
        <v>30</v>
      </c>
      <c r="E40" s="1" t="s">
        <v>126</v>
      </c>
      <c r="H40" s="12" t="s">
        <v>104</v>
      </c>
    </row>
    <row r="41" spans="1:8" ht="25.2" customHeight="1" x14ac:dyDescent="0.3">
      <c r="A41" s="1" t="s">
        <v>27</v>
      </c>
      <c r="B41" s="1" t="s">
        <v>70</v>
      </c>
      <c r="C41" s="1" t="s">
        <v>105</v>
      </c>
      <c r="D41" s="1">
        <v>31</v>
      </c>
      <c r="E41" s="1" t="s">
        <v>99</v>
      </c>
    </row>
    <row r="42" spans="1:8" ht="25.2" customHeight="1" x14ac:dyDescent="0.3">
      <c r="A42" s="1" t="s">
        <v>27</v>
      </c>
      <c r="B42" s="1" t="s">
        <v>70</v>
      </c>
      <c r="C42" s="1" t="s">
        <v>105</v>
      </c>
      <c r="D42" s="1">
        <v>32</v>
      </c>
      <c r="E42" s="1" t="s">
        <v>98</v>
      </c>
    </row>
    <row r="43" spans="1:8" ht="25.2" customHeight="1" x14ac:dyDescent="0.3">
      <c r="A43" s="1" t="s">
        <v>27</v>
      </c>
      <c r="B43" s="1" t="s">
        <v>70</v>
      </c>
      <c r="C43" s="1" t="s">
        <v>105</v>
      </c>
      <c r="D43" s="1">
        <v>33</v>
      </c>
      <c r="E43" s="1" t="s">
        <v>100</v>
      </c>
      <c r="F43" s="1" t="s">
        <v>106</v>
      </c>
      <c r="G43" s="1" t="s">
        <v>107</v>
      </c>
    </row>
    <row r="44" spans="1:8" ht="25.2" customHeight="1" x14ac:dyDescent="0.3">
      <c r="A44" s="1" t="s">
        <v>27</v>
      </c>
      <c r="B44" s="1" t="s">
        <v>70</v>
      </c>
      <c r="C44" s="1" t="s">
        <v>105</v>
      </c>
      <c r="D44" s="1">
        <v>34</v>
      </c>
      <c r="E44" s="1" t="s">
        <v>100</v>
      </c>
      <c r="F44" s="1" t="s">
        <v>108</v>
      </c>
      <c r="G44" s="1" t="s">
        <v>109</v>
      </c>
    </row>
    <row r="45" spans="1:8" ht="25.2" customHeight="1" x14ac:dyDescent="0.3">
      <c r="A45" s="1" t="s">
        <v>27</v>
      </c>
      <c r="B45" s="1" t="s">
        <v>70</v>
      </c>
      <c r="C45" s="1" t="s">
        <v>105</v>
      </c>
      <c r="D45" s="1">
        <v>35</v>
      </c>
      <c r="E45" s="1" t="s">
        <v>100</v>
      </c>
      <c r="F45" s="1" t="s">
        <v>110</v>
      </c>
      <c r="G45" s="1" t="s">
        <v>111</v>
      </c>
    </row>
    <row r="46" spans="1:8" ht="25.2" customHeight="1" x14ac:dyDescent="0.3">
      <c r="A46" s="1" t="s">
        <v>27</v>
      </c>
      <c r="B46" s="1" t="s">
        <v>70</v>
      </c>
      <c r="C46" s="1" t="s">
        <v>105</v>
      </c>
      <c r="D46" s="1">
        <v>35</v>
      </c>
      <c r="E46" s="1" t="s">
        <v>100</v>
      </c>
      <c r="F46" s="1" t="s">
        <v>127</v>
      </c>
      <c r="G46" s="1" t="s">
        <v>107</v>
      </c>
    </row>
    <row r="47" spans="1:8" ht="25.2" customHeight="1" x14ac:dyDescent="0.3">
      <c r="A47" s="1" t="s">
        <v>27</v>
      </c>
      <c r="B47" s="1" t="s">
        <v>70</v>
      </c>
      <c r="C47" s="1" t="s">
        <v>105</v>
      </c>
      <c r="D47" s="1">
        <v>35</v>
      </c>
      <c r="E47" s="1" t="s">
        <v>100</v>
      </c>
      <c r="F47" s="1" t="s">
        <v>128</v>
      </c>
      <c r="G47" s="1" t="s">
        <v>109</v>
      </c>
    </row>
    <row r="48" spans="1:8" ht="25.2" customHeight="1" x14ac:dyDescent="0.3">
      <c r="A48" s="1" t="s">
        <v>27</v>
      </c>
      <c r="B48" s="1" t="s">
        <v>70</v>
      </c>
      <c r="C48" s="1" t="s">
        <v>105</v>
      </c>
      <c r="D48" s="1">
        <v>35</v>
      </c>
      <c r="E48" s="1" t="s">
        <v>100</v>
      </c>
      <c r="F48" s="1" t="s">
        <v>129</v>
      </c>
      <c r="G48" s="1" t="s">
        <v>111</v>
      </c>
    </row>
    <row r="49" spans="1:7" ht="25.2" customHeight="1" x14ac:dyDescent="0.3">
      <c r="A49" s="1" t="s">
        <v>27</v>
      </c>
      <c r="B49" s="1" t="s">
        <v>70</v>
      </c>
      <c r="C49" s="1" t="s">
        <v>112</v>
      </c>
      <c r="D49" s="1">
        <v>36</v>
      </c>
      <c r="E49" s="1" t="s">
        <v>99</v>
      </c>
    </row>
    <row r="50" spans="1:7" ht="25.2" customHeight="1" x14ac:dyDescent="0.3">
      <c r="A50" s="1" t="s">
        <v>27</v>
      </c>
      <c r="B50" s="1" t="s">
        <v>70</v>
      </c>
      <c r="C50" s="1" t="s">
        <v>112</v>
      </c>
      <c r="D50" s="1">
        <v>37</v>
      </c>
      <c r="E50" s="1" t="s">
        <v>98</v>
      </c>
    </row>
    <row r="51" spans="1:7" ht="25.2" customHeight="1" x14ac:dyDescent="0.3">
      <c r="A51" s="1" t="s">
        <v>27</v>
      </c>
      <c r="B51" s="1" t="s">
        <v>70</v>
      </c>
      <c r="C51" s="1" t="s">
        <v>112</v>
      </c>
      <c r="D51" s="1">
        <v>38</v>
      </c>
      <c r="E51" s="1" t="s">
        <v>100</v>
      </c>
      <c r="F51" s="1" t="s">
        <v>106</v>
      </c>
      <c r="G51" s="1" t="s">
        <v>107</v>
      </c>
    </row>
    <row r="52" spans="1:7" ht="25.2" customHeight="1" x14ac:dyDescent="0.3">
      <c r="A52" s="1" t="s">
        <v>27</v>
      </c>
      <c r="B52" s="1" t="s">
        <v>70</v>
      </c>
      <c r="C52" s="1" t="s">
        <v>112</v>
      </c>
      <c r="D52" s="1">
        <v>39</v>
      </c>
      <c r="E52" s="1" t="s">
        <v>100</v>
      </c>
      <c r="F52" s="1" t="s">
        <v>108</v>
      </c>
      <c r="G52" s="1" t="s">
        <v>109</v>
      </c>
    </row>
    <row r="53" spans="1:7" ht="25.2" customHeight="1" x14ac:dyDescent="0.3">
      <c r="A53" s="1" t="s">
        <v>27</v>
      </c>
      <c r="B53" s="1" t="s">
        <v>70</v>
      </c>
      <c r="C53" s="1" t="s">
        <v>112</v>
      </c>
      <c r="D53" s="1">
        <v>40</v>
      </c>
      <c r="E53" s="1" t="s">
        <v>100</v>
      </c>
      <c r="F53" s="1" t="s">
        <v>110</v>
      </c>
      <c r="G53" s="1" t="s">
        <v>111</v>
      </c>
    </row>
    <row r="54" spans="1:7" ht="25.2" customHeight="1" x14ac:dyDescent="0.3">
      <c r="A54" s="1" t="s">
        <v>27</v>
      </c>
      <c r="B54" s="1" t="s">
        <v>70</v>
      </c>
      <c r="C54" s="1" t="s">
        <v>112</v>
      </c>
      <c r="D54" s="1">
        <v>38</v>
      </c>
      <c r="E54" s="1" t="s">
        <v>100</v>
      </c>
      <c r="F54" s="1" t="s">
        <v>127</v>
      </c>
      <c r="G54" s="1" t="s">
        <v>107</v>
      </c>
    </row>
    <row r="55" spans="1:7" ht="25.2" customHeight="1" x14ac:dyDescent="0.3">
      <c r="A55" s="1" t="s">
        <v>27</v>
      </c>
      <c r="B55" s="1" t="s">
        <v>70</v>
      </c>
      <c r="C55" s="1" t="s">
        <v>112</v>
      </c>
      <c r="D55" s="1">
        <v>39</v>
      </c>
      <c r="E55" s="1" t="s">
        <v>100</v>
      </c>
      <c r="F55" s="1" t="s">
        <v>128</v>
      </c>
      <c r="G55" s="1" t="s">
        <v>109</v>
      </c>
    </row>
    <row r="56" spans="1:7" ht="25.2" customHeight="1" x14ac:dyDescent="0.3">
      <c r="A56" s="1" t="s">
        <v>27</v>
      </c>
      <c r="B56" s="1" t="s">
        <v>70</v>
      </c>
      <c r="C56" s="1" t="s">
        <v>112</v>
      </c>
      <c r="D56" s="1">
        <v>40</v>
      </c>
      <c r="E56" s="1" t="s">
        <v>100</v>
      </c>
      <c r="F56" s="1" t="s">
        <v>129</v>
      </c>
      <c r="G56" s="1" t="s">
        <v>111</v>
      </c>
    </row>
    <row r="57" spans="1:7" ht="25.2" customHeight="1" x14ac:dyDescent="0.3">
      <c r="A57" s="1" t="s">
        <v>27</v>
      </c>
      <c r="B57" s="1" t="s">
        <v>70</v>
      </c>
      <c r="C57" s="1" t="s">
        <v>113</v>
      </c>
      <c r="D57" s="1">
        <v>41</v>
      </c>
      <c r="E57" s="1" t="s">
        <v>99</v>
      </c>
    </row>
    <row r="58" spans="1:7" ht="25.2" customHeight="1" x14ac:dyDescent="0.3">
      <c r="A58" s="1" t="s">
        <v>27</v>
      </c>
      <c r="B58" s="1" t="s">
        <v>70</v>
      </c>
      <c r="C58" s="1" t="s">
        <v>113</v>
      </c>
      <c r="D58" s="1">
        <v>42</v>
      </c>
      <c r="E58" s="1" t="s">
        <v>98</v>
      </c>
    </row>
    <row r="59" spans="1:7" ht="25.2" customHeight="1" x14ac:dyDescent="0.3">
      <c r="A59" s="1" t="s">
        <v>27</v>
      </c>
      <c r="B59" s="1" t="s">
        <v>70</v>
      </c>
      <c r="C59" s="1" t="s">
        <v>113</v>
      </c>
      <c r="D59" s="1">
        <v>43</v>
      </c>
      <c r="E59" s="1" t="s">
        <v>100</v>
      </c>
      <c r="F59" s="1" t="s">
        <v>106</v>
      </c>
      <c r="G59" s="1" t="s">
        <v>107</v>
      </c>
    </row>
    <row r="60" spans="1:7" ht="25.2" customHeight="1" x14ac:dyDescent="0.3">
      <c r="A60" s="1" t="s">
        <v>27</v>
      </c>
      <c r="B60" s="1" t="s">
        <v>70</v>
      </c>
      <c r="C60" s="1" t="s">
        <v>113</v>
      </c>
      <c r="D60" s="1">
        <v>44</v>
      </c>
      <c r="E60" s="1" t="s">
        <v>100</v>
      </c>
      <c r="F60" s="1" t="s">
        <v>108</v>
      </c>
      <c r="G60" s="1" t="s">
        <v>109</v>
      </c>
    </row>
    <row r="61" spans="1:7" ht="25.2" customHeight="1" x14ac:dyDescent="0.3">
      <c r="A61" s="1" t="s">
        <v>27</v>
      </c>
      <c r="B61" s="1" t="s">
        <v>70</v>
      </c>
      <c r="C61" s="1" t="s">
        <v>113</v>
      </c>
      <c r="D61" s="1">
        <v>45</v>
      </c>
      <c r="E61" s="1" t="s">
        <v>100</v>
      </c>
      <c r="F61" s="1" t="s">
        <v>110</v>
      </c>
      <c r="G61" s="1" t="s">
        <v>111</v>
      </c>
    </row>
    <row r="62" spans="1:7" ht="25.2" customHeight="1" x14ac:dyDescent="0.3">
      <c r="A62" s="1" t="s">
        <v>27</v>
      </c>
      <c r="B62" s="1" t="s">
        <v>70</v>
      </c>
      <c r="C62" s="1" t="s">
        <v>113</v>
      </c>
      <c r="D62" s="1">
        <v>43</v>
      </c>
      <c r="E62" s="1" t="s">
        <v>100</v>
      </c>
      <c r="F62" s="1" t="s">
        <v>127</v>
      </c>
      <c r="G62" s="1" t="s">
        <v>107</v>
      </c>
    </row>
    <row r="63" spans="1:7" ht="25.2" customHeight="1" x14ac:dyDescent="0.3">
      <c r="A63" s="1" t="s">
        <v>27</v>
      </c>
      <c r="B63" s="1" t="s">
        <v>70</v>
      </c>
      <c r="C63" s="1" t="s">
        <v>113</v>
      </c>
      <c r="D63" s="1">
        <v>44</v>
      </c>
      <c r="E63" s="1" t="s">
        <v>100</v>
      </c>
      <c r="F63" s="1" t="s">
        <v>128</v>
      </c>
      <c r="G63" s="1" t="s">
        <v>109</v>
      </c>
    </row>
    <row r="64" spans="1:7" ht="25.2" customHeight="1" x14ac:dyDescent="0.3">
      <c r="A64" s="1" t="s">
        <v>27</v>
      </c>
      <c r="B64" s="1" t="s">
        <v>70</v>
      </c>
      <c r="C64" s="1" t="s">
        <v>113</v>
      </c>
      <c r="D64" s="1">
        <v>45</v>
      </c>
      <c r="E64" s="1" t="s">
        <v>100</v>
      </c>
      <c r="F64" s="1" t="s">
        <v>129</v>
      </c>
      <c r="G64" s="1" t="s">
        <v>111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4485D-2E08-41A5-8940-99532983F125}">
  <dimension ref="A1:AT29"/>
  <sheetViews>
    <sheetView zoomScale="99" workbookViewId="0">
      <pane xSplit="6" ySplit="3" topLeftCell="G4" activePane="bottomRight" state="frozen"/>
      <selection pane="topRight" activeCell="G1" sqref="G1"/>
      <selection pane="bottomLeft" activeCell="A4" sqref="A4"/>
      <selection pane="bottomRight" activeCell="D13" sqref="D13"/>
    </sheetView>
  </sheetViews>
  <sheetFormatPr baseColWidth="10" defaultColWidth="16.33203125" defaultRowHeight="25.2" customHeight="1" x14ac:dyDescent="0.3"/>
  <cols>
    <col min="1" max="1" width="13.77734375" style="1" customWidth="1"/>
    <col min="2" max="2" width="26.5546875" style="1" customWidth="1"/>
    <col min="3" max="3" width="22.33203125" style="1" customWidth="1"/>
    <col min="4" max="4" width="12.77734375" style="1" customWidth="1"/>
    <col min="5" max="5" width="17" style="1" customWidth="1"/>
    <col min="6" max="6" width="15.6640625" style="1" customWidth="1"/>
    <col min="7" max="7" width="12.109375" style="1" customWidth="1"/>
    <col min="8" max="10" width="11.33203125" style="1" customWidth="1"/>
    <col min="11" max="11" width="11.33203125" style="9" customWidth="1"/>
    <col min="12" max="12" width="12.109375" style="1" customWidth="1"/>
    <col min="13" max="15" width="11.33203125" style="1" customWidth="1"/>
    <col min="16" max="16" width="11.33203125" style="9" customWidth="1"/>
    <col min="17" max="17" width="12.109375" style="1" customWidth="1"/>
    <col min="18" max="20" width="11.33203125" style="1" customWidth="1"/>
    <col min="21" max="21" width="11.33203125" style="9" customWidth="1"/>
    <col min="22" max="22" width="12.109375" style="1" customWidth="1"/>
    <col min="23" max="25" width="11.33203125" style="1" customWidth="1"/>
    <col min="26" max="26" width="11.33203125" style="9" customWidth="1"/>
    <col min="27" max="30" width="12.88671875" style="1" customWidth="1"/>
    <col min="31" max="31" width="12.88671875" style="9" customWidth="1"/>
    <col min="32" max="32" width="12.109375" style="1" customWidth="1"/>
    <col min="33" max="35" width="11.33203125" style="1" customWidth="1"/>
    <col min="36" max="36" width="11.33203125" style="9" customWidth="1"/>
    <col min="37" max="37" width="12.109375" style="1" customWidth="1"/>
    <col min="38" max="40" width="11.33203125" style="1" customWidth="1"/>
    <col min="41" max="41" width="11.33203125" style="9" customWidth="1"/>
    <col min="42" max="42" width="12.109375" style="1" customWidth="1"/>
    <col min="43" max="45" width="11.33203125" style="1" customWidth="1"/>
    <col min="46" max="46" width="11.33203125" style="9" customWidth="1"/>
    <col min="47" max="16384" width="16.33203125" style="1"/>
  </cols>
  <sheetData>
    <row r="1" spans="1:46" ht="25.2" customHeight="1" x14ac:dyDescent="0.3">
      <c r="A1" s="2"/>
      <c r="B1" s="2"/>
      <c r="C1" s="2"/>
      <c r="D1" s="2"/>
      <c r="E1" s="2"/>
      <c r="F1" s="2"/>
      <c r="G1" s="16" t="s">
        <v>59</v>
      </c>
      <c r="H1" s="16"/>
      <c r="I1" s="16"/>
      <c r="J1" s="16"/>
      <c r="K1" s="16"/>
      <c r="L1" s="16" t="s">
        <v>58</v>
      </c>
      <c r="M1" s="16"/>
      <c r="N1" s="16"/>
      <c r="O1" s="16"/>
      <c r="P1" s="16"/>
      <c r="Q1" s="16" t="s">
        <v>3</v>
      </c>
      <c r="R1" s="16"/>
      <c r="S1" s="16"/>
      <c r="T1" s="16"/>
      <c r="U1" s="16"/>
      <c r="V1" s="15" t="s">
        <v>2</v>
      </c>
      <c r="W1" s="16"/>
      <c r="X1" s="16"/>
      <c r="Y1" s="16"/>
      <c r="Z1" s="16"/>
      <c r="AA1" s="15" t="s">
        <v>1</v>
      </c>
      <c r="AB1" s="16"/>
      <c r="AC1" s="16"/>
      <c r="AD1" s="16"/>
      <c r="AE1" s="16"/>
      <c r="AF1" s="15" t="s">
        <v>57</v>
      </c>
      <c r="AG1" s="16"/>
      <c r="AH1" s="16"/>
      <c r="AI1" s="16"/>
      <c r="AJ1" s="16"/>
      <c r="AK1" s="15" t="s">
        <v>4</v>
      </c>
      <c r="AL1" s="16"/>
      <c r="AM1" s="16"/>
      <c r="AN1" s="16"/>
      <c r="AO1" s="16"/>
      <c r="AP1" s="15" t="s">
        <v>0</v>
      </c>
      <c r="AQ1" s="16"/>
      <c r="AR1" s="16"/>
      <c r="AS1" s="16"/>
      <c r="AT1" s="17"/>
    </row>
    <row r="2" spans="1:46" ht="25.2" customHeight="1" x14ac:dyDescent="0.3">
      <c r="A2" s="2"/>
      <c r="B2" s="2"/>
      <c r="C2" s="2"/>
      <c r="D2" s="2"/>
      <c r="E2" s="2"/>
      <c r="F2" s="2"/>
      <c r="G2" s="3" t="s">
        <v>35</v>
      </c>
      <c r="H2" s="3" t="s">
        <v>36</v>
      </c>
      <c r="I2" s="3" t="s">
        <v>18</v>
      </c>
      <c r="J2" s="3" t="s">
        <v>38</v>
      </c>
      <c r="K2" s="4" t="s">
        <v>37</v>
      </c>
      <c r="L2" s="3" t="s">
        <v>35</v>
      </c>
      <c r="M2" s="3" t="s">
        <v>36</v>
      </c>
      <c r="N2" s="3" t="s">
        <v>18</v>
      </c>
      <c r="O2" s="3" t="s">
        <v>38</v>
      </c>
      <c r="P2" s="4" t="s">
        <v>37</v>
      </c>
      <c r="Q2" s="3" t="s">
        <v>35</v>
      </c>
      <c r="R2" s="3" t="s">
        <v>36</v>
      </c>
      <c r="S2" s="3" t="s">
        <v>18</v>
      </c>
      <c r="T2" s="3" t="s">
        <v>38</v>
      </c>
      <c r="U2" s="4" t="s">
        <v>37</v>
      </c>
      <c r="V2" s="3" t="s">
        <v>35</v>
      </c>
      <c r="W2" s="3" t="s">
        <v>36</v>
      </c>
      <c r="X2" s="3" t="s">
        <v>18</v>
      </c>
      <c r="Y2" s="3" t="s">
        <v>38</v>
      </c>
      <c r="Z2" s="4" t="s">
        <v>37</v>
      </c>
      <c r="AA2" s="3" t="s">
        <v>35</v>
      </c>
      <c r="AB2" s="3" t="s">
        <v>36</v>
      </c>
      <c r="AC2" s="3" t="s">
        <v>18</v>
      </c>
      <c r="AD2" s="3" t="s">
        <v>38</v>
      </c>
      <c r="AE2" s="4" t="s">
        <v>37</v>
      </c>
      <c r="AF2" s="3" t="s">
        <v>35</v>
      </c>
      <c r="AG2" s="3" t="s">
        <v>36</v>
      </c>
      <c r="AH2" s="3" t="s">
        <v>18</v>
      </c>
      <c r="AI2" s="3" t="s">
        <v>38</v>
      </c>
      <c r="AJ2" s="4" t="s">
        <v>37</v>
      </c>
      <c r="AK2" s="3" t="s">
        <v>35</v>
      </c>
      <c r="AL2" s="3" t="s">
        <v>36</v>
      </c>
      <c r="AM2" s="3" t="s">
        <v>18</v>
      </c>
      <c r="AN2" s="3" t="s">
        <v>38</v>
      </c>
      <c r="AO2" s="4" t="s">
        <v>37</v>
      </c>
      <c r="AP2" s="3" t="s">
        <v>35</v>
      </c>
      <c r="AQ2" s="3" t="s">
        <v>36</v>
      </c>
      <c r="AR2" s="3" t="s">
        <v>18</v>
      </c>
      <c r="AS2" s="3" t="s">
        <v>38</v>
      </c>
      <c r="AT2" s="4" t="s">
        <v>37</v>
      </c>
    </row>
    <row r="3" spans="1:46" ht="25.2" customHeight="1" x14ac:dyDescent="0.3">
      <c r="A3" s="5" t="s">
        <v>15</v>
      </c>
      <c r="B3" s="5" t="s">
        <v>13</v>
      </c>
      <c r="C3" s="5" t="s">
        <v>25</v>
      </c>
      <c r="D3" s="5" t="s">
        <v>28</v>
      </c>
      <c r="E3" s="5" t="s">
        <v>29</v>
      </c>
      <c r="F3" s="5" t="s">
        <v>40</v>
      </c>
      <c r="G3" s="6" t="str">
        <f>G1&amp;"_"&amp;G2</f>
        <v>CountDeviatingValues_Ref_f</v>
      </c>
      <c r="H3" s="6" t="str">
        <f>G1&amp;"_"&amp;H2</f>
        <v>CountDeviatingValues_Ref_expr</v>
      </c>
      <c r="I3" s="6" t="str">
        <f>G1&amp;"_"&amp;I2</f>
        <v>CountDeviatingValues_Conn</v>
      </c>
      <c r="J3" s="6" t="str">
        <f>G1&amp;"_"&amp;J2</f>
        <v>CountDeviatingValues_Cand_f</v>
      </c>
      <c r="K3" s="7" t="str">
        <f>G1&amp;"_"&amp;K2</f>
        <v>CountDeviatingValues_Cand_expr</v>
      </c>
      <c r="L3" s="6" t="str">
        <f>L1&amp;"_"&amp;L2</f>
        <v>InitialDiagnosisDate_Ref_f</v>
      </c>
      <c r="M3" s="6" t="str">
        <f>L1&amp;"_"&amp;M2</f>
        <v>InitialDiagnosisDate_Ref_expr</v>
      </c>
      <c r="N3" s="6" t="str">
        <f>L1&amp;"_"&amp;N2</f>
        <v>InitialDiagnosisDate_Conn</v>
      </c>
      <c r="O3" s="6" t="str">
        <f>L1&amp;"_"&amp;O2</f>
        <v>InitialDiagnosisDate_Cand_f</v>
      </c>
      <c r="P3" s="7" t="str">
        <f>L1&amp;"_"&amp;P2</f>
        <v>InitialDiagnosisDate_Cand_expr</v>
      </c>
      <c r="Q3" s="6" t="str">
        <f>Q1&amp;"_"&amp;Q2</f>
        <v>ICD10Code_Ref_f</v>
      </c>
      <c r="R3" s="6" t="str">
        <f>Q1&amp;"_"&amp;R2</f>
        <v>ICD10Code_Ref_expr</v>
      </c>
      <c r="S3" s="6" t="str">
        <f>Q1&amp;"_"&amp;S2</f>
        <v>ICD10Code_Conn</v>
      </c>
      <c r="T3" s="6" t="str">
        <f>Q1&amp;"_"&amp;T2</f>
        <v>ICD10Code_Cand_f</v>
      </c>
      <c r="U3" s="7" t="str">
        <f>Q1&amp;"_"&amp;U2</f>
        <v>ICD10Code_Cand_expr</v>
      </c>
      <c r="V3" s="6" t="str">
        <f>V1&amp;"_"&amp;V2</f>
        <v>ICDOTopographyCode_Ref_f</v>
      </c>
      <c r="W3" s="6" t="str">
        <f>V1&amp;"_"&amp;W2</f>
        <v>ICDOTopographyCode_Ref_expr</v>
      </c>
      <c r="X3" s="6" t="str">
        <f>V1&amp;"_"&amp;X2</f>
        <v>ICDOTopographyCode_Conn</v>
      </c>
      <c r="Y3" s="6" t="str">
        <f>V1&amp;"_"&amp;Y2</f>
        <v>ICDOTopographyCode_Cand_f</v>
      </c>
      <c r="Z3" s="7" t="str">
        <f>V1&amp;"_"&amp;Z2</f>
        <v>ICDOTopographyCode_Cand_expr</v>
      </c>
      <c r="AA3" s="6" t="str">
        <f>AA1&amp;"_"&amp;AA2</f>
        <v>LocalizationSide_Ref_f</v>
      </c>
      <c r="AB3" s="6" t="str">
        <f>AA1&amp;"_"&amp;AB2</f>
        <v>LocalizationSide_Ref_expr</v>
      </c>
      <c r="AC3" s="6" t="str">
        <f>AA1&amp;"_"&amp;AC2</f>
        <v>LocalizationSide_Conn</v>
      </c>
      <c r="AD3" s="6" t="str">
        <f>AA1&amp;"_"&amp;AD2</f>
        <v>LocalizationSide_Cand_f</v>
      </c>
      <c r="AE3" s="7" t="str">
        <f>AA1&amp;"_"&amp;AE2</f>
        <v>LocalizationSide_Cand_expr</v>
      </c>
      <c r="AF3" s="6" t="str">
        <f>AF1&amp;"_"&amp;AF2</f>
        <v>HistologyDate_Ref_f</v>
      </c>
      <c r="AG3" s="6" t="str">
        <f>AF1&amp;"_"&amp;AG2</f>
        <v>HistologyDate_Ref_expr</v>
      </c>
      <c r="AH3" s="6" t="str">
        <f>AF1&amp;"_"&amp;AH2</f>
        <v>HistologyDate_Conn</v>
      </c>
      <c r="AI3" s="6" t="str">
        <f>AF1&amp;"_"&amp;AI2</f>
        <v>HistologyDate_Cand_f</v>
      </c>
      <c r="AJ3" s="7" t="str">
        <f>AF1&amp;"_"&amp;AJ2</f>
        <v>HistologyDate_Cand_expr</v>
      </c>
      <c r="AK3" s="6" t="str">
        <f>AK1&amp;"_"&amp;AK2</f>
        <v>ICDOMorphologyCode_Ref_f</v>
      </c>
      <c r="AL3" s="6" t="str">
        <f>AK1&amp;"_"&amp;AL2</f>
        <v>ICDOMorphologyCode_Ref_expr</v>
      </c>
      <c r="AM3" s="6" t="str">
        <f>AK1&amp;"_"&amp;AM2</f>
        <v>ICDOMorphologyCode_Conn</v>
      </c>
      <c r="AN3" s="6" t="str">
        <f>AK1&amp;"_"&amp;AN2</f>
        <v>ICDOMorphologyCode_Cand_f</v>
      </c>
      <c r="AO3" s="7" t="str">
        <f>AK1&amp;"_"&amp;AO2</f>
        <v>ICDOMorphologyCode_Cand_expr</v>
      </c>
      <c r="AP3" s="6" t="str">
        <f>AP1&amp;"_"&amp;AP2</f>
        <v>Grading_Ref_f</v>
      </c>
      <c r="AQ3" s="6" t="str">
        <f>AP1&amp;"_"&amp;AQ2</f>
        <v>Grading_Ref_expr</v>
      </c>
      <c r="AR3" s="6" t="str">
        <f>AP1&amp;"_"&amp;AR2</f>
        <v>Grading_Conn</v>
      </c>
      <c r="AS3" s="6" t="str">
        <f>AP1&amp;"_"&amp;AS2</f>
        <v>Grading_Cand_f</v>
      </c>
      <c r="AT3" s="7" t="str">
        <f>AP1&amp;"_"&amp;AT2</f>
        <v>Grading_Cand_expr</v>
      </c>
    </row>
    <row r="4" spans="1:46" ht="25.2" customHeight="1" x14ac:dyDescent="0.3">
      <c r="A4" s="1" t="s">
        <v>27</v>
      </c>
      <c r="B4" s="1" t="s">
        <v>60</v>
      </c>
      <c r="C4" s="1" t="s">
        <v>12</v>
      </c>
      <c r="E4" s="1">
        <v>1</v>
      </c>
      <c r="F4" s="1" t="s">
        <v>16</v>
      </c>
      <c r="N4" s="1" t="str">
        <f>"=="</f>
        <v>==</v>
      </c>
      <c r="S4" s="1" t="str">
        <f>"=="</f>
        <v>==</v>
      </c>
      <c r="X4" s="1" t="str">
        <f>"=="</f>
        <v>==</v>
      </c>
      <c r="AC4" s="1" t="str">
        <f>"=="</f>
        <v>==</v>
      </c>
      <c r="AH4" s="1" t="str">
        <f>"=="</f>
        <v>==</v>
      </c>
      <c r="AM4" s="1" t="str">
        <f>"=="</f>
        <v>==</v>
      </c>
      <c r="AR4" s="1" t="str">
        <f>"=="</f>
        <v>==</v>
      </c>
    </row>
    <row r="5" spans="1:46" ht="25.2" customHeight="1" x14ac:dyDescent="0.3">
      <c r="A5" s="1" t="s">
        <v>27</v>
      </c>
      <c r="B5" s="1" t="s">
        <v>60</v>
      </c>
      <c r="C5" s="10" t="s">
        <v>12</v>
      </c>
      <c r="E5" s="1">
        <v>2</v>
      </c>
      <c r="F5" s="1" t="s">
        <v>16</v>
      </c>
      <c r="K5" s="9" t="str">
        <f t="shared" ref="K5:K11" si="0">"&lt;= 1"</f>
        <v>&lt;= 1</v>
      </c>
      <c r="L5" s="1" t="s">
        <v>42</v>
      </c>
      <c r="N5" s="1" t="s">
        <v>39</v>
      </c>
      <c r="O5" s="1" t="s">
        <v>42</v>
      </c>
    </row>
    <row r="6" spans="1:46" ht="25.2" customHeight="1" x14ac:dyDescent="0.3">
      <c r="A6" s="1" t="s">
        <v>27</v>
      </c>
      <c r="B6" s="1" t="s">
        <v>60</v>
      </c>
      <c r="C6" s="10" t="s">
        <v>12</v>
      </c>
      <c r="E6" s="1">
        <v>3</v>
      </c>
      <c r="F6" s="1" t="s">
        <v>16</v>
      </c>
      <c r="K6" s="9" t="str">
        <f t="shared" si="0"/>
        <v>&lt;= 1</v>
      </c>
      <c r="Q6" s="1" t="s">
        <v>42</v>
      </c>
      <c r="S6" s="1" t="s">
        <v>39</v>
      </c>
      <c r="T6" s="1" t="s">
        <v>42</v>
      </c>
    </row>
    <row r="7" spans="1:46" ht="25.2" customHeight="1" x14ac:dyDescent="0.3">
      <c r="A7" s="1" t="s">
        <v>27</v>
      </c>
      <c r="B7" s="1" t="s">
        <v>60</v>
      </c>
      <c r="C7" s="10" t="s">
        <v>12</v>
      </c>
      <c r="E7" s="1">
        <v>4</v>
      </c>
      <c r="F7" s="1" t="s">
        <v>16</v>
      </c>
      <c r="K7" s="9" t="str">
        <f t="shared" si="0"/>
        <v>&lt;= 1</v>
      </c>
      <c r="V7" s="1" t="s">
        <v>42</v>
      </c>
      <c r="X7" s="1" t="s">
        <v>39</v>
      </c>
      <c r="Y7" s="1" t="s">
        <v>42</v>
      </c>
    </row>
    <row r="8" spans="1:46" ht="25.2" customHeight="1" x14ac:dyDescent="0.3">
      <c r="A8" s="1" t="s">
        <v>27</v>
      </c>
      <c r="B8" s="1" t="s">
        <v>60</v>
      </c>
      <c r="C8" s="10" t="s">
        <v>12</v>
      </c>
      <c r="E8" s="1">
        <v>5</v>
      </c>
      <c r="F8" s="1" t="s">
        <v>16</v>
      </c>
      <c r="K8" s="9" t="str">
        <f t="shared" si="0"/>
        <v>&lt;= 1</v>
      </c>
      <c r="AA8" s="1" t="s">
        <v>42</v>
      </c>
      <c r="AC8" s="1" t="s">
        <v>39</v>
      </c>
      <c r="AD8" s="1" t="s">
        <v>42</v>
      </c>
    </row>
    <row r="9" spans="1:46" ht="25.2" customHeight="1" x14ac:dyDescent="0.3">
      <c r="A9" s="1" t="s">
        <v>27</v>
      </c>
      <c r="B9" s="1" t="s">
        <v>60</v>
      </c>
      <c r="C9" s="10" t="s">
        <v>12</v>
      </c>
      <c r="E9" s="1">
        <v>6</v>
      </c>
      <c r="F9" s="1" t="s">
        <v>16</v>
      </c>
      <c r="K9" s="9" t="str">
        <f t="shared" si="0"/>
        <v>&lt;= 1</v>
      </c>
      <c r="AF9" s="1" t="s">
        <v>42</v>
      </c>
      <c r="AH9" s="1" t="s">
        <v>39</v>
      </c>
      <c r="AI9" s="1" t="s">
        <v>42</v>
      </c>
    </row>
    <row r="10" spans="1:46" ht="25.2" customHeight="1" x14ac:dyDescent="0.3">
      <c r="A10" s="1" t="s">
        <v>27</v>
      </c>
      <c r="B10" s="1" t="s">
        <v>60</v>
      </c>
      <c r="C10" s="10" t="s">
        <v>12</v>
      </c>
      <c r="E10" s="1">
        <v>7</v>
      </c>
      <c r="F10" s="1" t="s">
        <v>16</v>
      </c>
      <c r="K10" s="9" t="str">
        <f t="shared" si="0"/>
        <v>&lt;= 1</v>
      </c>
      <c r="AK10" s="1" t="s">
        <v>42</v>
      </c>
      <c r="AM10" s="1" t="s">
        <v>39</v>
      </c>
      <c r="AN10" s="1" t="s">
        <v>42</v>
      </c>
    </row>
    <row r="11" spans="1:46" ht="25.2" customHeight="1" x14ac:dyDescent="0.3">
      <c r="A11" s="1" t="s">
        <v>27</v>
      </c>
      <c r="B11" s="1" t="s">
        <v>60</v>
      </c>
      <c r="C11" s="10" t="s">
        <v>12</v>
      </c>
      <c r="E11" s="1">
        <v>8</v>
      </c>
      <c r="F11" s="1" t="s">
        <v>16</v>
      </c>
      <c r="K11" s="9" t="str">
        <f t="shared" si="0"/>
        <v>&lt;= 1</v>
      </c>
      <c r="AP11" s="1" t="s">
        <v>42</v>
      </c>
      <c r="AR11" s="1" t="s">
        <v>39</v>
      </c>
      <c r="AS11" s="1" t="s">
        <v>42</v>
      </c>
    </row>
    <row r="25" spans="3:3" ht="25.2" customHeight="1" x14ac:dyDescent="0.3">
      <c r="C25" s="10"/>
    </row>
    <row r="29" spans="3:3" ht="46.8" customHeight="1" x14ac:dyDescent="0.3"/>
  </sheetData>
  <mergeCells count="8">
    <mergeCell ref="AK1:AO1"/>
    <mergeCell ref="AP1:AT1"/>
    <mergeCell ref="AF1:AJ1"/>
    <mergeCell ref="L1:P1"/>
    <mergeCell ref="G1:K1"/>
    <mergeCell ref="Q1:U1"/>
    <mergeCell ref="V1:Z1"/>
    <mergeCell ref="AA1:AE1"/>
  </mergeCells>
  <conditionalFormatting sqref="U5:AE5 Q4:AE4 Q6:U6 Z6:AE6 Q7:Z7 AE7 AJ8 AO8:AT8 AK10:AN10 AF9:AT9 L12:AT998 AF4:AT7 Q8:AE9 L4:P9">
    <cfRule type="expression" dxfId="90" priority="200">
      <formula>NOT(ISBLANK(L4))</formula>
    </cfRule>
  </conditionalFormatting>
  <conditionalFormatting sqref="X4">
    <cfRule type="expression" dxfId="89" priority="196">
      <formula>NOT(ISBLANK(X4))</formula>
    </cfRule>
  </conditionalFormatting>
  <conditionalFormatting sqref="AR4:AR5">
    <cfRule type="expression" dxfId="88" priority="191">
      <formula>NOT(ISBLANK(AR4))</formula>
    </cfRule>
  </conditionalFormatting>
  <conditionalFormatting sqref="V5:W5 Y5">
    <cfRule type="expression" dxfId="87" priority="190">
      <formula>NOT(ISBLANK(V5))</formula>
    </cfRule>
  </conditionalFormatting>
  <conditionalFormatting sqref="X5">
    <cfRule type="expression" dxfId="86" priority="189">
      <formula>NOT(ISBLANK(X5))</formula>
    </cfRule>
  </conditionalFormatting>
  <conditionalFormatting sqref="S7">
    <cfRule type="expression" dxfId="85" priority="188">
      <formula>NOT(ISBLANK(S7))</formula>
    </cfRule>
  </conditionalFormatting>
  <conditionalFormatting sqref="AM7">
    <cfRule type="expression" dxfId="84" priority="184">
      <formula>NOT(ISBLANK(AM7))</formula>
    </cfRule>
  </conditionalFormatting>
  <conditionalFormatting sqref="AR7">
    <cfRule type="expression" dxfId="83" priority="182">
      <formula>NOT(ISBLANK(AR7))</formula>
    </cfRule>
  </conditionalFormatting>
  <conditionalFormatting sqref="AK10:AN10">
    <cfRule type="expression" dxfId="82" priority="179">
      <formula>NOT(ISBLANK(AK10))</formula>
    </cfRule>
  </conditionalFormatting>
  <conditionalFormatting sqref="Q8:R8 T8:U8 AE8 AO8 AS8:AT8 Z8">
    <cfRule type="expression" dxfId="81" priority="178">
      <formula>NOT(ISBLANK(Q8))</formula>
    </cfRule>
  </conditionalFormatting>
  <conditionalFormatting sqref="S8">
    <cfRule type="expression" dxfId="80" priority="177">
      <formula>NOT(ISBLANK(S8))</formula>
    </cfRule>
  </conditionalFormatting>
  <conditionalFormatting sqref="AR8">
    <cfRule type="expression" dxfId="79" priority="172">
      <formula>NOT(ISBLANK(AR8))</formula>
    </cfRule>
  </conditionalFormatting>
  <conditionalFormatting sqref="V8:W8 Y8">
    <cfRule type="expression" dxfId="78" priority="171">
      <formula>NOT(ISBLANK(V8))</formula>
    </cfRule>
  </conditionalFormatting>
  <conditionalFormatting sqref="X8">
    <cfRule type="expression" dxfId="77" priority="170">
      <formula>NOT(ISBLANK(X8))</formula>
    </cfRule>
  </conditionalFormatting>
  <conditionalFormatting sqref="AP9:AS9">
    <cfRule type="expression" dxfId="76" priority="169">
      <formula>NOT(ISBLANK(AP9))</formula>
    </cfRule>
  </conditionalFormatting>
  <conditionalFormatting sqref="Q9:R9 T9:U9 AE9 AO9 AT9 Z9">
    <cfRule type="expression" dxfId="75" priority="168">
      <formula>NOT(ISBLANK(Q9))</formula>
    </cfRule>
  </conditionalFormatting>
  <conditionalFormatting sqref="S9">
    <cfRule type="expression" dxfId="74" priority="167">
      <formula>NOT(ISBLANK(S9))</formula>
    </cfRule>
  </conditionalFormatting>
  <conditionalFormatting sqref="V9:W9 Y9">
    <cfRule type="expression" dxfId="73" priority="162">
      <formula>NOT(ISBLANK(V9))</formula>
    </cfRule>
  </conditionalFormatting>
  <conditionalFormatting sqref="X9">
    <cfRule type="expression" dxfId="72" priority="161">
      <formula>NOT(ISBLANK(X9))</formula>
    </cfRule>
  </conditionalFormatting>
  <conditionalFormatting sqref="AN6:AO6 AS6:AT6 Z6 AE6 AK6:AL6">
    <cfRule type="expression" dxfId="71" priority="158">
      <formula>NOT(ISBLANK(Z6))</formula>
    </cfRule>
  </conditionalFormatting>
  <conditionalFormatting sqref="X7">
    <cfRule type="expression" dxfId="70" priority="157">
      <formula>NOT(ISBLANK(X7))</formula>
    </cfRule>
  </conditionalFormatting>
  <conditionalFormatting sqref="AR6">
    <cfRule type="expression" dxfId="69" priority="152">
      <formula>NOT(ISBLANK(AR6))</formula>
    </cfRule>
  </conditionalFormatting>
  <conditionalFormatting sqref="L8:M8 O8:P8">
    <cfRule type="expression" dxfId="68" priority="84">
      <formula>NOT(ISBLANK(L8))</formula>
    </cfRule>
  </conditionalFormatting>
  <conditionalFormatting sqref="N8">
    <cfRule type="expression" dxfId="67" priority="83">
      <formula>NOT(ISBLANK(N8))</formula>
    </cfRule>
  </conditionalFormatting>
  <conditionalFormatting sqref="AH7">
    <cfRule type="expression" dxfId="66" priority="98">
      <formula>NOT(ISBLANK(AH7))</formula>
    </cfRule>
  </conditionalFormatting>
  <conditionalFormatting sqref="AF9:AI9">
    <cfRule type="expression" dxfId="65" priority="97">
      <formula>NOT(ISBLANK(AF9))</formula>
    </cfRule>
  </conditionalFormatting>
  <conditionalFormatting sqref="AJ8">
    <cfRule type="expression" dxfId="64" priority="96">
      <formula>NOT(ISBLANK(AJ8))</formula>
    </cfRule>
  </conditionalFormatting>
  <conditionalFormatting sqref="AJ9">
    <cfRule type="expression" dxfId="63" priority="95">
      <formula>NOT(ISBLANK(AJ9))</formula>
    </cfRule>
  </conditionalFormatting>
  <conditionalFormatting sqref="AI6:AJ6 AF6:AG6">
    <cfRule type="expression" dxfId="62" priority="94">
      <formula>NOT(ISBLANK(AF6))</formula>
    </cfRule>
  </conditionalFormatting>
  <conditionalFormatting sqref="Q10:AE10 AK10:AQ10 AS10:AT10">
    <cfRule type="expression" dxfId="61" priority="73">
      <formula>NOT(ISBLANK(Q10))</formula>
    </cfRule>
  </conditionalFormatting>
  <conditionalFormatting sqref="Q10:R10 T10:U10 AE10 AO10 AT10 Z10">
    <cfRule type="expression" dxfId="60" priority="71">
      <formula>NOT(ISBLANK(Q10))</formula>
    </cfRule>
  </conditionalFormatting>
  <conditionalFormatting sqref="N4:N5">
    <cfRule type="expression" dxfId="59" priority="86">
      <formula>NOT(ISBLANK(N4))</formula>
    </cfRule>
  </conditionalFormatting>
  <conditionalFormatting sqref="N7">
    <cfRule type="expression" dxfId="58" priority="85">
      <formula>NOT(ISBLANK(N7))</formula>
    </cfRule>
  </conditionalFormatting>
  <conditionalFormatting sqref="L9:M9 O9:P9">
    <cfRule type="expression" dxfId="57" priority="82">
      <formula>NOT(ISBLANK(L9))</formula>
    </cfRule>
  </conditionalFormatting>
  <conditionalFormatting sqref="N9">
    <cfRule type="expression" dxfId="56" priority="81">
      <formula>NOT(ISBLANK(N9))</formula>
    </cfRule>
  </conditionalFormatting>
  <conditionalFormatting sqref="L10:M10 O10:P10">
    <cfRule type="expression" dxfId="55" priority="58">
      <formula>NOT(ISBLANK(L10))</formula>
    </cfRule>
  </conditionalFormatting>
  <conditionalFormatting sqref="N10">
    <cfRule type="expression" dxfId="54" priority="57">
      <formula>NOT(ISBLANK(N10))</formula>
    </cfRule>
  </conditionalFormatting>
  <conditionalFormatting sqref="AP10:AQ10 AS10">
    <cfRule type="expression" dxfId="53" priority="72">
      <formula>NOT(ISBLANK(AP10))</formula>
    </cfRule>
  </conditionalFormatting>
  <conditionalFormatting sqref="S10">
    <cfRule type="expression" dxfId="52" priority="70">
      <formula>NOT(ISBLANK(S10))</formula>
    </cfRule>
  </conditionalFormatting>
  <conditionalFormatting sqref="V10:W10 Y10">
    <cfRule type="expression" dxfId="51" priority="69">
      <formula>NOT(ISBLANK(V10))</formula>
    </cfRule>
  </conditionalFormatting>
  <conditionalFormatting sqref="X10">
    <cfRule type="expression" dxfId="50" priority="68">
      <formula>NOT(ISBLANK(X10))</formula>
    </cfRule>
  </conditionalFormatting>
  <conditionalFormatting sqref="V11:W11 Y11">
    <cfRule type="expression" dxfId="49" priority="50">
      <formula>NOT(ISBLANK(V11))</formula>
    </cfRule>
  </conditionalFormatting>
  <conditionalFormatting sqref="X11">
    <cfRule type="expression" dxfId="48" priority="49">
      <formula>NOT(ISBLANK(X11))</formula>
    </cfRule>
  </conditionalFormatting>
  <conditionalFormatting sqref="AF10:AJ10">
    <cfRule type="expression" dxfId="47" priority="62">
      <formula>NOT(ISBLANK(AF10))</formula>
    </cfRule>
  </conditionalFormatting>
  <conditionalFormatting sqref="AJ10">
    <cfRule type="expression" dxfId="46" priority="61">
      <formula>NOT(ISBLANK(AJ10))</formula>
    </cfRule>
  </conditionalFormatting>
  <conditionalFormatting sqref="AF11:AJ11">
    <cfRule type="expression" dxfId="45" priority="43">
      <formula>NOT(ISBLANK(AF11))</formula>
    </cfRule>
  </conditionalFormatting>
  <conditionalFormatting sqref="L10:P10">
    <cfRule type="expression" dxfId="44" priority="59">
      <formula>NOT(ISBLANK(L10))</formula>
    </cfRule>
  </conditionalFormatting>
  <conditionalFormatting sqref="L11:M11 O11:P11">
    <cfRule type="expression" dxfId="43" priority="39">
      <formula>NOT(ISBLANK(L11))</formula>
    </cfRule>
  </conditionalFormatting>
  <conditionalFormatting sqref="N11">
    <cfRule type="expression" dxfId="42" priority="38">
      <formula>NOT(ISBLANK(N11))</formula>
    </cfRule>
  </conditionalFormatting>
  <conditionalFormatting sqref="Q11:AE11 AK11:AT11">
    <cfRule type="expression" dxfId="41" priority="54">
      <formula>NOT(ISBLANK(Q11))</formula>
    </cfRule>
  </conditionalFormatting>
  <conditionalFormatting sqref="AP11:AS11">
    <cfRule type="expression" dxfId="40" priority="53">
      <formula>NOT(ISBLANK(AP11))</formula>
    </cfRule>
  </conditionalFormatting>
  <conditionalFormatting sqref="Q11:R11 T11:U11 AE11 AO11 AT11 Z11">
    <cfRule type="expression" dxfId="39" priority="52">
      <formula>NOT(ISBLANK(Q11))</formula>
    </cfRule>
  </conditionalFormatting>
  <conditionalFormatting sqref="S11">
    <cfRule type="expression" dxfId="38" priority="51">
      <formula>NOT(ISBLANK(S11))</formula>
    </cfRule>
  </conditionalFormatting>
  <conditionalFormatting sqref="X6">
    <cfRule type="expression" dxfId="37" priority="31">
      <formula>NOT(ISBLANK(X6))</formula>
    </cfRule>
  </conditionalFormatting>
  <conditionalFormatting sqref="AC7">
    <cfRule type="expression" dxfId="36" priority="29">
      <formula>NOT(ISBLANK(AC7))</formula>
    </cfRule>
  </conditionalFormatting>
  <conditionalFormatting sqref="AH8">
    <cfRule type="expression" dxfId="35" priority="28">
      <formula>NOT(ISBLANK(AH8))</formula>
    </cfRule>
  </conditionalFormatting>
  <conditionalFormatting sqref="AH8">
    <cfRule type="expression" dxfId="34" priority="27">
      <formula>NOT(ISBLANK(AH8))</formula>
    </cfRule>
  </conditionalFormatting>
  <conditionalFormatting sqref="AJ11">
    <cfRule type="expression" dxfId="33" priority="42">
      <formula>NOT(ISBLANK(AJ11))</formula>
    </cfRule>
  </conditionalFormatting>
  <conditionalFormatting sqref="AM8">
    <cfRule type="expression" dxfId="32" priority="24">
      <formula>NOT(ISBLANK(AM8))</formula>
    </cfRule>
  </conditionalFormatting>
  <conditionalFormatting sqref="L11:P11">
    <cfRule type="expression" dxfId="31" priority="40">
      <formula>NOT(ISBLANK(L11))</formula>
    </cfRule>
  </conditionalFormatting>
  <conditionalFormatting sqref="AR10">
    <cfRule type="expression" dxfId="30" priority="20">
      <formula>NOT(ISBLANK(AR10))</formula>
    </cfRule>
  </conditionalFormatting>
  <conditionalFormatting sqref="AR10">
    <cfRule type="expression" dxfId="29" priority="19">
      <formula>NOT(ISBLANK(AR10))</formula>
    </cfRule>
  </conditionalFormatting>
  <conditionalFormatting sqref="S5">
    <cfRule type="expression" dxfId="28" priority="35">
      <formula>NOT(ISBLANK(S5))</formula>
    </cfRule>
  </conditionalFormatting>
  <conditionalFormatting sqref="S5">
    <cfRule type="expression" dxfId="27" priority="34">
      <formula>NOT(ISBLANK(S5))</formula>
    </cfRule>
  </conditionalFormatting>
  <conditionalFormatting sqref="X6">
    <cfRule type="expression" dxfId="26" priority="32">
      <formula>NOT(ISBLANK(X6))</formula>
    </cfRule>
  </conditionalFormatting>
  <conditionalFormatting sqref="AM8">
    <cfRule type="expression" dxfId="25" priority="25">
      <formula>NOT(ISBLANK(AM8))</formula>
    </cfRule>
  </conditionalFormatting>
  <conditionalFormatting sqref="AR9">
    <cfRule type="expression" dxfId="24" priority="22">
      <formula>NOT(ISBLANK(AR9))</formula>
    </cfRule>
  </conditionalFormatting>
  <conditionalFormatting sqref="K11">
    <cfRule type="expression" dxfId="23" priority="1">
      <formula>NOT(ISBLANK(K11))</formula>
    </cfRule>
  </conditionalFormatting>
  <conditionalFormatting sqref="G12:K998 G4:K9">
    <cfRule type="expression" dxfId="22" priority="17">
      <formula>NOT(ISBLANK(G4))</formula>
    </cfRule>
  </conditionalFormatting>
  <conditionalFormatting sqref="I4:I5">
    <cfRule type="expression" dxfId="21" priority="16">
      <formula>NOT(ISBLANK(I4))</formula>
    </cfRule>
  </conditionalFormatting>
  <conditionalFormatting sqref="I7">
    <cfRule type="expression" dxfId="20" priority="15">
      <formula>NOT(ISBLANK(I7))</formula>
    </cfRule>
  </conditionalFormatting>
  <conditionalFormatting sqref="G8:H8 J8:K8">
    <cfRule type="expression" dxfId="19" priority="14">
      <formula>NOT(ISBLANK(G8))</formula>
    </cfRule>
  </conditionalFormatting>
  <conditionalFormatting sqref="I8">
    <cfRule type="expression" dxfId="18" priority="13">
      <formula>NOT(ISBLANK(I8))</formula>
    </cfRule>
  </conditionalFormatting>
  <conditionalFormatting sqref="G9:H9 J9:K9">
    <cfRule type="expression" dxfId="17" priority="12">
      <formula>NOT(ISBLANK(G9))</formula>
    </cfRule>
  </conditionalFormatting>
  <conditionalFormatting sqref="I9">
    <cfRule type="expression" dxfId="16" priority="11">
      <formula>NOT(ISBLANK(I9))</formula>
    </cfRule>
  </conditionalFormatting>
  <conditionalFormatting sqref="G10:J10">
    <cfRule type="expression" dxfId="15" priority="10">
      <formula>NOT(ISBLANK(G10))</formula>
    </cfRule>
  </conditionalFormatting>
  <conditionalFormatting sqref="G10:H10 J10">
    <cfRule type="expression" dxfId="14" priority="9">
      <formula>NOT(ISBLANK(G10))</formula>
    </cfRule>
  </conditionalFormatting>
  <conditionalFormatting sqref="I10">
    <cfRule type="expression" dxfId="13" priority="8">
      <formula>NOT(ISBLANK(I10))</formula>
    </cfRule>
  </conditionalFormatting>
  <conditionalFormatting sqref="G11:J11">
    <cfRule type="expression" dxfId="12" priority="7">
      <formula>NOT(ISBLANK(G11))</formula>
    </cfRule>
  </conditionalFormatting>
  <conditionalFormatting sqref="G11:H11 J11">
    <cfRule type="expression" dxfId="11" priority="6">
      <formula>NOT(ISBLANK(G11))</formula>
    </cfRule>
  </conditionalFormatting>
  <conditionalFormatting sqref="I11">
    <cfRule type="expression" dxfId="10" priority="5">
      <formula>NOT(ISBLANK(I11))</formula>
    </cfRule>
  </conditionalFormatting>
  <conditionalFormatting sqref="K10">
    <cfRule type="expression" dxfId="9" priority="2">
      <formula>NOT(ISBLANK(K10))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DC58E-646F-4995-A1CB-0FC9545134E1}">
  <dimension ref="A1:BD30"/>
  <sheetViews>
    <sheetView zoomScale="97" workbookViewId="0">
      <pane xSplit="6" ySplit="3" topLeftCell="G4" activePane="bottomRight" state="frozen"/>
      <selection pane="topRight" activeCell="G1" sqref="G1"/>
      <selection pane="bottomLeft" activeCell="A4" sqref="A4"/>
      <selection pane="bottomRight" activeCell="I31" sqref="I31"/>
    </sheetView>
  </sheetViews>
  <sheetFormatPr baseColWidth="10" defaultColWidth="16.33203125" defaultRowHeight="25.2" customHeight="1" x14ac:dyDescent="0.3"/>
  <cols>
    <col min="1" max="1" width="13.77734375" style="1" customWidth="1"/>
    <col min="2" max="2" width="26.5546875" style="1" customWidth="1"/>
    <col min="3" max="3" width="22.33203125" style="1" customWidth="1"/>
    <col min="4" max="4" width="12.77734375" style="1" customWidth="1"/>
    <col min="5" max="5" width="17" style="1" customWidth="1"/>
    <col min="6" max="6" width="15.6640625" style="1" customWidth="1"/>
    <col min="7" max="7" width="12.109375" style="1" customWidth="1"/>
    <col min="8" max="10" width="11.33203125" style="1" customWidth="1"/>
    <col min="11" max="11" width="11.33203125" style="9" customWidth="1"/>
    <col min="12" max="12" width="12.109375" style="1" customWidth="1"/>
    <col min="13" max="15" width="11.33203125" style="1" customWidth="1"/>
    <col min="16" max="16" width="11.33203125" style="9" customWidth="1"/>
    <col min="17" max="17" width="12.109375" style="1" customWidth="1"/>
    <col min="18" max="20" width="11.33203125" style="1" customWidth="1"/>
    <col min="21" max="21" width="11.33203125" style="9" customWidth="1"/>
    <col min="22" max="22" width="12.109375" style="1" customWidth="1"/>
    <col min="23" max="25" width="11.33203125" style="1" customWidth="1"/>
    <col min="26" max="26" width="11.33203125" style="9" customWidth="1"/>
    <col min="27" max="27" width="12.109375" style="1" customWidth="1"/>
    <col min="28" max="30" width="11.33203125" style="1" customWidth="1"/>
    <col min="31" max="31" width="11.33203125" style="9" customWidth="1"/>
    <col min="32" max="32" width="12.109375" style="1" customWidth="1"/>
    <col min="33" max="33" width="21.88671875" style="1" customWidth="1"/>
    <col min="34" max="35" width="11.33203125" style="1" customWidth="1"/>
    <col min="36" max="36" width="21.33203125" style="9" customWidth="1"/>
    <col min="37" max="37" width="12.109375" style="1" customWidth="1"/>
    <col min="38" max="40" width="11.33203125" style="1" customWidth="1"/>
    <col min="41" max="41" width="11.33203125" style="9" customWidth="1"/>
    <col min="42" max="42" width="12.109375" style="1" customWidth="1"/>
    <col min="43" max="45" width="11.33203125" style="1" customWidth="1"/>
    <col min="46" max="46" width="11.33203125" style="9" customWidth="1"/>
    <col min="47" max="47" width="12.109375" style="1" customWidth="1"/>
    <col min="48" max="50" width="11.33203125" style="1" customWidth="1"/>
    <col min="51" max="51" width="11.33203125" style="9" customWidth="1"/>
    <col min="52" max="52" width="20.109375" style="1" customWidth="1"/>
    <col min="53" max="56" width="27.5546875" style="1" customWidth="1"/>
    <col min="57" max="16384" width="16.33203125" style="1"/>
  </cols>
  <sheetData>
    <row r="1" spans="1:56" ht="25.2" customHeight="1" x14ac:dyDescent="0.3">
      <c r="A1" s="2"/>
      <c r="B1" s="2"/>
      <c r="C1" s="2"/>
      <c r="D1" s="2"/>
      <c r="E1" s="2"/>
      <c r="F1" s="2"/>
      <c r="G1" s="16" t="s">
        <v>3</v>
      </c>
      <c r="H1" s="16"/>
      <c r="I1" s="16"/>
      <c r="J1" s="16"/>
      <c r="K1" s="16"/>
      <c r="L1" s="15" t="s">
        <v>5</v>
      </c>
      <c r="M1" s="16"/>
      <c r="N1" s="16"/>
      <c r="O1" s="16"/>
      <c r="P1" s="16"/>
      <c r="Q1" s="15" t="s">
        <v>17</v>
      </c>
      <c r="R1" s="16"/>
      <c r="S1" s="16"/>
      <c r="T1" s="16"/>
      <c r="U1" s="16"/>
      <c r="V1" s="15" t="s">
        <v>2</v>
      </c>
      <c r="W1" s="16"/>
      <c r="X1" s="16"/>
      <c r="Y1" s="16"/>
      <c r="Z1" s="16"/>
      <c r="AA1" s="15" t="s">
        <v>6</v>
      </c>
      <c r="AB1" s="16"/>
      <c r="AC1" s="16"/>
      <c r="AD1" s="16"/>
      <c r="AE1" s="16"/>
      <c r="AF1" s="15" t="s">
        <v>1</v>
      </c>
      <c r="AG1" s="16"/>
      <c r="AH1" s="16"/>
      <c r="AI1" s="16"/>
      <c r="AJ1" s="16"/>
      <c r="AK1" s="15" t="s">
        <v>4</v>
      </c>
      <c r="AL1" s="16"/>
      <c r="AM1" s="16"/>
      <c r="AN1" s="16"/>
      <c r="AO1" s="16"/>
      <c r="AP1" s="15" t="s">
        <v>7</v>
      </c>
      <c r="AQ1" s="16"/>
      <c r="AR1" s="16"/>
      <c r="AS1" s="16"/>
      <c r="AT1" s="16"/>
      <c r="AU1" s="15" t="s">
        <v>0</v>
      </c>
      <c r="AV1" s="16"/>
      <c r="AW1" s="16"/>
      <c r="AX1" s="16"/>
      <c r="AY1" s="17"/>
      <c r="AZ1" s="8" t="s">
        <v>14</v>
      </c>
      <c r="BA1" s="8" t="s">
        <v>24</v>
      </c>
      <c r="BB1" s="8" t="s">
        <v>9</v>
      </c>
      <c r="BC1" s="8" t="s">
        <v>26</v>
      </c>
      <c r="BD1" s="8" t="s">
        <v>10</v>
      </c>
    </row>
    <row r="2" spans="1:56" ht="25.2" customHeight="1" x14ac:dyDescent="0.3">
      <c r="A2" s="2"/>
      <c r="B2" s="2"/>
      <c r="C2" s="2"/>
      <c r="D2" s="2"/>
      <c r="E2" s="2"/>
      <c r="F2" s="2"/>
      <c r="G2" s="3" t="s">
        <v>35</v>
      </c>
      <c r="H2" s="3" t="s">
        <v>36</v>
      </c>
      <c r="I2" s="3" t="s">
        <v>18</v>
      </c>
      <c r="J2" s="3" t="s">
        <v>38</v>
      </c>
      <c r="K2" s="4" t="s">
        <v>37</v>
      </c>
      <c r="L2" s="3" t="s">
        <v>35</v>
      </c>
      <c r="M2" s="3" t="s">
        <v>36</v>
      </c>
      <c r="N2" s="3" t="s">
        <v>18</v>
      </c>
      <c r="O2" s="3" t="s">
        <v>38</v>
      </c>
      <c r="P2" s="4" t="s">
        <v>37</v>
      </c>
      <c r="Q2" s="3" t="s">
        <v>35</v>
      </c>
      <c r="R2" s="3" t="s">
        <v>36</v>
      </c>
      <c r="S2" s="3" t="s">
        <v>18</v>
      </c>
      <c r="T2" s="3" t="s">
        <v>38</v>
      </c>
      <c r="U2" s="4" t="s">
        <v>37</v>
      </c>
      <c r="V2" s="3" t="s">
        <v>35</v>
      </c>
      <c r="W2" s="3" t="s">
        <v>36</v>
      </c>
      <c r="X2" s="3" t="s">
        <v>18</v>
      </c>
      <c r="Y2" s="3" t="s">
        <v>38</v>
      </c>
      <c r="Z2" s="4" t="s">
        <v>37</v>
      </c>
      <c r="AA2" s="3" t="s">
        <v>35</v>
      </c>
      <c r="AB2" s="3" t="s">
        <v>36</v>
      </c>
      <c r="AC2" s="3" t="s">
        <v>18</v>
      </c>
      <c r="AD2" s="3" t="s">
        <v>38</v>
      </c>
      <c r="AE2" s="4" t="s">
        <v>37</v>
      </c>
      <c r="AF2" s="3" t="s">
        <v>35</v>
      </c>
      <c r="AG2" s="3" t="s">
        <v>36</v>
      </c>
      <c r="AH2" s="3" t="s">
        <v>18</v>
      </c>
      <c r="AI2" s="3" t="s">
        <v>38</v>
      </c>
      <c r="AJ2" s="4" t="s">
        <v>37</v>
      </c>
      <c r="AK2" s="3" t="s">
        <v>35</v>
      </c>
      <c r="AL2" s="3" t="s">
        <v>36</v>
      </c>
      <c r="AM2" s="3" t="s">
        <v>18</v>
      </c>
      <c r="AN2" s="3" t="s">
        <v>38</v>
      </c>
      <c r="AO2" s="4" t="s">
        <v>37</v>
      </c>
      <c r="AP2" s="3" t="s">
        <v>35</v>
      </c>
      <c r="AQ2" s="3" t="s">
        <v>36</v>
      </c>
      <c r="AR2" s="3" t="s">
        <v>18</v>
      </c>
      <c r="AS2" s="3" t="s">
        <v>38</v>
      </c>
      <c r="AT2" s="4" t="s">
        <v>37</v>
      </c>
      <c r="AU2" s="3" t="s">
        <v>35</v>
      </c>
      <c r="AV2" s="3" t="s">
        <v>36</v>
      </c>
      <c r="AW2" s="3" t="s">
        <v>18</v>
      </c>
      <c r="AX2" s="3" t="s">
        <v>38</v>
      </c>
      <c r="AY2" s="4" t="s">
        <v>37</v>
      </c>
      <c r="AZ2" s="3" t="s">
        <v>56</v>
      </c>
      <c r="BA2" s="3" t="s">
        <v>56</v>
      </c>
      <c r="BB2" s="3" t="s">
        <v>56</v>
      </c>
      <c r="BC2" s="3" t="s">
        <v>56</v>
      </c>
      <c r="BD2" s="3" t="s">
        <v>56</v>
      </c>
    </row>
    <row r="3" spans="1:56" ht="25.2" customHeight="1" x14ac:dyDescent="0.3">
      <c r="A3" s="5" t="s">
        <v>15</v>
      </c>
      <c r="B3" s="5" t="s">
        <v>13</v>
      </c>
      <c r="C3" s="5" t="s">
        <v>25</v>
      </c>
      <c r="D3" s="5" t="s">
        <v>28</v>
      </c>
      <c r="E3" s="5" t="s">
        <v>29</v>
      </c>
      <c r="F3" s="5" t="s">
        <v>40</v>
      </c>
      <c r="G3" s="6" t="str">
        <f>G1&amp;"_"&amp;G2</f>
        <v>ICD10Code_Ref_f</v>
      </c>
      <c r="H3" s="6" t="str">
        <f>G1&amp;"_"&amp;H2</f>
        <v>ICD10Code_Ref_expr</v>
      </c>
      <c r="I3" s="6" t="str">
        <f>G1&amp;"_"&amp;I2</f>
        <v>ICD10Code_Conn</v>
      </c>
      <c r="J3" s="6" t="str">
        <f>G1&amp;"_"&amp;J2</f>
        <v>ICD10Code_Cand_f</v>
      </c>
      <c r="K3" s="7" t="str">
        <f>G1&amp;"_"&amp;K2</f>
        <v>ICD10Code_Cand_expr</v>
      </c>
      <c r="L3" s="6" t="str">
        <f>L1&amp;"_"&amp;L2</f>
        <v>ICD10CodeShort_Ref_f</v>
      </c>
      <c r="M3" s="6" t="str">
        <f>L1&amp;"_"&amp;M2</f>
        <v>ICD10CodeShort_Ref_expr</v>
      </c>
      <c r="N3" s="6" t="str">
        <f>L1&amp;"_"&amp;N2</f>
        <v>ICD10CodeShort_Conn</v>
      </c>
      <c r="O3" s="6" t="str">
        <f>L1&amp;"_"&amp;O2</f>
        <v>ICD10CodeShort_Cand_f</v>
      </c>
      <c r="P3" s="7" t="str">
        <f>L1&amp;"_"&amp;P2</f>
        <v>ICD10CodeShort_Cand_expr</v>
      </c>
      <c r="Q3" s="6" t="str">
        <f>Q1&amp;"_"&amp;Q2</f>
        <v>ICD10Group_Ref_f</v>
      </c>
      <c r="R3" s="6" t="str">
        <f>Q1&amp;"_"&amp;R2</f>
        <v>ICD10Group_Ref_expr</v>
      </c>
      <c r="S3" s="6" t="str">
        <f>Q1&amp;"_"&amp;S2</f>
        <v>ICD10Group_Conn</v>
      </c>
      <c r="T3" s="6" t="str">
        <f>Q1&amp;"_"&amp;T2</f>
        <v>ICD10Group_Cand_f</v>
      </c>
      <c r="U3" s="7" t="str">
        <f>Q1&amp;"_"&amp;U2</f>
        <v>ICD10Group_Cand_expr</v>
      </c>
      <c r="V3" s="6" t="str">
        <f>V1&amp;"_"&amp;V2</f>
        <v>ICDOTopographyCode_Ref_f</v>
      </c>
      <c r="W3" s="6" t="str">
        <f>V1&amp;"_"&amp;W2</f>
        <v>ICDOTopographyCode_Ref_expr</v>
      </c>
      <c r="X3" s="6" t="str">
        <f>V1&amp;"_"&amp;X2</f>
        <v>ICDOTopographyCode_Conn</v>
      </c>
      <c r="Y3" s="6" t="str">
        <f>V1&amp;"_"&amp;Y2</f>
        <v>ICDOTopographyCode_Cand_f</v>
      </c>
      <c r="Z3" s="7" t="str">
        <f>V1&amp;"_"&amp;Z2</f>
        <v>ICDOTopographyCode_Cand_expr</v>
      </c>
      <c r="AA3" s="6" t="str">
        <f>AA1&amp;"_"&amp;AA2</f>
        <v>ICDOTopographyCodeShort_Ref_f</v>
      </c>
      <c r="AB3" s="6" t="str">
        <f>AA1&amp;"_"&amp;AB2</f>
        <v>ICDOTopographyCodeShort_Ref_expr</v>
      </c>
      <c r="AC3" s="6" t="str">
        <f>AA1&amp;"_"&amp;AC2</f>
        <v>ICDOTopographyCodeShort_Conn</v>
      </c>
      <c r="AD3" s="6" t="str">
        <f>AA1&amp;"_"&amp;AD2</f>
        <v>ICDOTopographyCodeShort_Cand_f</v>
      </c>
      <c r="AE3" s="7" t="str">
        <f>AA1&amp;"_"&amp;AE2</f>
        <v>ICDOTopographyCodeShort_Cand_expr</v>
      </c>
      <c r="AF3" s="6" t="str">
        <f>AF1&amp;"_"&amp;AF2</f>
        <v>LocalizationSide_Ref_f</v>
      </c>
      <c r="AG3" s="6" t="str">
        <f>AF1&amp;"_"&amp;AG2</f>
        <v>LocalizationSide_Ref_expr</v>
      </c>
      <c r="AH3" s="6" t="str">
        <f>AF1&amp;"_"&amp;AH2</f>
        <v>LocalizationSide_Conn</v>
      </c>
      <c r="AI3" s="6" t="str">
        <f>AF1&amp;"_"&amp;AI2</f>
        <v>LocalizationSide_Cand_f</v>
      </c>
      <c r="AJ3" s="7" t="str">
        <f>AF1&amp;"_"&amp;AJ2</f>
        <v>LocalizationSide_Cand_expr</v>
      </c>
      <c r="AK3" s="6" t="str">
        <f>AK1&amp;"_"&amp;AK2</f>
        <v>ICDOMorphologyCode_Ref_f</v>
      </c>
      <c r="AL3" s="6" t="str">
        <f>AK1&amp;"_"&amp;AL2</f>
        <v>ICDOMorphologyCode_Ref_expr</v>
      </c>
      <c r="AM3" s="6" t="str">
        <f>AK1&amp;"_"&amp;AM2</f>
        <v>ICDOMorphologyCode_Conn</v>
      </c>
      <c r="AN3" s="6" t="str">
        <f>AK1&amp;"_"&amp;AN2</f>
        <v>ICDOMorphologyCode_Cand_f</v>
      </c>
      <c r="AO3" s="7" t="str">
        <f>AK1&amp;"_"&amp;AO2</f>
        <v>ICDOMorphologyCode_Cand_expr</v>
      </c>
      <c r="AP3" s="6" t="str">
        <f>AP1&amp;"_"&amp;AP2</f>
        <v>ICDOMorphologyCodeShort_Ref_f</v>
      </c>
      <c r="AQ3" s="6" t="str">
        <f>AP1&amp;"_"&amp;AQ2</f>
        <v>ICDOMorphologyCodeShort_Ref_expr</v>
      </c>
      <c r="AR3" s="6" t="str">
        <f>AP1&amp;"_"&amp;AR2</f>
        <v>ICDOMorphologyCodeShort_Conn</v>
      </c>
      <c r="AS3" s="6" t="str">
        <f>AP1&amp;"_"&amp;AS2</f>
        <v>ICDOMorphologyCodeShort_Cand_f</v>
      </c>
      <c r="AT3" s="7" t="str">
        <f>AP1&amp;"_"&amp;AT2</f>
        <v>ICDOMorphologyCodeShort_Cand_expr</v>
      </c>
      <c r="AU3" s="6" t="str">
        <f>AU1&amp;"_"&amp;AU2</f>
        <v>Grading_Ref_f</v>
      </c>
      <c r="AV3" s="6" t="str">
        <f>AU1&amp;"_"&amp;AV2</f>
        <v>Grading_Ref_expr</v>
      </c>
      <c r="AW3" s="6" t="str">
        <f>AU1&amp;"_"&amp;AW2</f>
        <v>Grading_Conn</v>
      </c>
      <c r="AX3" s="6" t="str">
        <f>AU1&amp;"_"&amp;AX2</f>
        <v>Grading_Cand_f</v>
      </c>
      <c r="AY3" s="7" t="str">
        <f>AU1&amp;"_"&amp;AY2</f>
        <v>Grading_Cand_expr</v>
      </c>
      <c r="AZ3" s="6" t="str">
        <f t="shared" ref="AZ3:BD3" si="0">AZ1&amp;"_"&amp;AZ2</f>
        <v>Relation_ICD10_expr</v>
      </c>
      <c r="BA3" s="6" t="str">
        <f t="shared" si="0"/>
        <v>Relation_ICDOTopography_expr</v>
      </c>
      <c r="BB3" s="6" t="str">
        <f t="shared" si="0"/>
        <v>Relation_LocalizationSide_expr</v>
      </c>
      <c r="BC3" s="6" t="str">
        <f t="shared" si="0"/>
        <v>Relation_ICDOMorphology_expr</v>
      </c>
      <c r="BD3" s="6" t="str">
        <f t="shared" si="0"/>
        <v>Relation_Grading_expr</v>
      </c>
    </row>
    <row r="4" spans="1:56" ht="25.2" customHeight="1" x14ac:dyDescent="0.3">
      <c r="A4" s="1" t="s">
        <v>27</v>
      </c>
      <c r="B4" s="1" t="s">
        <v>11</v>
      </c>
      <c r="C4" s="1" t="s">
        <v>12</v>
      </c>
      <c r="E4" s="1">
        <v>1</v>
      </c>
      <c r="F4" s="1" t="s">
        <v>16</v>
      </c>
      <c r="N4" s="1" t="str">
        <f>"=="</f>
        <v>==</v>
      </c>
    </row>
    <row r="5" spans="1:56" ht="25.2" customHeight="1" x14ac:dyDescent="0.3">
      <c r="A5" s="1" t="s">
        <v>27</v>
      </c>
      <c r="B5" s="1" t="s">
        <v>11</v>
      </c>
      <c r="C5" s="1" t="s">
        <v>12</v>
      </c>
      <c r="E5" s="1">
        <v>2</v>
      </c>
      <c r="F5" s="1" t="s">
        <v>16</v>
      </c>
      <c r="S5" s="1" t="str">
        <f>"=="</f>
        <v>==</v>
      </c>
    </row>
    <row r="6" spans="1:56" ht="25.2" customHeight="1" x14ac:dyDescent="0.3">
      <c r="A6" s="1" t="s">
        <v>27</v>
      </c>
      <c r="B6" s="1" t="s">
        <v>11</v>
      </c>
      <c r="C6" s="1" t="s">
        <v>12</v>
      </c>
      <c r="E6" s="1">
        <v>3</v>
      </c>
      <c r="F6" s="1" t="s">
        <v>16</v>
      </c>
      <c r="X6" s="1" t="str">
        <f>"=="</f>
        <v>==</v>
      </c>
    </row>
    <row r="7" spans="1:56" ht="25.2" customHeight="1" x14ac:dyDescent="0.3">
      <c r="A7" s="1" t="s">
        <v>27</v>
      </c>
      <c r="B7" s="1" t="s">
        <v>11</v>
      </c>
      <c r="C7" s="1" t="s">
        <v>12</v>
      </c>
      <c r="E7" s="1">
        <v>4</v>
      </c>
      <c r="F7" s="1" t="s">
        <v>16</v>
      </c>
      <c r="AC7" s="1" t="str">
        <f>"=="</f>
        <v>==</v>
      </c>
    </row>
    <row r="8" spans="1:56" ht="25.2" customHeight="1" x14ac:dyDescent="0.3">
      <c r="A8" s="1" t="s">
        <v>27</v>
      </c>
      <c r="B8" s="1" t="s">
        <v>14</v>
      </c>
      <c r="C8" s="1" t="str">
        <f>"'Same exactly'"</f>
        <v>'Same exactly'</v>
      </c>
      <c r="D8" s="1">
        <v>100</v>
      </c>
      <c r="E8" s="1">
        <v>1</v>
      </c>
      <c r="F8" s="1" t="s">
        <v>16</v>
      </c>
      <c r="I8" s="1" t="str">
        <f>"=="</f>
        <v>==</v>
      </c>
    </row>
    <row r="9" spans="1:56" ht="25.2" customHeight="1" x14ac:dyDescent="0.3">
      <c r="A9" s="1" t="s">
        <v>27</v>
      </c>
      <c r="B9" s="1" t="s">
        <v>14</v>
      </c>
      <c r="C9" s="1" t="str">
        <f>"'Same organ'"</f>
        <v>'Same organ'</v>
      </c>
      <c r="D9" s="1">
        <v>90</v>
      </c>
      <c r="E9" s="1">
        <v>2</v>
      </c>
      <c r="F9" s="1" t="s">
        <v>16</v>
      </c>
      <c r="I9" s="1" t="str">
        <f>"!="</f>
        <v>!=</v>
      </c>
      <c r="N9" s="1" t="str">
        <f>"=="</f>
        <v>==</v>
      </c>
    </row>
    <row r="10" spans="1:56" ht="25.2" customHeight="1" x14ac:dyDescent="0.3">
      <c r="A10" s="1" t="s">
        <v>27</v>
      </c>
      <c r="B10" s="1" t="s">
        <v>14</v>
      </c>
      <c r="C10" s="1" t="str">
        <f>"'Same ICD10 group'"</f>
        <v>'Same ICD10 group'</v>
      </c>
      <c r="D10" s="1">
        <v>80</v>
      </c>
      <c r="E10" s="1">
        <v>3</v>
      </c>
      <c r="F10" s="1" t="s">
        <v>16</v>
      </c>
      <c r="N10" s="1" t="str">
        <f>"!="</f>
        <v>!=</v>
      </c>
      <c r="S10" s="1" t="str">
        <f>"=="</f>
        <v>==</v>
      </c>
    </row>
    <row r="11" spans="1:56" ht="25.2" customHeight="1" x14ac:dyDescent="0.3">
      <c r="A11" s="1" t="s">
        <v>27</v>
      </c>
      <c r="B11" s="1" t="s">
        <v>14</v>
      </c>
      <c r="C11" s="1" t="str">
        <f>"'Different ICD10 group'"</f>
        <v>'Different ICD10 group'</v>
      </c>
      <c r="D11" s="1">
        <v>0</v>
      </c>
      <c r="E11" s="1">
        <v>4</v>
      </c>
      <c r="F11" s="1" t="s">
        <v>16</v>
      </c>
      <c r="S11" s="1" t="str">
        <f>"!="</f>
        <v>!=</v>
      </c>
    </row>
    <row r="12" spans="1:56" ht="25.2" customHeight="1" x14ac:dyDescent="0.3">
      <c r="A12" s="1" t="s">
        <v>27</v>
      </c>
      <c r="B12" s="1" t="s">
        <v>24</v>
      </c>
      <c r="C12" s="1" t="str">
        <f>"'Same exactly'"</f>
        <v>'Same exactly'</v>
      </c>
      <c r="D12" s="1">
        <v>100</v>
      </c>
      <c r="E12" s="1">
        <v>1</v>
      </c>
      <c r="F12" s="1" t="s">
        <v>16</v>
      </c>
      <c r="X12" s="1" t="str">
        <f>"=="</f>
        <v>==</v>
      </c>
    </row>
    <row r="13" spans="1:56" ht="25.2" customHeight="1" x14ac:dyDescent="0.3">
      <c r="A13" s="1" t="s">
        <v>27</v>
      </c>
      <c r="B13" s="1" t="s">
        <v>24</v>
      </c>
      <c r="C13" s="1" t="str">
        <f>"'Same organ'"</f>
        <v>'Same organ'</v>
      </c>
      <c r="D13" s="1">
        <v>90</v>
      </c>
      <c r="E13" s="1">
        <v>2</v>
      </c>
      <c r="F13" s="1" t="s">
        <v>16</v>
      </c>
      <c r="X13" s="1" t="str">
        <f>"!="</f>
        <v>!=</v>
      </c>
      <c r="AC13" s="1" t="str">
        <f>"=="</f>
        <v>==</v>
      </c>
    </row>
    <row r="14" spans="1:56" ht="25.2" customHeight="1" x14ac:dyDescent="0.3">
      <c r="A14" s="1" t="s">
        <v>27</v>
      </c>
      <c r="B14" s="1" t="s">
        <v>24</v>
      </c>
      <c r="C14" s="1" t="str">
        <f>"'Different'"</f>
        <v>'Different'</v>
      </c>
      <c r="D14" s="1">
        <v>0</v>
      </c>
      <c r="E14" s="1">
        <v>3</v>
      </c>
      <c r="F14" s="1" t="s">
        <v>16</v>
      </c>
      <c r="AC14" s="1" t="str">
        <f>"!="</f>
        <v>!=</v>
      </c>
    </row>
    <row r="15" spans="1:56" ht="25.2" customHeight="1" x14ac:dyDescent="0.3">
      <c r="A15" s="1" t="s">
        <v>27</v>
      </c>
      <c r="B15" s="1" t="s">
        <v>9</v>
      </c>
      <c r="C15" s="1" t="str">
        <f>"'Same side'"</f>
        <v>'Same side'</v>
      </c>
      <c r="E15" s="1">
        <v>1</v>
      </c>
      <c r="F15" s="1" t="s">
        <v>16</v>
      </c>
      <c r="AH15" s="1" t="s">
        <v>19</v>
      </c>
    </row>
    <row r="16" spans="1:56" ht="25.2" customHeight="1" x14ac:dyDescent="0.3">
      <c r="A16" s="1" t="s">
        <v>27</v>
      </c>
      <c r="B16" s="1" t="s">
        <v>9</v>
      </c>
      <c r="C16" s="1" t="str">
        <f>"'Shift to opposite side'"</f>
        <v>'Shift to opposite side'</v>
      </c>
      <c r="E16" s="1">
        <v>2</v>
      </c>
      <c r="F16" s="1" t="s">
        <v>16</v>
      </c>
      <c r="AG16" s="1" t="s">
        <v>20</v>
      </c>
      <c r="AH16" s="1" t="s">
        <v>16</v>
      </c>
      <c r="AJ16" s="9" t="s">
        <v>21</v>
      </c>
    </row>
    <row r="17" spans="1:51" ht="25.2" customHeight="1" x14ac:dyDescent="0.3">
      <c r="A17" s="1" t="s">
        <v>27</v>
      </c>
      <c r="B17" s="1" t="s">
        <v>9</v>
      </c>
      <c r="C17" s="1" t="str">
        <f>"'Shift to opposite side'"</f>
        <v>'Shift to opposite side'</v>
      </c>
      <c r="E17" s="1">
        <v>3</v>
      </c>
      <c r="F17" s="1" t="s">
        <v>16</v>
      </c>
      <c r="AG17" s="1" t="s">
        <v>21</v>
      </c>
      <c r="AH17" s="1" t="s">
        <v>16</v>
      </c>
      <c r="AJ17" s="9" t="s">
        <v>20</v>
      </c>
    </row>
    <row r="18" spans="1:51" ht="25.2" customHeight="1" x14ac:dyDescent="0.3">
      <c r="A18" s="1" t="s">
        <v>27</v>
      </c>
      <c r="B18" s="1" t="s">
        <v>9</v>
      </c>
      <c r="C18" s="1" t="str">
        <f>"'Shift to midline'"</f>
        <v>'Shift to midline'</v>
      </c>
      <c r="E18" s="1">
        <v>4</v>
      </c>
      <c r="F18" s="1" t="s">
        <v>16</v>
      </c>
      <c r="AG18" s="1" t="s">
        <v>22</v>
      </c>
      <c r="AH18" s="1" t="s">
        <v>16</v>
      </c>
      <c r="AJ18" s="9" t="s">
        <v>23</v>
      </c>
    </row>
    <row r="19" spans="1:51" ht="25.2" customHeight="1" x14ac:dyDescent="0.3">
      <c r="A19" s="1" t="s">
        <v>27</v>
      </c>
      <c r="B19" s="1" t="s">
        <v>9</v>
      </c>
      <c r="C19" s="1" t="str">
        <f>"'Shift to one side'"</f>
        <v>'Shift to one side'</v>
      </c>
      <c r="E19" s="1">
        <v>5</v>
      </c>
      <c r="F19" s="1" t="s">
        <v>16</v>
      </c>
      <c r="AG19" s="1" t="s">
        <v>23</v>
      </c>
      <c r="AH19" s="1" t="s">
        <v>16</v>
      </c>
      <c r="AJ19" s="9" t="s">
        <v>22</v>
      </c>
    </row>
    <row r="20" spans="1:51" ht="25.2" customHeight="1" x14ac:dyDescent="0.3">
      <c r="A20" s="1" t="s">
        <v>27</v>
      </c>
      <c r="B20" s="1" t="s">
        <v>9</v>
      </c>
      <c r="C20" s="1" t="str">
        <f>"'Different'"</f>
        <v>'Different'</v>
      </c>
      <c r="E20" s="1">
        <v>6</v>
      </c>
      <c r="F20" s="1" t="s">
        <v>16</v>
      </c>
      <c r="AH20" s="1" t="str">
        <f>"!="</f>
        <v>!=</v>
      </c>
    </row>
    <row r="21" spans="1:51" ht="25.2" customHeight="1" x14ac:dyDescent="0.3">
      <c r="A21" s="1" t="s">
        <v>27</v>
      </c>
      <c r="B21" s="1" t="s">
        <v>26</v>
      </c>
      <c r="C21" s="1" t="str">
        <f>"'Same exactly'"</f>
        <v>'Same exactly'</v>
      </c>
      <c r="E21" s="1">
        <v>1</v>
      </c>
      <c r="F21" s="1" t="s">
        <v>16</v>
      </c>
      <c r="AM21" s="1" t="str">
        <f>"=="</f>
        <v>==</v>
      </c>
    </row>
    <row r="22" spans="1:51" ht="25.2" customHeight="1" x14ac:dyDescent="0.3">
      <c r="A22" s="1" t="s">
        <v>27</v>
      </c>
      <c r="B22" s="1" t="s">
        <v>26</v>
      </c>
      <c r="C22" s="10" t="str">
        <f>"'Same entity'"</f>
        <v>'Same entity'</v>
      </c>
      <c r="E22" s="1">
        <v>2</v>
      </c>
      <c r="F22" s="1" t="s">
        <v>16</v>
      </c>
      <c r="AM22" s="1" t="str">
        <f>"!="</f>
        <v>!=</v>
      </c>
      <c r="AR22" s="1" t="str">
        <f>"=="</f>
        <v>==</v>
      </c>
    </row>
    <row r="23" spans="1:51" ht="25.2" customHeight="1" x14ac:dyDescent="0.3">
      <c r="A23" s="1" t="s">
        <v>27</v>
      </c>
      <c r="B23" s="1" t="s">
        <v>26</v>
      </c>
      <c r="C23" s="1" t="str">
        <f>"'Different'"</f>
        <v>'Different'</v>
      </c>
      <c r="E23" s="1">
        <v>3</v>
      </c>
      <c r="F23" s="1" t="s">
        <v>16</v>
      </c>
      <c r="AR23" s="1" t="str">
        <f>"!="</f>
        <v>!=</v>
      </c>
    </row>
    <row r="24" spans="1:51" ht="25.2" customHeight="1" x14ac:dyDescent="0.3">
      <c r="A24" s="1" t="s">
        <v>27</v>
      </c>
      <c r="B24" s="1" t="s">
        <v>10</v>
      </c>
      <c r="C24" s="1" t="str">
        <f>"'Same exactly'"</f>
        <v>'Same exactly'</v>
      </c>
      <c r="E24" s="1">
        <v>1</v>
      </c>
      <c r="F24" s="1" t="s">
        <v>16</v>
      </c>
      <c r="AW24" s="1" t="str">
        <f>"=="</f>
        <v>==</v>
      </c>
    </row>
    <row r="25" spans="1:51" ht="25.2" customHeight="1" x14ac:dyDescent="0.3">
      <c r="A25" s="1" t="s">
        <v>27</v>
      </c>
      <c r="B25" s="1" t="s">
        <v>10</v>
      </c>
      <c r="C25" s="1" t="str">
        <f>"'Different'"</f>
        <v>'Different'</v>
      </c>
      <c r="E25" s="1">
        <v>2</v>
      </c>
      <c r="F25" s="1" t="s">
        <v>16</v>
      </c>
      <c r="AW25" s="1" t="str">
        <f>"!="</f>
        <v>!=</v>
      </c>
    </row>
    <row r="26" spans="1:51" ht="46.8" customHeight="1" x14ac:dyDescent="0.3">
      <c r="A26" s="1" t="s">
        <v>27</v>
      </c>
      <c r="B26" s="1" t="s">
        <v>30</v>
      </c>
      <c r="C26" s="1" t="str">
        <f>"'CandidateValue'"</f>
        <v>'CandidateValue'</v>
      </c>
      <c r="E26" s="1">
        <v>1</v>
      </c>
      <c r="F26" s="1" t="s">
        <v>16</v>
      </c>
      <c r="AG26" s="1" t="str">
        <f>"== 'Unknown'"</f>
        <v>== 'Unknown'</v>
      </c>
      <c r="AH26" s="1" t="s">
        <v>16</v>
      </c>
      <c r="AJ26" s="9" t="str">
        <f>"%in% c('Left', 'Right', 'Midline', 'Bilateral', 'Inapplicable')"</f>
        <v>%in% c('Left', 'Right', 'Midline', 'Bilateral', 'Inapplicable')</v>
      </c>
    </row>
    <row r="27" spans="1:51" ht="25.2" customHeight="1" x14ac:dyDescent="0.3">
      <c r="A27" s="1" t="s">
        <v>27</v>
      </c>
      <c r="B27" s="1" t="s">
        <v>31</v>
      </c>
      <c r="C27" s="1" t="s">
        <v>12</v>
      </c>
      <c r="E27" s="1">
        <v>1</v>
      </c>
      <c r="F27" s="1" t="s">
        <v>16</v>
      </c>
      <c r="I27" s="1" t="str">
        <f>"=="</f>
        <v>==</v>
      </c>
      <c r="X27" s="1" t="str">
        <f>"=="</f>
        <v>==</v>
      </c>
      <c r="AM27" s="1" t="str">
        <f>"!="</f>
        <v>!=</v>
      </c>
      <c r="AR27" s="10"/>
    </row>
    <row r="28" spans="1:51" ht="25.2" customHeight="1" x14ac:dyDescent="0.3">
      <c r="A28" s="1" t="s">
        <v>27</v>
      </c>
      <c r="B28" s="1" t="s">
        <v>8</v>
      </c>
      <c r="C28" s="1" t="s">
        <v>12</v>
      </c>
      <c r="E28" s="1">
        <v>1</v>
      </c>
      <c r="F28" s="1" t="s">
        <v>16</v>
      </c>
      <c r="AV28" s="1" t="str">
        <f>"== 'Low grade'"</f>
        <v>== 'Low grade'</v>
      </c>
      <c r="AW28" s="1" t="s">
        <v>16</v>
      </c>
      <c r="AY28" s="9" t="str">
        <f>"== 'High grade'"</f>
        <v>== 'High grade'</v>
      </c>
    </row>
    <row r="29" spans="1:51" ht="25.2" customHeight="1" x14ac:dyDescent="0.3">
      <c r="A29" s="1" t="s">
        <v>27</v>
      </c>
      <c r="B29" s="1" t="s">
        <v>32</v>
      </c>
      <c r="C29" s="1" t="str">
        <f>"'Minor inconsistency'"</f>
        <v>'Minor inconsistency'</v>
      </c>
      <c r="E29" s="1">
        <v>1</v>
      </c>
      <c r="F29" s="1" t="s">
        <v>16</v>
      </c>
      <c r="AG29" s="1" t="str">
        <f>"%in% c('Left', 'Right', 'Midline', 'Bilateral')"</f>
        <v>%in% c('Left', 'Right', 'Midline', 'Bilateral')</v>
      </c>
      <c r="AH29" s="1" t="s">
        <v>16</v>
      </c>
      <c r="AJ29" s="9" t="str">
        <f>"== 'Unknown'"</f>
        <v>== 'Unknown'</v>
      </c>
    </row>
    <row r="30" spans="1:51" ht="25.2" customHeight="1" x14ac:dyDescent="0.3">
      <c r="A30" s="1" t="s">
        <v>27</v>
      </c>
      <c r="B30" s="1" t="s">
        <v>33</v>
      </c>
      <c r="C30" s="1" t="str">
        <f>"'Minor implausibility'"</f>
        <v>'Minor implausibility'</v>
      </c>
      <c r="E30" s="1">
        <v>1</v>
      </c>
      <c r="F30" s="1" t="s">
        <v>16</v>
      </c>
      <c r="AG30" s="1" t="str">
        <f>"== 'Inapplicable'"</f>
        <v>== 'Inapplicable'</v>
      </c>
      <c r="AH30" s="1" t="s">
        <v>16</v>
      </c>
      <c r="AJ30" s="9" t="str">
        <f>"%in% c('Left', 'Right', 'Midline', 'Bilateral')"</f>
        <v>%in% c('Left', 'Right', 'Midline', 'Bilateral')</v>
      </c>
    </row>
  </sheetData>
  <mergeCells count="9">
    <mergeCell ref="AF1:AJ1"/>
    <mergeCell ref="AK1:AO1"/>
    <mergeCell ref="AP1:AT1"/>
    <mergeCell ref="AU1:AY1"/>
    <mergeCell ref="G1:K1"/>
    <mergeCell ref="L1:P1"/>
    <mergeCell ref="Q1:U1"/>
    <mergeCell ref="V1:Z1"/>
    <mergeCell ref="AA1:AE1"/>
  </mergeCells>
  <phoneticPr fontId="2" type="noConversion"/>
  <conditionalFormatting sqref="G4:BD995">
    <cfRule type="expression" dxfId="8" priority="109">
      <formula>NOT(ISBLANK(G4))</formula>
    </cfRule>
  </conditionalFormatting>
  <conditionalFormatting sqref="I4:I188">
    <cfRule type="expression" dxfId="7" priority="108">
      <formula>NOT(ISBLANK(I4))</formula>
    </cfRule>
  </conditionalFormatting>
  <conditionalFormatting sqref="N4:N188">
    <cfRule type="expression" dxfId="6" priority="107">
      <formula>NOT(ISBLANK(N4))</formula>
    </cfRule>
  </conditionalFormatting>
  <conditionalFormatting sqref="S4:S188">
    <cfRule type="expression" dxfId="5" priority="106">
      <formula>NOT(ISBLANK(S4))</formula>
    </cfRule>
  </conditionalFormatting>
  <conditionalFormatting sqref="X4:X188">
    <cfRule type="expression" dxfId="4" priority="105">
      <formula>NOT(ISBLANK(X4))</formula>
    </cfRule>
  </conditionalFormatting>
  <conditionalFormatting sqref="AC4:AC188">
    <cfRule type="expression" dxfId="3" priority="104">
      <formula>NOT(ISBLANK(AC4))</formula>
    </cfRule>
  </conditionalFormatting>
  <conditionalFormatting sqref="AH4:AH188">
    <cfRule type="expression" dxfId="2" priority="103">
      <formula>NOT(ISBLANK(AH4))</formula>
    </cfRule>
  </conditionalFormatting>
  <conditionalFormatting sqref="AR4:AR188">
    <cfRule type="expression" dxfId="1" priority="101">
      <formula>NOT(ISBLANK(AR4))</formula>
    </cfRule>
  </conditionalFormatting>
  <conditionalFormatting sqref="AW4:AW188">
    <cfRule type="expression" dxfId="0" priority="100">
      <formula>NOT(ISBLANK(AW4))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E52532-6DED-4B4A-9AA4-16253C1E26AB}">
  <dimension ref="A1:BL32"/>
  <sheetViews>
    <sheetView zoomScale="97" workbookViewId="0">
      <pane xSplit="5" ySplit="3" topLeftCell="F4" activePane="bottomRight" state="frozen"/>
      <selection pane="topRight" activeCell="G1" sqref="G1"/>
      <selection pane="bottomLeft" activeCell="A4" sqref="A4"/>
      <selection pane="bottomRight" activeCell="Q6" sqref="Q6"/>
    </sheetView>
  </sheetViews>
  <sheetFormatPr baseColWidth="10" defaultColWidth="16.33203125" defaultRowHeight="25.2" customHeight="1" x14ac:dyDescent="0.3"/>
  <cols>
    <col min="1" max="1" width="13.77734375" style="1" customWidth="1"/>
    <col min="2" max="2" width="26.5546875" style="1" customWidth="1"/>
    <col min="3" max="3" width="22.33203125" style="1" customWidth="1"/>
    <col min="4" max="4" width="12.77734375" style="1" customWidth="1"/>
    <col min="5" max="5" width="17" style="1" customWidth="1"/>
    <col min="6" max="6" width="12.109375" style="1" customWidth="1"/>
    <col min="7" max="10" width="11.33203125" style="1" customWidth="1"/>
    <col min="11" max="11" width="11.33203125" style="9" customWidth="1"/>
    <col min="12" max="12" width="12.109375" style="1" customWidth="1"/>
    <col min="13" max="16" width="11.33203125" style="1" customWidth="1"/>
    <col min="17" max="17" width="11.33203125" style="9" customWidth="1"/>
    <col min="18" max="18" width="12.109375" style="1" customWidth="1"/>
    <col min="19" max="22" width="11.33203125" style="1" customWidth="1"/>
    <col min="23" max="23" width="11.33203125" style="9" customWidth="1"/>
    <col min="24" max="24" width="12.109375" style="1" customWidth="1"/>
    <col min="25" max="28" width="11.33203125" style="1" customWidth="1"/>
    <col min="29" max="29" width="11.33203125" style="9" customWidth="1"/>
    <col min="30" max="30" width="12.109375" style="1" customWidth="1"/>
    <col min="31" max="34" width="11.33203125" style="1" customWidth="1"/>
    <col min="35" max="35" width="11.33203125" style="9" customWidth="1"/>
    <col min="36" max="36" width="12.109375" style="1" customWidth="1"/>
    <col min="37" max="37" width="21.88671875" style="1" customWidth="1"/>
    <col min="38" max="39" width="11.33203125" style="1" customWidth="1"/>
    <col min="40" max="40" width="21.33203125" style="1" customWidth="1"/>
    <col min="41" max="41" width="11.33203125" style="9" customWidth="1"/>
    <col min="42" max="42" width="12.109375" style="1" customWidth="1"/>
    <col min="43" max="46" width="11.33203125" style="1" customWidth="1"/>
    <col min="47" max="47" width="11.33203125" style="9" customWidth="1"/>
    <col min="48" max="48" width="12.109375" style="1" customWidth="1"/>
    <col min="49" max="52" width="11.33203125" style="1" customWidth="1"/>
    <col min="53" max="53" width="11.33203125" style="9" customWidth="1"/>
    <col min="54" max="54" width="12.109375" style="1" customWidth="1"/>
    <col min="55" max="58" width="11.33203125" style="1" customWidth="1"/>
    <col min="59" max="59" width="11.33203125" style="9" customWidth="1"/>
    <col min="60" max="60" width="20.109375" style="1" customWidth="1"/>
    <col min="61" max="64" width="27.5546875" style="1" customWidth="1"/>
    <col min="65" max="16384" width="16.33203125" style="1"/>
  </cols>
  <sheetData>
    <row r="1" spans="1:64" ht="25.2" customHeight="1" x14ac:dyDescent="0.3">
      <c r="A1" s="2"/>
      <c r="B1" s="2"/>
      <c r="C1" s="2"/>
      <c r="D1" s="2"/>
      <c r="E1" s="2"/>
      <c r="F1" s="16" t="s">
        <v>3</v>
      </c>
      <c r="G1" s="16"/>
      <c r="H1" s="16"/>
      <c r="I1" s="16"/>
      <c r="J1" s="16"/>
      <c r="K1" s="17"/>
      <c r="L1" s="15" t="s">
        <v>5</v>
      </c>
      <c r="M1" s="16"/>
      <c r="N1" s="16"/>
      <c r="O1" s="16"/>
      <c r="P1" s="16"/>
      <c r="Q1" s="17"/>
      <c r="R1" s="15" t="s">
        <v>17</v>
      </c>
      <c r="S1" s="16"/>
      <c r="T1" s="16"/>
      <c r="U1" s="16"/>
      <c r="V1" s="16"/>
      <c r="W1" s="17"/>
      <c r="X1" s="15" t="s">
        <v>2</v>
      </c>
      <c r="Y1" s="16"/>
      <c r="Z1" s="16"/>
      <c r="AA1" s="16"/>
      <c r="AB1" s="16"/>
      <c r="AC1" s="17"/>
      <c r="AD1" s="15" t="s">
        <v>6</v>
      </c>
      <c r="AE1" s="16"/>
      <c r="AF1" s="16"/>
      <c r="AG1" s="16"/>
      <c r="AH1" s="16"/>
      <c r="AI1" s="17"/>
      <c r="AJ1" s="15" t="s">
        <v>1</v>
      </c>
      <c r="AK1" s="16"/>
      <c r="AL1" s="16"/>
      <c r="AM1" s="16"/>
      <c r="AN1" s="16"/>
      <c r="AO1" s="17"/>
      <c r="AP1" s="15" t="s">
        <v>4</v>
      </c>
      <c r="AQ1" s="16"/>
      <c r="AR1" s="16"/>
      <c r="AS1" s="16"/>
      <c r="AT1" s="16"/>
      <c r="AU1" s="17"/>
      <c r="AV1" s="15" t="s">
        <v>7</v>
      </c>
      <c r="AW1" s="16"/>
      <c r="AX1" s="16"/>
      <c r="AY1" s="16"/>
      <c r="AZ1" s="16"/>
      <c r="BA1" s="17"/>
      <c r="BB1" s="15" t="s">
        <v>0</v>
      </c>
      <c r="BC1" s="16"/>
      <c r="BD1" s="16"/>
      <c r="BE1" s="16"/>
      <c r="BF1" s="16"/>
      <c r="BG1" s="17"/>
      <c r="BH1" s="2"/>
      <c r="BI1" s="2"/>
      <c r="BJ1" s="2"/>
      <c r="BK1" s="2"/>
      <c r="BL1" s="2"/>
    </row>
    <row r="2" spans="1:64" ht="25.2" customHeight="1" x14ac:dyDescent="0.3">
      <c r="A2" s="2"/>
      <c r="B2" s="2"/>
      <c r="C2" s="2"/>
      <c r="D2" s="2"/>
      <c r="E2" s="2"/>
      <c r="F2" s="3" t="s">
        <v>35</v>
      </c>
      <c r="G2" s="3" t="s">
        <v>36</v>
      </c>
      <c r="H2" s="3" t="s">
        <v>18</v>
      </c>
      <c r="I2" s="3" t="s">
        <v>38</v>
      </c>
      <c r="J2" s="3" t="s">
        <v>37</v>
      </c>
      <c r="K2" s="11" t="s">
        <v>55</v>
      </c>
      <c r="L2" s="3" t="s">
        <v>35</v>
      </c>
      <c r="M2" s="3" t="s">
        <v>36</v>
      </c>
      <c r="N2" s="3" t="s">
        <v>18</v>
      </c>
      <c r="O2" s="3" t="s">
        <v>38</v>
      </c>
      <c r="P2" s="3" t="s">
        <v>37</v>
      </c>
      <c r="Q2" s="11" t="s">
        <v>55</v>
      </c>
      <c r="R2" s="3" t="s">
        <v>35</v>
      </c>
      <c r="S2" s="3" t="s">
        <v>36</v>
      </c>
      <c r="T2" s="3" t="s">
        <v>18</v>
      </c>
      <c r="U2" s="3" t="s">
        <v>38</v>
      </c>
      <c r="V2" s="3" t="s">
        <v>37</v>
      </c>
      <c r="W2" s="11" t="s">
        <v>55</v>
      </c>
      <c r="X2" s="3" t="s">
        <v>35</v>
      </c>
      <c r="Y2" s="3" t="s">
        <v>36</v>
      </c>
      <c r="Z2" s="3" t="s">
        <v>18</v>
      </c>
      <c r="AA2" s="3" t="s">
        <v>38</v>
      </c>
      <c r="AB2" s="3" t="s">
        <v>37</v>
      </c>
      <c r="AC2" s="11" t="s">
        <v>55</v>
      </c>
      <c r="AD2" s="3" t="s">
        <v>35</v>
      </c>
      <c r="AE2" s="3" t="s">
        <v>36</v>
      </c>
      <c r="AF2" s="3" t="s">
        <v>18</v>
      </c>
      <c r="AG2" s="3" t="s">
        <v>38</v>
      </c>
      <c r="AH2" s="3" t="s">
        <v>37</v>
      </c>
      <c r="AI2" s="11" t="s">
        <v>55</v>
      </c>
      <c r="AJ2" s="3" t="s">
        <v>35</v>
      </c>
      <c r="AK2" s="3" t="s">
        <v>36</v>
      </c>
      <c r="AL2" s="3" t="s">
        <v>18</v>
      </c>
      <c r="AM2" s="3" t="s">
        <v>38</v>
      </c>
      <c r="AN2" s="3" t="s">
        <v>37</v>
      </c>
      <c r="AO2" s="11" t="s">
        <v>55</v>
      </c>
      <c r="AP2" s="3" t="s">
        <v>35</v>
      </c>
      <c r="AQ2" s="3" t="s">
        <v>36</v>
      </c>
      <c r="AR2" s="3" t="s">
        <v>18</v>
      </c>
      <c r="AS2" s="3" t="s">
        <v>38</v>
      </c>
      <c r="AT2" s="3" t="s">
        <v>37</v>
      </c>
      <c r="AU2" s="11" t="s">
        <v>55</v>
      </c>
      <c r="AV2" s="3" t="s">
        <v>35</v>
      </c>
      <c r="AW2" s="3" t="s">
        <v>36</v>
      </c>
      <c r="AX2" s="3" t="s">
        <v>18</v>
      </c>
      <c r="AY2" s="3" t="s">
        <v>38</v>
      </c>
      <c r="AZ2" s="3" t="s">
        <v>37</v>
      </c>
      <c r="BA2" s="11" t="s">
        <v>55</v>
      </c>
      <c r="BB2" s="3" t="s">
        <v>35</v>
      </c>
      <c r="BC2" s="3" t="s">
        <v>36</v>
      </c>
      <c r="BD2" s="3" t="s">
        <v>18</v>
      </c>
      <c r="BE2" s="3" t="s">
        <v>38</v>
      </c>
      <c r="BF2" s="3" t="s">
        <v>37</v>
      </c>
      <c r="BG2" s="11" t="s">
        <v>55</v>
      </c>
      <c r="BH2" s="2"/>
      <c r="BI2" s="2"/>
      <c r="BJ2" s="2"/>
      <c r="BK2" s="2"/>
      <c r="BL2" s="2"/>
    </row>
    <row r="3" spans="1:64" ht="25.2" customHeight="1" x14ac:dyDescent="0.3">
      <c r="A3" s="5" t="s">
        <v>15</v>
      </c>
      <c r="B3" s="5" t="s">
        <v>13</v>
      </c>
      <c r="C3" s="5" t="s">
        <v>25</v>
      </c>
      <c r="D3" s="5" t="s">
        <v>28</v>
      </c>
      <c r="E3" s="5" t="s">
        <v>29</v>
      </c>
      <c r="F3" s="6" t="str">
        <f>F1&amp;"_"&amp;F2</f>
        <v>ICD10Code_Ref_f</v>
      </c>
      <c r="G3" s="6" t="str">
        <f>F1&amp;"_"&amp;G2</f>
        <v>ICD10Code_Ref_expr</v>
      </c>
      <c r="H3" s="6" t="str">
        <f>F1&amp;"_"&amp;H2</f>
        <v>ICD10Code_Conn</v>
      </c>
      <c r="I3" s="6" t="str">
        <f>F1&amp;"_"&amp;I2</f>
        <v>ICD10Code_Cand_f</v>
      </c>
      <c r="J3" s="6" t="str">
        <f>F1&amp;"_"&amp;J2</f>
        <v>ICD10Code_Cand_expr</v>
      </c>
      <c r="K3" s="7" t="str">
        <f>F1&amp;"_"&amp;K2</f>
        <v>ICD10Code_BlockConn</v>
      </c>
      <c r="L3" s="6" t="str">
        <f>L1&amp;"_"&amp;L2</f>
        <v>ICD10CodeShort_Ref_f</v>
      </c>
      <c r="M3" s="6" t="str">
        <f>L1&amp;"_"&amp;M2</f>
        <v>ICD10CodeShort_Ref_expr</v>
      </c>
      <c r="N3" s="6" t="str">
        <f>L1&amp;"_"&amp;N2</f>
        <v>ICD10CodeShort_Conn</v>
      </c>
      <c r="O3" s="6" t="str">
        <f>L1&amp;"_"&amp;O2</f>
        <v>ICD10CodeShort_Cand_f</v>
      </c>
      <c r="P3" s="6" t="str">
        <f>L1&amp;"_"&amp;P2</f>
        <v>ICD10CodeShort_Cand_expr</v>
      </c>
      <c r="Q3" s="7" t="str">
        <f>L1&amp;"_"&amp;Q2</f>
        <v>ICD10CodeShort_BlockConn</v>
      </c>
      <c r="R3" s="6" t="str">
        <f>R1&amp;"_"&amp;R2</f>
        <v>ICD10Group_Ref_f</v>
      </c>
      <c r="S3" s="6" t="str">
        <f>R1&amp;"_"&amp;S2</f>
        <v>ICD10Group_Ref_expr</v>
      </c>
      <c r="T3" s="6" t="str">
        <f>R1&amp;"_"&amp;T2</f>
        <v>ICD10Group_Conn</v>
      </c>
      <c r="U3" s="6" t="str">
        <f>R1&amp;"_"&amp;U2</f>
        <v>ICD10Group_Cand_f</v>
      </c>
      <c r="V3" s="6" t="str">
        <f>R1&amp;"_"&amp;V2</f>
        <v>ICD10Group_Cand_expr</v>
      </c>
      <c r="W3" s="7" t="str">
        <f>R1&amp;"_"&amp;W2</f>
        <v>ICD10Group_BlockConn</v>
      </c>
      <c r="X3" s="6" t="str">
        <f>X1&amp;"_"&amp;X2</f>
        <v>ICDOTopographyCode_Ref_f</v>
      </c>
      <c r="Y3" s="6" t="str">
        <f>X1&amp;"_"&amp;Y2</f>
        <v>ICDOTopographyCode_Ref_expr</v>
      </c>
      <c r="Z3" s="6" t="str">
        <f>X1&amp;"_"&amp;Z2</f>
        <v>ICDOTopographyCode_Conn</v>
      </c>
      <c r="AA3" s="6" t="str">
        <f>X1&amp;"_"&amp;AA2</f>
        <v>ICDOTopographyCode_Cand_f</v>
      </c>
      <c r="AB3" s="6" t="str">
        <f>X1&amp;"_"&amp;AB2</f>
        <v>ICDOTopographyCode_Cand_expr</v>
      </c>
      <c r="AC3" s="7" t="str">
        <f>X1&amp;"_"&amp;AC2</f>
        <v>ICDOTopographyCode_BlockConn</v>
      </c>
      <c r="AD3" s="6" t="str">
        <f>AD1&amp;"_"&amp;AD2</f>
        <v>ICDOTopographyCodeShort_Ref_f</v>
      </c>
      <c r="AE3" s="6" t="str">
        <f>AD1&amp;"_"&amp;AE2</f>
        <v>ICDOTopographyCodeShort_Ref_expr</v>
      </c>
      <c r="AF3" s="6" t="str">
        <f>AD1&amp;"_"&amp;AF2</f>
        <v>ICDOTopographyCodeShort_Conn</v>
      </c>
      <c r="AG3" s="6" t="str">
        <f>AD1&amp;"_"&amp;AG2</f>
        <v>ICDOTopographyCodeShort_Cand_f</v>
      </c>
      <c r="AH3" s="6" t="str">
        <f>AD1&amp;"_"&amp;AH2</f>
        <v>ICDOTopographyCodeShort_Cand_expr</v>
      </c>
      <c r="AI3" s="7" t="str">
        <f>AD1&amp;"_"&amp;AI2</f>
        <v>ICDOTopographyCodeShort_BlockConn</v>
      </c>
      <c r="AJ3" s="6" t="str">
        <f>AJ1&amp;"_"&amp;AJ2</f>
        <v>LocalizationSide_Ref_f</v>
      </c>
      <c r="AK3" s="6" t="str">
        <f>AJ1&amp;"_"&amp;AK2</f>
        <v>LocalizationSide_Ref_expr</v>
      </c>
      <c r="AL3" s="6" t="str">
        <f>AJ1&amp;"_"&amp;AL2</f>
        <v>LocalizationSide_Conn</v>
      </c>
      <c r="AM3" s="6" t="str">
        <f>AJ1&amp;"_"&amp;AM2</f>
        <v>LocalizationSide_Cand_f</v>
      </c>
      <c r="AN3" s="6" t="str">
        <f>AJ1&amp;"_"&amp;AN2</f>
        <v>LocalizationSide_Cand_expr</v>
      </c>
      <c r="AO3" s="7" t="str">
        <f>AJ1&amp;"_"&amp;AO2</f>
        <v>LocalizationSide_BlockConn</v>
      </c>
      <c r="AP3" s="6" t="str">
        <f>AP1&amp;"_"&amp;AP2</f>
        <v>ICDOMorphologyCode_Ref_f</v>
      </c>
      <c r="AQ3" s="6" t="str">
        <f>AP1&amp;"_"&amp;AQ2</f>
        <v>ICDOMorphologyCode_Ref_expr</v>
      </c>
      <c r="AR3" s="6" t="str">
        <f>AP1&amp;"_"&amp;AR2</f>
        <v>ICDOMorphologyCode_Conn</v>
      </c>
      <c r="AS3" s="6" t="str">
        <f>AP1&amp;"_"&amp;AS2</f>
        <v>ICDOMorphologyCode_Cand_f</v>
      </c>
      <c r="AT3" s="6" t="str">
        <f>AP1&amp;"_"&amp;AT2</f>
        <v>ICDOMorphologyCode_Cand_expr</v>
      </c>
      <c r="AU3" s="7" t="str">
        <f>AP1&amp;"_"&amp;AU2</f>
        <v>ICDOMorphologyCode_BlockConn</v>
      </c>
      <c r="AV3" s="6" t="str">
        <f>AV1&amp;"_"&amp;AV2</f>
        <v>ICDOMorphologyCodeShort_Ref_f</v>
      </c>
      <c r="AW3" s="6" t="str">
        <f>AV1&amp;"_"&amp;AW2</f>
        <v>ICDOMorphologyCodeShort_Ref_expr</v>
      </c>
      <c r="AX3" s="6" t="str">
        <f>AV1&amp;"_"&amp;AX2</f>
        <v>ICDOMorphologyCodeShort_Conn</v>
      </c>
      <c r="AY3" s="6" t="str">
        <f>AV1&amp;"_"&amp;AY2</f>
        <v>ICDOMorphologyCodeShort_Cand_f</v>
      </c>
      <c r="AZ3" s="6" t="str">
        <f>AV1&amp;"_"&amp;AZ2</f>
        <v>ICDOMorphologyCodeShort_Cand_expr</v>
      </c>
      <c r="BA3" s="7" t="str">
        <f>AV1&amp;"_"&amp;BA2</f>
        <v>ICDOMorphologyCodeShort_BlockConn</v>
      </c>
      <c r="BB3" s="6" t="str">
        <f>BB1&amp;"_"&amp;BB2</f>
        <v>Grading_Ref_f</v>
      </c>
      <c r="BC3" s="6" t="str">
        <f>BB1&amp;"_"&amp;BC2</f>
        <v>Grading_Ref_expr</v>
      </c>
      <c r="BD3" s="6" t="str">
        <f>BB1&amp;"_"&amp;BD2</f>
        <v>Grading_Conn</v>
      </c>
      <c r="BE3" s="6" t="str">
        <f>BB1&amp;"_"&amp;BE2</f>
        <v>Grading_Cand_f</v>
      </c>
      <c r="BF3" s="6" t="str">
        <f>BB1&amp;"_"&amp;BF2</f>
        <v>Grading_Cand_expr</v>
      </c>
      <c r="BG3" s="7" t="str">
        <f>BB1&amp;"_"&amp;BG2</f>
        <v>Grading_BlockConn</v>
      </c>
      <c r="BH3" s="8" t="s">
        <v>14</v>
      </c>
      <c r="BI3" s="8" t="s">
        <v>24</v>
      </c>
      <c r="BJ3" s="8" t="s">
        <v>9</v>
      </c>
      <c r="BK3" s="8" t="s">
        <v>26</v>
      </c>
      <c r="BL3" s="8" t="s">
        <v>10</v>
      </c>
    </row>
    <row r="4" spans="1:64" ht="25.2" customHeight="1" x14ac:dyDescent="0.3">
      <c r="A4" s="1" t="s">
        <v>27</v>
      </c>
      <c r="B4" s="1" t="s">
        <v>34</v>
      </c>
      <c r="C4" s="1" t="s">
        <v>12</v>
      </c>
      <c r="E4" s="1">
        <v>1</v>
      </c>
      <c r="H4" s="1" t="str">
        <f>"=="</f>
        <v>==</v>
      </c>
      <c r="K4" s="9" t="s">
        <v>16</v>
      </c>
      <c r="Z4" s="1" t="str">
        <f>"=="</f>
        <v>==</v>
      </c>
      <c r="AC4" s="9" t="s">
        <v>16</v>
      </c>
      <c r="AL4" s="1" t="str">
        <f>"=="</f>
        <v>==</v>
      </c>
      <c r="AO4" s="9" t="s">
        <v>16</v>
      </c>
      <c r="AR4" s="1" t="str">
        <f>"=="</f>
        <v>==</v>
      </c>
      <c r="AU4" s="9" t="s">
        <v>16</v>
      </c>
      <c r="BD4" s="1" t="str">
        <f>"=="</f>
        <v>==</v>
      </c>
    </row>
    <row r="5" spans="1:64" ht="25.2" customHeight="1" x14ac:dyDescent="0.3">
      <c r="A5" s="1" t="s">
        <v>27</v>
      </c>
      <c r="B5" s="1" t="s">
        <v>34</v>
      </c>
      <c r="C5" s="1" t="s">
        <v>12</v>
      </c>
      <c r="E5" s="1">
        <v>2</v>
      </c>
      <c r="F5" s="1" t="s">
        <v>42</v>
      </c>
      <c r="H5" s="1" t="s">
        <v>39</v>
      </c>
      <c r="I5" s="1" t="s">
        <v>42</v>
      </c>
    </row>
    <row r="6" spans="1:64" ht="25.2" customHeight="1" x14ac:dyDescent="0.3">
      <c r="A6" s="1" t="s">
        <v>27</v>
      </c>
      <c r="B6" s="1" t="s">
        <v>11</v>
      </c>
      <c r="C6" s="1" t="s">
        <v>12</v>
      </c>
      <c r="E6" s="1">
        <v>1</v>
      </c>
      <c r="N6" s="1" t="str">
        <f>"=="</f>
        <v>==</v>
      </c>
    </row>
    <row r="7" spans="1:64" ht="25.2" customHeight="1" x14ac:dyDescent="0.3">
      <c r="A7" s="1" t="s">
        <v>27</v>
      </c>
      <c r="B7" s="1" t="s">
        <v>11</v>
      </c>
      <c r="C7" s="1" t="s">
        <v>12</v>
      </c>
      <c r="E7" s="1">
        <v>2</v>
      </c>
      <c r="T7" s="1" t="str">
        <f>"=="</f>
        <v>==</v>
      </c>
    </row>
    <row r="8" spans="1:64" ht="25.2" customHeight="1" x14ac:dyDescent="0.3">
      <c r="A8" s="1" t="s">
        <v>27</v>
      </c>
      <c r="B8" s="1" t="s">
        <v>11</v>
      </c>
      <c r="C8" s="1" t="s">
        <v>12</v>
      </c>
      <c r="E8" s="1">
        <v>3</v>
      </c>
      <c r="Z8" s="1" t="str">
        <f>"=="</f>
        <v>==</v>
      </c>
    </row>
    <row r="9" spans="1:64" ht="25.2" customHeight="1" x14ac:dyDescent="0.3">
      <c r="A9" s="1" t="s">
        <v>27</v>
      </c>
      <c r="B9" s="1" t="s">
        <v>11</v>
      </c>
      <c r="C9" s="1" t="s">
        <v>12</v>
      </c>
      <c r="E9" s="1">
        <v>4</v>
      </c>
      <c r="AF9" s="1" t="str">
        <f>"=="</f>
        <v>==</v>
      </c>
    </row>
    <row r="10" spans="1:64" ht="25.2" customHeight="1" x14ac:dyDescent="0.3">
      <c r="A10" s="1" t="s">
        <v>27</v>
      </c>
      <c r="B10" s="1" t="s">
        <v>14</v>
      </c>
      <c r="C10" s="1" t="str">
        <f>"'Same exactly'"</f>
        <v>'Same exactly'</v>
      </c>
      <c r="D10" s="1">
        <v>100</v>
      </c>
      <c r="E10" s="1">
        <v>1</v>
      </c>
      <c r="H10" s="1" t="str">
        <f>"=="</f>
        <v>==</v>
      </c>
    </row>
    <row r="11" spans="1:64" ht="25.2" customHeight="1" x14ac:dyDescent="0.3">
      <c r="A11" s="1" t="s">
        <v>27</v>
      </c>
      <c r="B11" s="1" t="s">
        <v>14</v>
      </c>
      <c r="C11" s="1" t="str">
        <f>"'Same organ'"</f>
        <v>'Same organ'</v>
      </c>
      <c r="D11" s="1">
        <v>90</v>
      </c>
      <c r="E11" s="1">
        <v>2</v>
      </c>
      <c r="H11" s="1" t="str">
        <f>"!="</f>
        <v>!=</v>
      </c>
      <c r="N11" s="1" t="str">
        <f>"=="</f>
        <v>==</v>
      </c>
    </row>
    <row r="12" spans="1:64" ht="25.2" customHeight="1" x14ac:dyDescent="0.3">
      <c r="A12" s="1" t="s">
        <v>27</v>
      </c>
      <c r="B12" s="1" t="s">
        <v>14</v>
      </c>
      <c r="C12" s="1" t="str">
        <f>"'Same ICD10 group'"</f>
        <v>'Same ICD10 group'</v>
      </c>
      <c r="D12" s="1">
        <v>80</v>
      </c>
      <c r="E12" s="1">
        <v>3</v>
      </c>
      <c r="N12" s="1" t="str">
        <f>"!="</f>
        <v>!=</v>
      </c>
      <c r="T12" s="1" t="str">
        <f>"=="</f>
        <v>==</v>
      </c>
    </row>
    <row r="13" spans="1:64" ht="25.2" customHeight="1" x14ac:dyDescent="0.3">
      <c r="A13" s="1" t="s">
        <v>27</v>
      </c>
      <c r="B13" s="1" t="s">
        <v>14</v>
      </c>
      <c r="C13" s="1" t="str">
        <f>"'Different ICD10 group'"</f>
        <v>'Different ICD10 group'</v>
      </c>
      <c r="D13" s="1">
        <v>0</v>
      </c>
      <c r="E13" s="1">
        <v>4</v>
      </c>
      <c r="T13" s="1" t="str">
        <f>"!="</f>
        <v>!=</v>
      </c>
    </row>
    <row r="14" spans="1:64" ht="25.2" customHeight="1" x14ac:dyDescent="0.3">
      <c r="A14" s="1" t="s">
        <v>27</v>
      </c>
      <c r="B14" s="1" t="s">
        <v>24</v>
      </c>
      <c r="C14" s="1" t="str">
        <f>"'Same exactly'"</f>
        <v>'Same exactly'</v>
      </c>
      <c r="D14" s="1">
        <v>100</v>
      </c>
      <c r="E14" s="1">
        <v>1</v>
      </c>
      <c r="Z14" s="1" t="str">
        <f>"=="</f>
        <v>==</v>
      </c>
    </row>
    <row r="15" spans="1:64" ht="25.2" customHeight="1" x14ac:dyDescent="0.3">
      <c r="A15" s="1" t="s">
        <v>27</v>
      </c>
      <c r="B15" s="1" t="s">
        <v>24</v>
      </c>
      <c r="C15" s="1" t="str">
        <f>"'Same organ'"</f>
        <v>'Same organ'</v>
      </c>
      <c r="D15" s="1">
        <v>90</v>
      </c>
      <c r="E15" s="1">
        <v>2</v>
      </c>
      <c r="Z15" s="1" t="str">
        <f>"!="</f>
        <v>!=</v>
      </c>
      <c r="AF15" s="1" t="str">
        <f>"=="</f>
        <v>==</v>
      </c>
    </row>
    <row r="16" spans="1:64" ht="25.2" customHeight="1" x14ac:dyDescent="0.3">
      <c r="A16" s="1" t="s">
        <v>27</v>
      </c>
      <c r="B16" s="1" t="s">
        <v>24</v>
      </c>
      <c r="C16" s="1" t="str">
        <f>"'Different'"</f>
        <v>'Different'</v>
      </c>
      <c r="D16" s="1">
        <v>0</v>
      </c>
      <c r="E16" s="1">
        <v>3</v>
      </c>
      <c r="AF16" s="1" t="str">
        <f>"!="</f>
        <v>!=</v>
      </c>
    </row>
    <row r="17" spans="1:58" ht="25.2" customHeight="1" x14ac:dyDescent="0.3">
      <c r="A17" s="1" t="s">
        <v>27</v>
      </c>
      <c r="B17" s="1" t="s">
        <v>9</v>
      </c>
      <c r="C17" s="1" t="str">
        <f>"'Same side'"</f>
        <v>'Same side'</v>
      </c>
      <c r="E17" s="1">
        <v>1</v>
      </c>
      <c r="AL17" s="1" t="s">
        <v>19</v>
      </c>
    </row>
    <row r="18" spans="1:58" ht="25.2" customHeight="1" x14ac:dyDescent="0.3">
      <c r="A18" s="1" t="s">
        <v>27</v>
      </c>
      <c r="B18" s="1" t="s">
        <v>9</v>
      </c>
      <c r="C18" s="1" t="str">
        <f>"'Shift to opposite side'"</f>
        <v>'Shift to opposite side'</v>
      </c>
      <c r="E18" s="1">
        <v>2</v>
      </c>
      <c r="AK18" s="1" t="s">
        <v>20</v>
      </c>
      <c r="AL18" s="1" t="s">
        <v>16</v>
      </c>
      <c r="AN18" s="1" t="s">
        <v>21</v>
      </c>
    </row>
    <row r="19" spans="1:58" ht="25.2" customHeight="1" x14ac:dyDescent="0.3">
      <c r="A19" s="1" t="s">
        <v>27</v>
      </c>
      <c r="B19" s="1" t="s">
        <v>9</v>
      </c>
      <c r="C19" s="1" t="str">
        <f>"'Shift to opposite side'"</f>
        <v>'Shift to opposite side'</v>
      </c>
      <c r="E19" s="1">
        <v>3</v>
      </c>
      <c r="AK19" s="1" t="s">
        <v>21</v>
      </c>
      <c r="AL19" s="1" t="s">
        <v>16</v>
      </c>
      <c r="AN19" s="1" t="s">
        <v>20</v>
      </c>
    </row>
    <row r="20" spans="1:58" ht="25.2" customHeight="1" x14ac:dyDescent="0.3">
      <c r="A20" s="1" t="s">
        <v>27</v>
      </c>
      <c r="B20" s="1" t="s">
        <v>9</v>
      </c>
      <c r="C20" s="1" t="str">
        <f>"'Shift to midline'"</f>
        <v>'Shift to midline'</v>
      </c>
      <c r="E20" s="1">
        <v>4</v>
      </c>
      <c r="AK20" s="1" t="s">
        <v>22</v>
      </c>
      <c r="AL20" s="1" t="s">
        <v>16</v>
      </c>
      <c r="AN20" s="1" t="s">
        <v>23</v>
      </c>
    </row>
    <row r="21" spans="1:58" ht="25.2" customHeight="1" x14ac:dyDescent="0.3">
      <c r="A21" s="1" t="s">
        <v>27</v>
      </c>
      <c r="B21" s="1" t="s">
        <v>9</v>
      </c>
      <c r="C21" s="1" t="str">
        <f>"'Shift to one side'"</f>
        <v>'Shift to one side'</v>
      </c>
      <c r="E21" s="1">
        <v>5</v>
      </c>
      <c r="AK21" s="1" t="s">
        <v>23</v>
      </c>
      <c r="AL21" s="1" t="s">
        <v>16</v>
      </c>
      <c r="AN21" s="1" t="s">
        <v>22</v>
      </c>
    </row>
    <row r="22" spans="1:58" ht="25.2" customHeight="1" x14ac:dyDescent="0.3">
      <c r="A22" s="1" t="s">
        <v>27</v>
      </c>
      <c r="B22" s="1" t="s">
        <v>9</v>
      </c>
      <c r="C22" s="1" t="str">
        <f>"'Different'"</f>
        <v>'Different'</v>
      </c>
      <c r="E22" s="1">
        <v>6</v>
      </c>
      <c r="AL22" s="1" t="str">
        <f>"!="</f>
        <v>!=</v>
      </c>
    </row>
    <row r="23" spans="1:58" ht="25.2" customHeight="1" x14ac:dyDescent="0.3">
      <c r="A23" s="1" t="s">
        <v>27</v>
      </c>
      <c r="B23" s="1" t="s">
        <v>26</v>
      </c>
      <c r="C23" s="1" t="str">
        <f>"'Same exactly'"</f>
        <v>'Same exactly'</v>
      </c>
      <c r="E23" s="1">
        <v>1</v>
      </c>
      <c r="AR23" s="1" t="str">
        <f>"=="</f>
        <v>==</v>
      </c>
    </row>
    <row r="24" spans="1:58" ht="25.2" customHeight="1" x14ac:dyDescent="0.3">
      <c r="A24" s="1" t="s">
        <v>27</v>
      </c>
      <c r="B24" s="1" t="s">
        <v>26</v>
      </c>
      <c r="C24" s="10" t="str">
        <f>"'Same entity'"</f>
        <v>'Same entity'</v>
      </c>
      <c r="E24" s="1">
        <v>2</v>
      </c>
      <c r="AR24" s="1" t="str">
        <f>"!="</f>
        <v>!=</v>
      </c>
      <c r="AX24" s="1" t="str">
        <f>"=="</f>
        <v>==</v>
      </c>
    </row>
    <row r="25" spans="1:58" ht="25.2" customHeight="1" x14ac:dyDescent="0.3">
      <c r="A25" s="1" t="s">
        <v>27</v>
      </c>
      <c r="B25" s="1" t="s">
        <v>26</v>
      </c>
      <c r="C25" s="1" t="str">
        <f>"'Different'"</f>
        <v>'Different'</v>
      </c>
      <c r="E25" s="1">
        <v>3</v>
      </c>
      <c r="AX25" s="1" t="str">
        <f>"!="</f>
        <v>!=</v>
      </c>
    </row>
    <row r="26" spans="1:58" ht="25.2" customHeight="1" x14ac:dyDescent="0.3">
      <c r="A26" s="1" t="s">
        <v>27</v>
      </c>
      <c r="B26" s="1" t="s">
        <v>10</v>
      </c>
      <c r="C26" s="1" t="str">
        <f>"'Same exactly'"</f>
        <v>'Same exactly'</v>
      </c>
      <c r="E26" s="1">
        <v>1</v>
      </c>
      <c r="BD26" s="1" t="str">
        <f>"=="</f>
        <v>==</v>
      </c>
    </row>
    <row r="27" spans="1:58" ht="25.2" customHeight="1" x14ac:dyDescent="0.3">
      <c r="A27" s="1" t="s">
        <v>27</v>
      </c>
      <c r="B27" s="1" t="s">
        <v>10</v>
      </c>
      <c r="C27" s="1" t="str">
        <f>"'Different'"</f>
        <v>'Different'</v>
      </c>
      <c r="E27" s="1">
        <v>2</v>
      </c>
      <c r="BD27" s="1" t="str">
        <f>"!="</f>
        <v>!=</v>
      </c>
    </row>
    <row r="28" spans="1:58" ht="46.8" customHeight="1" x14ac:dyDescent="0.3">
      <c r="A28" s="1" t="s">
        <v>27</v>
      </c>
      <c r="B28" s="1" t="s">
        <v>30</v>
      </c>
      <c r="C28" s="1" t="str">
        <f>"'CandidateValue'"</f>
        <v>'CandidateValue'</v>
      </c>
      <c r="E28" s="1">
        <v>1</v>
      </c>
      <c r="AK28" s="1" t="str">
        <f>"== 'Unknown'"</f>
        <v>== 'Unknown'</v>
      </c>
      <c r="AL28" s="1" t="s">
        <v>16</v>
      </c>
      <c r="AN28" s="1" t="str">
        <f>"%in% c('Left', 'Right', 'Midline', 'Bilateral', 'Inapplicable')"</f>
        <v>%in% c('Left', 'Right', 'Midline', 'Bilateral', 'Inapplicable')</v>
      </c>
    </row>
    <row r="29" spans="1:58" ht="25.2" customHeight="1" x14ac:dyDescent="0.3">
      <c r="A29" s="1" t="s">
        <v>27</v>
      </c>
      <c r="B29" s="1" t="s">
        <v>31</v>
      </c>
      <c r="C29" s="1" t="s">
        <v>12</v>
      </c>
      <c r="E29" s="1">
        <v>1</v>
      </c>
      <c r="H29" s="1" t="str">
        <f>"=="</f>
        <v>==</v>
      </c>
      <c r="Z29" s="1" t="str">
        <f>"=="</f>
        <v>==</v>
      </c>
      <c r="AR29" s="1" t="str">
        <f>"!="</f>
        <v>!=</v>
      </c>
      <c r="AX29" s="10"/>
    </row>
    <row r="30" spans="1:58" ht="25.2" customHeight="1" x14ac:dyDescent="0.3">
      <c r="A30" s="1" t="s">
        <v>27</v>
      </c>
      <c r="B30" s="1" t="s">
        <v>8</v>
      </c>
      <c r="C30" s="1" t="s">
        <v>12</v>
      </c>
      <c r="E30" s="1">
        <v>1</v>
      </c>
      <c r="BC30" s="1" t="str">
        <f>"== 'Low grade'"</f>
        <v>== 'Low grade'</v>
      </c>
      <c r="BD30" s="1" t="s">
        <v>16</v>
      </c>
      <c r="BF30" s="1" t="str">
        <f>"== 'High grade'"</f>
        <v>== 'High grade'</v>
      </c>
    </row>
    <row r="31" spans="1:58" ht="25.2" customHeight="1" x14ac:dyDescent="0.3">
      <c r="A31" s="1" t="s">
        <v>27</v>
      </c>
      <c r="B31" s="1" t="s">
        <v>32</v>
      </c>
      <c r="C31" s="1" t="str">
        <f>"'Minor inconsistency'"</f>
        <v>'Minor inconsistency'</v>
      </c>
      <c r="E31" s="1">
        <v>1</v>
      </c>
      <c r="AK31" s="1" t="str">
        <f>"%in% c('Left', 'Right', 'Midline', 'Bilateral')"</f>
        <v>%in% c('Left', 'Right', 'Midline', 'Bilateral')</v>
      </c>
      <c r="AL31" s="1" t="s">
        <v>16</v>
      </c>
      <c r="AN31" s="1" t="str">
        <f>"== 'Unknown'"</f>
        <v>== 'Unknown'</v>
      </c>
    </row>
    <row r="32" spans="1:58" ht="25.2" customHeight="1" x14ac:dyDescent="0.3">
      <c r="A32" s="1" t="s">
        <v>27</v>
      </c>
      <c r="B32" s="1" t="s">
        <v>33</v>
      </c>
      <c r="C32" s="1" t="str">
        <f>"'Minor implausibility'"</f>
        <v>'Minor implausibility'</v>
      </c>
      <c r="E32" s="1">
        <v>1</v>
      </c>
      <c r="AK32" s="1" t="str">
        <f>"== 'Inapplicable'"</f>
        <v>== 'Inapplicable'</v>
      </c>
      <c r="AL32" s="1" t="s">
        <v>16</v>
      </c>
      <c r="AN32" s="1" t="str">
        <f>"%in% c('Left', 'Right', 'Midline', 'Bilateral')"</f>
        <v>%in% c('Left', 'Right', 'Midline', 'Bilateral')</v>
      </c>
    </row>
  </sheetData>
  <mergeCells count="9">
    <mergeCell ref="AP1:AU1"/>
    <mergeCell ref="AV1:BA1"/>
    <mergeCell ref="BB1:BG1"/>
    <mergeCell ref="F1:K1"/>
    <mergeCell ref="L1:Q1"/>
    <mergeCell ref="R1:W1"/>
    <mergeCell ref="X1:AC1"/>
    <mergeCell ref="AD1:AI1"/>
    <mergeCell ref="AJ1:AO1"/>
  </mergeCells>
  <pageMargins left="0.7" right="0.7" top="0.78740157499999996" bottom="0.78740157499999996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3 f 4 5 c b e - 5 d 0 2 - 4 3 8 6 - b a b d - 2 1 1 c 9 5 d 8 0 2 1 0 "   x m l n s = " h t t p : / / s c h e m a s . m i c r o s o f t . c o m / D a t a M a s h u p " > A A A A A B U D A A B Q S w M E F A A C A A g A F r V + V x M E g U u l A A A A 9 Q A A A B I A H A B D b 2 5 m a W c v U G F j a 2 F n Z S 5 4 b W w g o h g A K K A U A A A A A A A A A A A A A A A A A A A A A A A A A A A A h Y 8 x D o I w G I W v Q r r T 1 m o M k p 8 y q J s k J i b G t S k V G q E Y W i x 3 c / B I X k G M o m 6 O 7 3 v f 8 N 7 9 e o O 0 r 6 v g o l q r G 5 O g C a Y o U E Y 2 u T Z F g j p 3 D C O U c t g K e R K F C g b Z 2 L i 3 e Y J K 5 8 4 x I d 5 7 7 K e 4 a Q v C K J 2 Q Q 7 b Z y V L V A n 1 k / V 8 O t b F O G K k Q h / 1 r D G d 4 M c f R j G E K Z G S Q a f P t 2 T D 3 2 f 5 A W H a V 6 1 r F c x W u 1 k D G C O R 9 g T 8 A U E s D B B Q A A g A I A B a 1 f l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W t X 5 X K I p H u A 4 A A A A R A A A A E w A c A E Z v c m 1 1 b G F z L 1 N l Y 3 R p b 2 4 x L m 0 g o h g A K K A U A A A A A A A A A A A A A A A A A A A A A A A A A A A A K 0 5 N L s n M z 1 M I h t C G 1 g B Q S w E C L Q A U A A I A C A A W t X 5 X E w S B S 6 U A A A D 1 A A A A E g A A A A A A A A A A A A A A A A A A A A A A Q 2 9 u Z m l n L 1 B h Y 2 t h Z 2 U u e G 1 s U E s B A i 0 A F A A C A A g A F r V + V w / K 6 a u k A A A A 6 Q A A A B M A A A A A A A A A A A A A A A A A 8 Q A A A F t D b 2 5 0 Z W 5 0 X 1 R 5 c G V z X S 5 4 b W x Q S w E C L Q A U A A I A C A A W t X 5 X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M r w A q 3 P o g E W y R i g L E A t k e g A A A A A C A A A A A A A Q Z g A A A A E A A C A A A A C w R a d B K 8 V 0 Q 1 C A Y r Q G K v u r 7 D R 3 3 D R z k C J 1 X Y R w D 9 8 r S g A A A A A O g A A A A A I A A C A A A A C x d m g j M G J J 6 1 O j C g 8 N V W 5 B B r y A a + w C 9 X G 4 Y H i A u E h R m V A A A A A E J V m D I k J 1 t T M b x t n 6 t 9 c Q e w V Z L a e 9 T S c t E n 5 P r e F Y D / X x z l g D B v M c X L N Y A V p M p / 5 a 8 V q J M v M 6 y F g V h F z F T j F G X l 4 X 9 U 7 9 Z b G E N 5 X m B e T x c E A A A A A 6 c u h C 9 f i g v f 1 u a O s S k g 9 A 4 1 M 9 1 2 I C Q H 2 W f T H o B a P G A j b H x 3 O s T W r j + H S e F T Z 8 t 4 G L g z S Y C X E 4 j B v z E 2 5 Y / 0 V S < / D a t a M a s h u p > 
</file>

<file path=customXml/itemProps1.xml><?xml version="1.0" encoding="utf-8"?>
<ds:datastoreItem xmlns:ds="http://schemas.openxmlformats.org/officeDocument/2006/customXml" ds:itemID="{2609E704-91B5-4170-A7BB-48470562688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RawDataExclusion</vt:lpstr>
      <vt:lpstr>RawDataTransformation</vt:lpstr>
      <vt:lpstr>DiagnosisRedundancy</vt:lpstr>
      <vt:lpstr>DiagnosisAssociation</vt:lpstr>
      <vt:lpstr>TempBackup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Choco Caballero</dc:creator>
  <cp:lastModifiedBy>Choco Caballero</cp:lastModifiedBy>
  <dcterms:created xsi:type="dcterms:W3CDTF">2023-08-31T22:45:32Z</dcterms:created>
  <dcterms:modified xsi:type="dcterms:W3CDTF">2024-02-06T17:23:04Z</dcterms:modified>
</cp:coreProperties>
</file>