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3064B439-B2B6-4B1D-8EFB-99DCD9A1B013}" xr6:coauthVersionLast="47" xr6:coauthVersionMax="47" xr10:uidLastSave="{00000000-0000-0000-0000-000000000000}"/>
  <bookViews>
    <workbookView xWindow="0" yWindow="120" windowWidth="23040" windowHeight="12120" tabRatio="724" firstSheet="2" activeTab="7" xr2:uid="{035133D3-9E9F-4CDB-BCDC-A149BB1E9383}"/>
  </bookViews>
  <sheets>
    <sheet name="Tables" sheetId="11" r:id="rId1"/>
    <sheet name="Features" sheetId="8" r:id="rId2"/>
    <sheet name="Values" sheetId="1" r:id="rId3"/>
    <sheet name="EventFeatures" sheetId="24" r:id="rId4"/>
    <sheet name="FeatureObligations" sheetId="23" r:id="rId5"/>
    <sheet name="FeatureTracking" sheetId="26" r:id="rId6"/>
    <sheet name="FeatureHarmonizationMethods" sheetId="32" r:id="rId7"/>
    <sheet name="DataHarmonizationRules" sheetId="15" r:id="rId8"/>
    <sheet name="DiagnosisRedundancy" sheetId="16" r:id="rId9"/>
    <sheet name="DiagnosisAssociation" sheetId="17" r:id="rId10"/>
    <sheet name="ADS_Events" sheetId="31" r:id="rId11"/>
    <sheet name="TableNames_old" sheetId="13" r:id="rId12"/>
    <sheet name="FeatureNames_old" sheetId="12" r:id="rId13"/>
    <sheet name="FeatureNames_new" sheetId="18" r:id="rId14"/>
    <sheet name="DiagnosisRedundancy_old" sheetId="21" r:id="rId15"/>
    <sheet name="DiagnosisAssociation_old" sheetId="19" r:id="rId16"/>
    <sheet name="DiagnosisAssociation_Zwischenve" sheetId="20" r:id="rId17"/>
    <sheet name="ObligatoryFeatures_RDS" sheetId="2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2" l="1"/>
  <c r="D151" i="32" s="1"/>
  <c r="C1" i="32"/>
  <c r="C151" i="32" s="1"/>
  <c r="B1" i="32"/>
  <c r="B146" i="32" s="1"/>
  <c r="D663" i="1"/>
  <c r="D664" i="1"/>
  <c r="D671" i="1"/>
  <c r="D672" i="1"/>
  <c r="D676" i="1"/>
  <c r="D678" i="1"/>
  <c r="D679" i="1"/>
  <c r="D727" i="1"/>
  <c r="D728" i="1"/>
  <c r="D735" i="1"/>
  <c r="D736" i="1"/>
  <c r="D740" i="1"/>
  <c r="D742" i="1"/>
  <c r="D743" i="1"/>
  <c r="D1" i="1"/>
  <c r="D21" i="1" s="1"/>
  <c r="D22" i="26"/>
  <c r="D35" i="26"/>
  <c r="D38" i="26"/>
  <c r="D47" i="26"/>
  <c r="D64" i="26"/>
  <c r="D99" i="26"/>
  <c r="D111" i="26"/>
  <c r="D1" i="26"/>
  <c r="D33" i="26" s="1"/>
  <c r="C228" i="1"/>
  <c r="C344" i="1"/>
  <c r="C558" i="1"/>
  <c r="C640" i="1"/>
  <c r="C702" i="1"/>
  <c r="C751" i="1"/>
  <c r="C1" i="1"/>
  <c r="C26" i="1" s="1"/>
  <c r="B1" i="1"/>
  <c r="B246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38" i="15"/>
  <c r="D42" i="15"/>
  <c r="D44" i="15"/>
  <c r="D45" i="15"/>
  <c r="C54" i="15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B7" i="32" l="1"/>
  <c r="C60" i="32"/>
  <c r="D10" i="32"/>
  <c r="D65" i="32"/>
  <c r="C12" i="32"/>
  <c r="B71" i="32"/>
  <c r="B16" i="32"/>
  <c r="C76" i="32"/>
  <c r="D17" i="32"/>
  <c r="D81" i="32"/>
  <c r="C21" i="32"/>
  <c r="B87" i="32"/>
  <c r="B23" i="32"/>
  <c r="C92" i="32"/>
  <c r="D26" i="32"/>
  <c r="D97" i="32"/>
  <c r="C28" i="32"/>
  <c r="B103" i="32"/>
  <c r="B32" i="32"/>
  <c r="C108" i="32"/>
  <c r="D33" i="32"/>
  <c r="D113" i="32"/>
  <c r="C37" i="32"/>
  <c r="B119" i="32"/>
  <c r="B39" i="32"/>
  <c r="C124" i="32"/>
  <c r="C44" i="32"/>
  <c r="D129" i="32"/>
  <c r="D49" i="32"/>
  <c r="B135" i="32"/>
  <c r="C5" i="32"/>
  <c r="B55" i="32"/>
  <c r="C140" i="32"/>
  <c r="B8" i="32"/>
  <c r="C13" i="32"/>
  <c r="D18" i="32"/>
  <c r="B24" i="32"/>
  <c r="C29" i="32"/>
  <c r="D34" i="32"/>
  <c r="B40" i="32"/>
  <c r="C45" i="32"/>
  <c r="D50" i="32"/>
  <c r="B56" i="32"/>
  <c r="C61" i="32"/>
  <c r="D66" i="32"/>
  <c r="B72" i="32"/>
  <c r="C77" i="32"/>
  <c r="D82" i="32"/>
  <c r="B88" i="32"/>
  <c r="C93" i="32"/>
  <c r="D98" i="32"/>
  <c r="B104" i="32"/>
  <c r="C109" i="32"/>
  <c r="D114" i="32"/>
  <c r="B120" i="32"/>
  <c r="C125" i="32"/>
  <c r="D130" i="32"/>
  <c r="B136" i="32"/>
  <c r="C141" i="32"/>
  <c r="D146" i="32"/>
  <c r="B147" i="32"/>
  <c r="C147" i="32"/>
  <c r="B83" i="32"/>
  <c r="B99" i="32"/>
  <c r="B115" i="32"/>
  <c r="B131" i="32"/>
  <c r="B14" i="32"/>
  <c r="B30" i="32"/>
  <c r="D40" i="32"/>
  <c r="C51" i="32"/>
  <c r="D56" i="32"/>
  <c r="D72" i="32"/>
  <c r="B78" i="32"/>
  <c r="C83" i="32"/>
  <c r="D88" i="32"/>
  <c r="B94" i="32"/>
  <c r="C99" i="32"/>
  <c r="D104" i="32"/>
  <c r="B110" i="32"/>
  <c r="C115" i="32"/>
  <c r="D120" i="32"/>
  <c r="B126" i="32"/>
  <c r="C131" i="32"/>
  <c r="D136" i="32"/>
  <c r="B142" i="32"/>
  <c r="D3" i="32"/>
  <c r="B9" i="32"/>
  <c r="C14" i="32"/>
  <c r="D19" i="32"/>
  <c r="B25" i="32"/>
  <c r="C30" i="32"/>
  <c r="D35" i="32"/>
  <c r="B41" i="32"/>
  <c r="C46" i="32"/>
  <c r="D51" i="32"/>
  <c r="B57" i="32"/>
  <c r="C62" i="32"/>
  <c r="D67" i="32"/>
  <c r="B73" i="32"/>
  <c r="C78" i="32"/>
  <c r="D83" i="32"/>
  <c r="B89" i="32"/>
  <c r="C94" i="32"/>
  <c r="D99" i="32"/>
  <c r="B105" i="32"/>
  <c r="C110" i="32"/>
  <c r="D115" i="32"/>
  <c r="B121" i="32"/>
  <c r="C126" i="32"/>
  <c r="D131" i="32"/>
  <c r="B137" i="32"/>
  <c r="C142" i="32"/>
  <c r="D147" i="32"/>
  <c r="B148" i="32"/>
  <c r="D145" i="32"/>
  <c r="D7" i="32"/>
  <c r="C18" i="32"/>
  <c r="B29" i="32"/>
  <c r="C50" i="32"/>
  <c r="B61" i="32"/>
  <c r="D71" i="32"/>
  <c r="C82" i="32"/>
  <c r="B93" i="32"/>
  <c r="D103" i="32"/>
  <c r="B109" i="32"/>
  <c r="C114" i="32"/>
  <c r="D119" i="32"/>
  <c r="B125" i="32"/>
  <c r="C130" i="32"/>
  <c r="D135" i="32"/>
  <c r="B141" i="32"/>
  <c r="B3" i="32"/>
  <c r="D13" i="32"/>
  <c r="C24" i="32"/>
  <c r="B35" i="32"/>
  <c r="D45" i="32"/>
  <c r="C56" i="32"/>
  <c r="B67" i="32"/>
  <c r="D77" i="32"/>
  <c r="D93" i="32"/>
  <c r="D109" i="32"/>
  <c r="D125" i="32"/>
  <c r="D141" i="32"/>
  <c r="D8" i="32"/>
  <c r="D24" i="32"/>
  <c r="B46" i="32"/>
  <c r="C67" i="32"/>
  <c r="C9" i="32"/>
  <c r="B20" i="32"/>
  <c r="D30" i="32"/>
  <c r="D46" i="32"/>
  <c r="C57" i="32"/>
  <c r="B68" i="32"/>
  <c r="D78" i="32"/>
  <c r="C89" i="32"/>
  <c r="B100" i="32"/>
  <c r="D110" i="32"/>
  <c r="C121" i="32"/>
  <c r="D126" i="32"/>
  <c r="B132" i="32"/>
  <c r="D142" i="32"/>
  <c r="C4" i="32"/>
  <c r="D9" i="32"/>
  <c r="B15" i="32"/>
  <c r="C20" i="32"/>
  <c r="D25" i="32"/>
  <c r="B31" i="32"/>
  <c r="C36" i="32"/>
  <c r="D41" i="32"/>
  <c r="B47" i="32"/>
  <c r="C52" i="32"/>
  <c r="D57" i="32"/>
  <c r="B63" i="32"/>
  <c r="C68" i="32"/>
  <c r="D73" i="32"/>
  <c r="B79" i="32"/>
  <c r="C84" i="32"/>
  <c r="D89" i="32"/>
  <c r="B95" i="32"/>
  <c r="C100" i="32"/>
  <c r="D105" i="32"/>
  <c r="B111" i="32"/>
  <c r="C116" i="32"/>
  <c r="D121" i="32"/>
  <c r="B127" i="32"/>
  <c r="C132" i="32"/>
  <c r="D137" i="32"/>
  <c r="B143" i="32"/>
  <c r="C148" i="32"/>
  <c r="B13" i="32"/>
  <c r="D23" i="32"/>
  <c r="C34" i="32"/>
  <c r="B45" i="32"/>
  <c r="D55" i="32"/>
  <c r="C66" i="32"/>
  <c r="B77" i="32"/>
  <c r="D87" i="32"/>
  <c r="C98" i="32"/>
  <c r="C146" i="32"/>
  <c r="C8" i="32"/>
  <c r="B19" i="32"/>
  <c r="D29" i="32"/>
  <c r="C40" i="32"/>
  <c r="B51" i="32"/>
  <c r="D61" i="32"/>
  <c r="C72" i="32"/>
  <c r="C88" i="32"/>
  <c r="C104" i="32"/>
  <c r="C120" i="32"/>
  <c r="C136" i="32"/>
  <c r="C3" i="32"/>
  <c r="C19" i="32"/>
  <c r="C35" i="32"/>
  <c r="B62" i="32"/>
  <c r="B4" i="32"/>
  <c r="D14" i="32"/>
  <c r="C25" i="32"/>
  <c r="B36" i="32"/>
  <c r="C41" i="32"/>
  <c r="B52" i="32"/>
  <c r="D62" i="32"/>
  <c r="C73" i="32"/>
  <c r="B84" i="32"/>
  <c r="D94" i="32"/>
  <c r="C105" i="32"/>
  <c r="B116" i="32"/>
  <c r="C137" i="32"/>
  <c r="D4" i="32"/>
  <c r="B10" i="32"/>
  <c r="C15" i="32"/>
  <c r="D20" i="32"/>
  <c r="B26" i="32"/>
  <c r="C31" i="32"/>
  <c r="D36" i="32"/>
  <c r="B42" i="32"/>
  <c r="C47" i="32"/>
  <c r="D52" i="32"/>
  <c r="B58" i="32"/>
  <c r="C63" i="32"/>
  <c r="D68" i="32"/>
  <c r="B74" i="32"/>
  <c r="C79" i="32"/>
  <c r="D84" i="32"/>
  <c r="B90" i="32"/>
  <c r="C95" i="32"/>
  <c r="D100" i="32"/>
  <c r="B106" i="32"/>
  <c r="C111" i="32"/>
  <c r="D116" i="32"/>
  <c r="B122" i="32"/>
  <c r="C127" i="32"/>
  <c r="D132" i="32"/>
  <c r="B138" i="32"/>
  <c r="C143" i="32"/>
  <c r="D148" i="32"/>
  <c r="D39" i="32"/>
  <c r="B5" i="32"/>
  <c r="C10" i="32"/>
  <c r="D15" i="32"/>
  <c r="B21" i="32"/>
  <c r="C26" i="32"/>
  <c r="D31" i="32"/>
  <c r="B37" i="32"/>
  <c r="C42" i="32"/>
  <c r="D47" i="32"/>
  <c r="B53" i="32"/>
  <c r="C58" i="32"/>
  <c r="D63" i="32"/>
  <c r="B69" i="32"/>
  <c r="C74" i="32"/>
  <c r="D79" i="32"/>
  <c r="B85" i="32"/>
  <c r="C90" i="32"/>
  <c r="D95" i="32"/>
  <c r="B101" i="32"/>
  <c r="C106" i="32"/>
  <c r="D111" i="32"/>
  <c r="B117" i="32"/>
  <c r="C122" i="32"/>
  <c r="D127" i="32"/>
  <c r="B133" i="32"/>
  <c r="C138" i="32"/>
  <c r="D143" i="32"/>
  <c r="B149" i="32"/>
  <c r="C149" i="32"/>
  <c r="D149" i="32"/>
  <c r="B150" i="32"/>
  <c r="D42" i="32"/>
  <c r="B64" i="32"/>
  <c r="B11" i="32"/>
  <c r="D21" i="32"/>
  <c r="D37" i="32"/>
  <c r="B91" i="32"/>
  <c r="D101" i="32"/>
  <c r="B107" i="32"/>
  <c r="D117" i="32"/>
  <c r="C128" i="32"/>
  <c r="B139" i="32"/>
  <c r="B6" i="32"/>
  <c r="D16" i="32"/>
  <c r="C27" i="32"/>
  <c r="D32" i="32"/>
  <c r="C43" i="32"/>
  <c r="B54" i="32"/>
  <c r="D64" i="32"/>
  <c r="C75" i="32"/>
  <c r="B86" i="32"/>
  <c r="D96" i="32"/>
  <c r="D112" i="32"/>
  <c r="B33" i="32"/>
  <c r="C38" i="32"/>
  <c r="D43" i="32"/>
  <c r="B49" i="32"/>
  <c r="C54" i="32"/>
  <c r="D59" i="32"/>
  <c r="B65" i="32"/>
  <c r="C70" i="32"/>
  <c r="D75" i="32"/>
  <c r="B81" i="32"/>
  <c r="C86" i="32"/>
  <c r="D91" i="32"/>
  <c r="B97" i="32"/>
  <c r="C102" i="32"/>
  <c r="D107" i="32"/>
  <c r="B113" i="32"/>
  <c r="C118" i="32"/>
  <c r="D123" i="32"/>
  <c r="B129" i="32"/>
  <c r="C134" i="32"/>
  <c r="D139" i="32"/>
  <c r="B145" i="32"/>
  <c r="C150" i="32"/>
  <c r="B48" i="32"/>
  <c r="C53" i="32"/>
  <c r="D58" i="32"/>
  <c r="C69" i="32"/>
  <c r="D74" i="32"/>
  <c r="B80" i="32"/>
  <c r="C85" i="32"/>
  <c r="D90" i="32"/>
  <c r="B96" i="32"/>
  <c r="C101" i="32"/>
  <c r="D106" i="32"/>
  <c r="B112" i="32"/>
  <c r="C117" i="32"/>
  <c r="D122" i="32"/>
  <c r="B128" i="32"/>
  <c r="C133" i="32"/>
  <c r="D138" i="32"/>
  <c r="B144" i="32"/>
  <c r="D5" i="32"/>
  <c r="C16" i="32"/>
  <c r="B27" i="32"/>
  <c r="C32" i="32"/>
  <c r="B43" i="32"/>
  <c r="C48" i="32"/>
  <c r="D53" i="32"/>
  <c r="B59" i="32"/>
  <c r="C64" i="32"/>
  <c r="D69" i="32"/>
  <c r="B75" i="32"/>
  <c r="C80" i="32"/>
  <c r="D85" i="32"/>
  <c r="C96" i="32"/>
  <c r="C112" i="32"/>
  <c r="B123" i="32"/>
  <c r="D133" i="32"/>
  <c r="C144" i="32"/>
  <c r="C11" i="32"/>
  <c r="B22" i="32"/>
  <c r="B38" i="32"/>
  <c r="D48" i="32"/>
  <c r="C59" i="32"/>
  <c r="B70" i="32"/>
  <c r="D80" i="32"/>
  <c r="C91" i="32"/>
  <c r="B102" i="32"/>
  <c r="C107" i="32"/>
  <c r="B118" i="32"/>
  <c r="C123" i="32"/>
  <c r="D128" i="32"/>
  <c r="B134" i="32"/>
  <c r="C139" i="32"/>
  <c r="D144" i="32"/>
  <c r="C6" i="32"/>
  <c r="D11" i="32"/>
  <c r="B17" i="32"/>
  <c r="C22" i="32"/>
  <c r="D27" i="32"/>
  <c r="D6" i="32"/>
  <c r="B12" i="32"/>
  <c r="C17" i="32"/>
  <c r="D22" i="32"/>
  <c r="B28" i="32"/>
  <c r="C33" i="32"/>
  <c r="D38" i="32"/>
  <c r="B44" i="32"/>
  <c r="C49" i="32"/>
  <c r="D54" i="32"/>
  <c r="B60" i="32"/>
  <c r="C65" i="32"/>
  <c r="D70" i="32"/>
  <c r="B76" i="32"/>
  <c r="C81" i="32"/>
  <c r="D86" i="32"/>
  <c r="B92" i="32"/>
  <c r="C97" i="32"/>
  <c r="D102" i="32"/>
  <c r="B108" i="32"/>
  <c r="C113" i="32"/>
  <c r="D118" i="32"/>
  <c r="B124" i="32"/>
  <c r="C129" i="32"/>
  <c r="D134" i="32"/>
  <c r="B140" i="32"/>
  <c r="C145" i="32"/>
  <c r="D150" i="32"/>
  <c r="B151" i="32"/>
  <c r="C7" i="32"/>
  <c r="D12" i="32"/>
  <c r="B18" i="32"/>
  <c r="C23" i="32"/>
  <c r="D28" i="32"/>
  <c r="B34" i="32"/>
  <c r="C39" i="32"/>
  <c r="D44" i="32"/>
  <c r="B50" i="32"/>
  <c r="C55" i="32"/>
  <c r="D60" i="32"/>
  <c r="B66" i="32"/>
  <c r="C71" i="32"/>
  <c r="D76" i="32"/>
  <c r="B82" i="32"/>
  <c r="C87" i="32"/>
  <c r="D92" i="32"/>
  <c r="B98" i="32"/>
  <c r="C103" i="32"/>
  <c r="D108" i="32"/>
  <c r="B114" i="32"/>
  <c r="C119" i="32"/>
  <c r="D124" i="32"/>
  <c r="B130" i="32"/>
  <c r="C135" i="32"/>
  <c r="D140" i="32"/>
  <c r="B751" i="1"/>
  <c r="C472" i="1"/>
  <c r="B228" i="1"/>
  <c r="C3" i="1"/>
  <c r="B544" i="1"/>
  <c r="C212" i="1"/>
  <c r="C13" i="1"/>
  <c r="C616" i="1"/>
  <c r="C317" i="1"/>
  <c r="C743" i="1"/>
  <c r="C615" i="1"/>
  <c r="B305" i="1"/>
  <c r="C8" i="1"/>
  <c r="C613" i="1"/>
  <c r="C304" i="1"/>
  <c r="C741" i="1"/>
  <c r="C519" i="1"/>
  <c r="C116" i="1"/>
  <c r="C119" i="23"/>
  <c r="C733" i="1"/>
  <c r="C504" i="1"/>
  <c r="C302" i="1"/>
  <c r="D726" i="1"/>
  <c r="B63" i="23"/>
  <c r="C663" i="1"/>
  <c r="C405" i="1"/>
  <c r="D711" i="1"/>
  <c r="C729" i="1"/>
  <c r="C502" i="1"/>
  <c r="B66" i="1"/>
  <c r="D10" i="1"/>
  <c r="B110" i="23"/>
  <c r="C719" i="1"/>
  <c r="C497" i="1"/>
  <c r="C63" i="1"/>
  <c r="D8" i="1"/>
  <c r="D69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68" i="15"/>
  <c r="C109" i="26"/>
  <c r="C53" i="26"/>
  <c r="C149" i="23"/>
  <c r="C99" i="23"/>
  <c r="B44" i="23"/>
  <c r="C767" i="1"/>
  <c r="C713" i="1"/>
  <c r="C649" i="1"/>
  <c r="C573" i="1"/>
  <c r="C488" i="1"/>
  <c r="C390" i="1"/>
  <c r="C248" i="1"/>
  <c r="C29" i="1"/>
  <c r="D767" i="1"/>
  <c r="D703" i="1"/>
  <c r="D634" i="1"/>
  <c r="B473" i="1"/>
  <c r="C694" i="1"/>
  <c r="C750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22" i="15"/>
  <c r="C732" i="1"/>
  <c r="C503" i="1"/>
  <c r="D11" i="1"/>
  <c r="C18" i="15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D62" i="15"/>
  <c r="C7" i="26"/>
  <c r="C101" i="26"/>
  <c r="C146" i="23"/>
  <c r="B31" i="23"/>
  <c r="C757" i="1"/>
  <c r="C705" i="1"/>
  <c r="C641" i="1"/>
  <c r="C560" i="1"/>
  <c r="C477" i="1"/>
  <c r="C359" i="1"/>
  <c r="C231" i="1"/>
  <c r="D113" i="26"/>
  <c r="D759" i="1"/>
  <c r="D695" i="1"/>
  <c r="D623" i="1"/>
  <c r="C629" i="1"/>
  <c r="C334" i="1"/>
  <c r="C617" i="1"/>
  <c r="C329" i="1"/>
  <c r="C748" i="1"/>
  <c r="C533" i="1"/>
  <c r="C9" i="1"/>
  <c r="C681" i="1"/>
  <c r="C431" i="1"/>
  <c r="B141" i="1"/>
  <c r="B742" i="1"/>
  <c r="C527" i="1"/>
  <c r="C140" i="1"/>
  <c r="B122" i="23"/>
  <c r="C7" i="1"/>
  <c r="C605" i="1"/>
  <c r="C303" i="1"/>
  <c r="C30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10" i="15"/>
  <c r="C58" i="26"/>
  <c r="C46" i="23"/>
  <c r="B401" i="1"/>
  <c r="D708" i="1"/>
  <c r="D66" i="15"/>
  <c r="C10" i="26"/>
  <c r="C48" i="26"/>
  <c r="B99" i="23"/>
  <c r="C765" i="1"/>
  <c r="C645" i="1"/>
  <c r="D760" i="1"/>
  <c r="D624" i="1"/>
  <c r="C62" i="15"/>
  <c r="B151" i="26"/>
  <c r="B101" i="26"/>
  <c r="C34" i="26"/>
  <c r="B145" i="23"/>
  <c r="C94" i="23"/>
  <c r="B25" i="23"/>
  <c r="C752" i="1"/>
  <c r="C704" i="1"/>
  <c r="B641" i="1"/>
  <c r="C559" i="1"/>
  <c r="C473" i="1"/>
  <c r="C349" i="1"/>
  <c r="C229" i="1"/>
  <c r="D112" i="26"/>
  <c r="D758" i="1"/>
  <c r="D694" i="1"/>
  <c r="D617" i="1"/>
  <c r="D37" i="15"/>
  <c r="C144" i="23"/>
  <c r="C93" i="23"/>
  <c r="C69" i="23"/>
  <c r="C39" i="23"/>
  <c r="D762" i="1"/>
  <c r="D730" i="1"/>
  <c r="D698" i="1"/>
  <c r="D666" i="1"/>
  <c r="D633" i="1"/>
  <c r="D61" i="15"/>
  <c r="D36" i="15"/>
  <c r="B143" i="26"/>
  <c r="C104" i="26"/>
  <c r="C61" i="26"/>
  <c r="B143" i="23"/>
  <c r="C117" i="23"/>
  <c r="C91" i="23"/>
  <c r="C67" i="23"/>
  <c r="C31" i="23"/>
  <c r="C5" i="1"/>
  <c r="C742" i="1"/>
  <c r="C695" i="1"/>
  <c r="C654" i="1"/>
  <c r="B602" i="1"/>
  <c r="C544" i="1"/>
  <c r="C487" i="1"/>
  <c r="C416" i="1"/>
  <c r="C319" i="1"/>
  <c r="C246" i="1"/>
  <c r="C87" i="1"/>
  <c r="D39" i="26"/>
  <c r="D761" i="1"/>
  <c r="D729" i="1"/>
  <c r="D697" i="1"/>
  <c r="D665" i="1"/>
  <c r="D632" i="1"/>
  <c r="C90" i="23"/>
  <c r="D54" i="15"/>
  <c r="C13" i="23"/>
  <c r="C62" i="23"/>
  <c r="D26" i="15"/>
  <c r="C86" i="23"/>
  <c r="D660" i="1"/>
  <c r="D720" i="1"/>
  <c r="D600" i="1"/>
  <c r="D17" i="15"/>
  <c r="D52" i="15"/>
  <c r="D21" i="15"/>
  <c r="B127" i="26"/>
  <c r="C87" i="26"/>
  <c r="C42" i="26"/>
  <c r="C10" i="23"/>
  <c r="C133" i="23"/>
  <c r="C109" i="23"/>
  <c r="C83" i="23"/>
  <c r="C58" i="23"/>
  <c r="B15" i="23"/>
  <c r="B761" i="1"/>
  <c r="B728" i="1"/>
  <c r="C679" i="1"/>
  <c r="C638" i="1"/>
  <c r="C589" i="1"/>
  <c r="C518" i="1"/>
  <c r="C470" i="1"/>
  <c r="C389" i="1"/>
  <c r="C289" i="1"/>
  <c r="C207" i="1"/>
  <c r="D7" i="26"/>
  <c r="D19" i="1"/>
  <c r="D751" i="1"/>
  <c r="D719" i="1"/>
  <c r="D687" i="1"/>
  <c r="D655" i="1"/>
  <c r="D584" i="1"/>
  <c r="D9" i="15"/>
  <c r="D7" i="15"/>
  <c r="C88" i="23"/>
  <c r="C112" i="23"/>
  <c r="D692" i="1"/>
  <c r="D53" i="15"/>
  <c r="D20" i="1"/>
  <c r="D656" i="1"/>
  <c r="D16" i="15"/>
  <c r="D50" i="15"/>
  <c r="C126" i="26"/>
  <c r="C84" i="26"/>
  <c r="B38" i="26"/>
  <c r="C6" i="23"/>
  <c r="C131" i="23"/>
  <c r="C105" i="23"/>
  <c r="C82" i="23"/>
  <c r="C56" i="23"/>
  <c r="C760" i="1"/>
  <c r="C727" i="1"/>
  <c r="C677" i="1"/>
  <c r="C631" i="1"/>
  <c r="C585" i="1"/>
  <c r="C517" i="1"/>
  <c r="C462" i="1"/>
  <c r="C376" i="1"/>
  <c r="C288" i="1"/>
  <c r="C204" i="1"/>
  <c r="D151" i="26"/>
  <c r="D14" i="1"/>
  <c r="D746" i="1"/>
  <c r="D714" i="1"/>
  <c r="D682" i="1"/>
  <c r="D650" i="1"/>
  <c r="D568" i="1"/>
  <c r="D34" i="15"/>
  <c r="C113" i="23"/>
  <c r="D18" i="15"/>
  <c r="C12" i="23"/>
  <c r="C61" i="23"/>
  <c r="C24" i="23"/>
  <c r="D756" i="1"/>
  <c r="D616" i="1"/>
  <c r="C134" i="23"/>
  <c r="C59" i="23"/>
  <c r="D752" i="1"/>
  <c r="D688" i="1"/>
  <c r="D14" i="15"/>
  <c r="D46" i="15"/>
  <c r="C123" i="26"/>
  <c r="B84" i="26"/>
  <c r="C37" i="26"/>
  <c r="C130" i="23"/>
  <c r="C103" i="23"/>
  <c r="C79" i="23"/>
  <c r="C55" i="23"/>
  <c r="C759" i="1"/>
  <c r="C720" i="1"/>
  <c r="C670" i="1"/>
  <c r="C630" i="1"/>
  <c r="C575" i="1"/>
  <c r="B514" i="1"/>
  <c r="C457" i="1"/>
  <c r="C374" i="1"/>
  <c r="B288" i="1"/>
  <c r="C188" i="1"/>
  <c r="D118" i="26"/>
  <c r="D13" i="1"/>
  <c r="D745" i="1"/>
  <c r="D713" i="1"/>
  <c r="D681" i="1"/>
  <c r="D649" i="1"/>
  <c r="D552" i="1"/>
  <c r="D60" i="15"/>
  <c r="D58" i="15"/>
  <c r="C114" i="23"/>
  <c r="C29" i="23"/>
  <c r="D29" i="15"/>
  <c r="C138" i="23"/>
  <c r="D724" i="1"/>
  <c r="C15" i="23"/>
  <c r="D10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44" i="1"/>
  <c r="D712" i="1"/>
  <c r="D680" i="1"/>
  <c r="D648" i="1"/>
  <c r="D536" i="1"/>
  <c r="C17" i="15"/>
  <c r="C69" i="15"/>
  <c r="C61" i="15"/>
  <c r="C53" i="15"/>
  <c r="C37" i="15"/>
  <c r="C29" i="15"/>
  <c r="C21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28" i="15"/>
  <c r="D20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749" i="1"/>
  <c r="B601" i="1"/>
  <c r="B504" i="1"/>
  <c r="B416" i="1"/>
  <c r="C9" i="15"/>
  <c r="C16" i="15"/>
  <c r="C68" i="15"/>
  <c r="C60" i="15"/>
  <c r="C52" i="15"/>
  <c r="C28" i="15"/>
  <c r="C20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73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32" i="1"/>
  <c r="B740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733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744" i="1"/>
  <c r="B753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735" i="1"/>
  <c r="B76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745" i="1"/>
  <c r="B754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736" i="1"/>
  <c r="B763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746" i="1"/>
  <c r="B755" i="1"/>
  <c r="B764" i="1"/>
  <c r="B4" i="1"/>
  <c r="B12" i="1"/>
  <c r="B45" i="1"/>
  <c r="B240" i="1"/>
  <c r="B326" i="1"/>
  <c r="B338" i="1"/>
  <c r="B353" i="1"/>
  <c r="B368" i="1"/>
  <c r="B454" i="1"/>
  <c r="B594" i="1"/>
  <c r="B609" i="1"/>
  <c r="B737" i="1"/>
  <c r="B747" i="1"/>
  <c r="B756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748" i="1"/>
  <c r="B765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758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29" i="1"/>
  <c r="B741" i="1"/>
  <c r="B750" i="1"/>
  <c r="B767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8" i="15"/>
  <c r="D15" i="15"/>
  <c r="D67" i="15"/>
  <c r="D59" i="15"/>
  <c r="D51" i="15"/>
  <c r="D43" i="15"/>
  <c r="D35" i="15"/>
  <c r="D27" i="15"/>
  <c r="D19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766" i="1"/>
  <c r="B631" i="1"/>
  <c r="B462" i="1"/>
  <c r="B346" i="1"/>
  <c r="C8" i="15"/>
  <c r="C15" i="15"/>
  <c r="C67" i="15"/>
  <c r="C59" i="15"/>
  <c r="C43" i="15"/>
  <c r="C35" i="15"/>
  <c r="C27" i="15"/>
  <c r="C19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43" i="1"/>
  <c r="B719" i="1"/>
  <c r="B689" i="1"/>
  <c r="B502" i="1"/>
  <c r="B458" i="1"/>
  <c r="B345" i="1"/>
  <c r="C14" i="15"/>
  <c r="C66" i="15"/>
  <c r="C58" i="15"/>
  <c r="C42" i="15"/>
  <c r="C34" i="15"/>
  <c r="C26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13" i="15"/>
  <c r="D65" i="15"/>
  <c r="D57" i="15"/>
  <c r="D49" i="15"/>
  <c r="D41" i="15"/>
  <c r="D33" i="15"/>
  <c r="D25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760" i="1"/>
  <c r="B625" i="1"/>
  <c r="B586" i="1"/>
  <c r="B489" i="1"/>
  <c r="B334" i="1"/>
  <c r="C65" i="15"/>
  <c r="C41" i="15"/>
  <c r="B146" i="26"/>
  <c r="B130" i="26"/>
  <c r="B52" i="26"/>
  <c r="B22" i="26"/>
  <c r="B49" i="23"/>
  <c r="B38" i="23"/>
  <c r="B23" i="23"/>
  <c r="B739" i="1"/>
  <c r="B446" i="1"/>
  <c r="B330" i="1"/>
  <c r="D5" i="15"/>
  <c r="D12" i="15"/>
  <c r="D64" i="15"/>
  <c r="D56" i="15"/>
  <c r="D48" i="15"/>
  <c r="D40" i="15"/>
  <c r="D32" i="15"/>
  <c r="D24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759" i="1"/>
  <c r="B738" i="1"/>
  <c r="B617" i="1"/>
  <c r="B576" i="1"/>
  <c r="B529" i="1"/>
  <c r="B488" i="1"/>
  <c r="B386" i="1"/>
  <c r="B273" i="1"/>
  <c r="C13" i="15"/>
  <c r="C25" i="15"/>
  <c r="B138" i="26"/>
  <c r="B113" i="26"/>
  <c r="C12" i="15"/>
  <c r="C64" i="15"/>
  <c r="C56" i="15"/>
  <c r="C40" i="15"/>
  <c r="C32" i="15"/>
  <c r="C24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734" i="1"/>
  <c r="B433" i="1"/>
  <c r="B320" i="1"/>
  <c r="B188" i="1"/>
  <c r="D4" i="15"/>
  <c r="D11" i="15"/>
  <c r="D63" i="15"/>
  <c r="D55" i="15"/>
  <c r="D47" i="15"/>
  <c r="D39" i="15"/>
  <c r="D31" i="15"/>
  <c r="D23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757" i="1"/>
  <c r="B616" i="1"/>
  <c r="B376" i="1"/>
  <c r="C4" i="15"/>
  <c r="C11" i="15"/>
  <c r="C63" i="15"/>
  <c r="C55" i="15"/>
  <c r="C31" i="15"/>
  <c r="C23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C57" i="15"/>
  <c r="C33" i="15"/>
  <c r="B79" i="26"/>
  <c r="D30" i="15"/>
  <c r="D22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752" i="1"/>
  <c r="B730" i="1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758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66" i="1"/>
  <c r="C749" i="1"/>
  <c r="C740" i="1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756" i="1"/>
  <c r="C737" i="1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6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736" i="1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54" i="1"/>
  <c r="C745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762" i="1"/>
  <c r="C735" i="1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53" i="1"/>
  <c r="C744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761" i="1"/>
  <c r="C734" i="1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55" i="1"/>
  <c r="D739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54" i="1"/>
  <c r="D738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53" i="1"/>
  <c r="D737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66" i="1"/>
  <c r="D750" i="1"/>
  <c r="D734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65" i="1"/>
  <c r="D749" i="1"/>
  <c r="D733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64" i="1"/>
  <c r="D748" i="1"/>
  <c r="D732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63" i="1"/>
  <c r="D747" i="1"/>
  <c r="D731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57" i="1"/>
  <c r="D741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C46" i="15" s="1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38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C49" i="15" l="1"/>
  <c r="B18" i="1"/>
  <c r="C45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C7" i="15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C51" i="15"/>
  <c r="B11" i="23"/>
  <c r="B696" i="1"/>
  <c r="B134" i="23"/>
  <c r="B671" i="1"/>
  <c r="B655" i="1"/>
  <c r="B97" i="26"/>
  <c r="B694" i="1"/>
  <c r="B700" i="1"/>
  <c r="B681" i="1"/>
  <c r="C50" i="15"/>
  <c r="B649" i="1"/>
  <c r="B711" i="1"/>
  <c r="B692" i="1"/>
  <c r="B25" i="1"/>
  <c r="C48" i="15"/>
  <c r="B714" i="1"/>
  <c r="B690" i="1"/>
  <c r="B68" i="26"/>
  <c r="B22" i="1"/>
  <c r="B126" i="26"/>
  <c r="B9" i="26"/>
  <c r="C39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C47" i="15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36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44" i="15"/>
</calcChain>
</file>

<file path=xl/sharedStrings.xml><?xml version="1.0" encoding="utf-8"?>
<sst xmlns="http://schemas.openxmlformats.org/spreadsheetml/2006/main" count="6112" uniqueCount="1641">
  <si>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</si>
  <si>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</si>
  <si>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</si>
  <si>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</si>
  <si>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</si>
  <si>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</si>
  <si>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</si>
  <si>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</si>
  <si>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</si>
  <si>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</si>
  <si>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</si>
  <si>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</si>
  <si>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</si>
  <si>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</si>
  <si>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</si>
  <si>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</si>
  <si>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</si>
  <si>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</si>
  <si>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</si>
  <si>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</si>
  <si>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</si>
  <si>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</si>
  <si>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</si>
  <si>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</si>
  <si>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</si>
  <si>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</si>
  <si>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</si>
  <si>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</si>
  <si>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</si>
  <si>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</si>
  <si>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</si>
  <si>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</si>
  <si>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</si>
  <si>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</si>
  <si>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</si>
  <si>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</si>
  <si>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</si>
  <si>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</si>
  <si>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</si>
  <si>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</si>
  <si>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</si>
  <si>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</si>
  <si>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</si>
  <si>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</si>
  <si>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</si>
  <si>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</si>
  <si>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</si>
  <si>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</si>
  <si>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</si>
  <si>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</si>
  <si>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</si>
  <si>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</si>
  <si>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</si>
  <si>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</si>
  <si>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</si>
  <si>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</si>
  <si>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</si>
  <si>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</si>
  <si>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</si>
  <si>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</si>
  <si>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</si>
  <si>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</si>
  <si>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</si>
  <si>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</si>
  <si>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</si>
  <si>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</si>
  <si>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</si>
  <si>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</si>
  <si>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</si>
  <si>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</si>
  <si>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</si>
  <si>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</si>
  <si>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</si>
  <si>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</si>
  <si>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</si>
  <si>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</si>
  <si>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</si>
  <si>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</si>
  <si>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</si>
  <si>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</si>
  <si>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</si>
  <si>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</si>
  <si>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</si>
  <si>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</si>
  <si>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</si>
  <si>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</si>
  <si>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</si>
  <si>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</si>
  <si>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</si>
  <si>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</si>
  <si>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</si>
  <si>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</si>
  <si>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</si>
  <si>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</si>
  <si>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</si>
  <si>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</si>
  <si>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</si>
  <si>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</si>
  <si>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</si>
  <si>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</si>
  <si>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</si>
  <si>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</si>
  <si>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</si>
  <si>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</si>
  <si>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</si>
  <si>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</si>
  <si>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</si>
  <si>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</si>
  <si>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</si>
  <si>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</si>
  <si>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</si>
  <si>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</si>
  <si>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</si>
  <si>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</si>
  <si>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</si>
  <si>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</si>
  <si>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</si>
  <si>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</si>
  <si>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</si>
  <si>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</si>
  <si>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</si>
  <si>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</si>
  <si>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</si>
  <si>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</si>
  <si>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</si>
  <si>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</si>
  <si>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</si>
  <si>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</si>
  <si>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</si>
  <si>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</si>
  <si>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</si>
  <si>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</si>
  <si>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</si>
  <si>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</si>
  <si>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</si>
  <si>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</si>
  <si>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</si>
  <si>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</si>
  <si>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</si>
  <si>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</si>
  <si>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</si>
  <si>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</si>
  <si>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</si>
  <si>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</si>
  <si>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</si>
  <si>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</si>
  <si>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</si>
  <si>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</si>
  <si>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</si>
  <si>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</si>
  <si>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</si>
  <si>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</si>
  <si>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</si>
  <si>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</si>
  <si>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</si>
  <si>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</si>
  <si>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</si>
  <si>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</si>
  <si>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</si>
  <si>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</si>
  <si>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</si>
  <si>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</si>
  <si>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</si>
  <si>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</si>
  <si>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</si>
  <si>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</si>
  <si>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</si>
  <si>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</si>
  <si>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</si>
  <si>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</si>
  <si>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</si>
  <si>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</si>
  <si>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</si>
  <si>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</si>
  <si>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</si>
  <si>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</si>
  <si>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</si>
  <si>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</si>
  <si>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</si>
  <si>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</si>
  <si>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</si>
  <si>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</si>
  <si>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</si>
  <si>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</si>
  <si>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</si>
  <si>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</si>
  <si>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</si>
  <si>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</si>
  <si>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</si>
  <si>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</si>
  <si>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</si>
  <si>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</si>
  <si>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</si>
  <si>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</si>
  <si>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</si>
  <si>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</si>
  <si>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</si>
  <si>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</si>
  <si>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</si>
  <si>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</si>
  <si>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</si>
  <si>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</si>
  <si>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</si>
  <si>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</si>
  <si>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</si>
  <si>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</si>
  <si>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</si>
  <si>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</si>
  <si>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</si>
  <si>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</si>
  <si>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</si>
  <si>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</si>
  <si>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</si>
  <si>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</si>
  <si>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</si>
  <si>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</si>
  <si>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</si>
  <si>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</si>
  <si>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</si>
  <si>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</si>
  <si>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</si>
  <si>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</si>
  <si>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</si>
  <si>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</si>
  <si>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</si>
  <si>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</si>
  <si>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</si>
  <si>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</si>
  <si>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</si>
  <si>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</si>
  <si>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</si>
  <si>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</si>
  <si>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</si>
  <si>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</si>
  <si>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</si>
  <si>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</si>
  <si>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</si>
  <si>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</si>
  <si>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</si>
  <si>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</si>
  <si>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</si>
  <si>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</si>
  <si>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</si>
  <si>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</si>
  <si>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</si>
  <si>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</si>
  <si>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</si>
  <si>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</si>
  <si>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</si>
  <si>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</si>
  <si>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</si>
  <si>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</si>
  <si>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</si>
  <si>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</si>
  <si>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</si>
  <si>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</si>
  <si>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</si>
  <si>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</si>
  <si>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</si>
  <si>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</si>
  <si>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</si>
  <si>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</si>
  <si>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</si>
  <si>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</si>
  <si>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</si>
  <si>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</si>
  <si>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</si>
  <si>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</si>
  <si>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</si>
  <si>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</si>
  <si>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</si>
  <si>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</si>
  <si>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</si>
  <si>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</si>
  <si>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</si>
  <si>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</si>
  <si>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</si>
  <si>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</si>
  <si>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</si>
  <si>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</si>
  <si>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</si>
  <si>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</si>
  <si>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</si>
  <si>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</si>
  <si>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</si>
  <si>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</si>
  <si>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</si>
  <si>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</si>
  <si>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</si>
  <si>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</si>
  <si>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</si>
  <si>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</si>
  <si>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</si>
  <si>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</si>
  <si>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</si>
  <si>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</si>
  <si>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</si>
  <si>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</si>
  <si>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</si>
  <si>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</si>
  <si>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</si>
  <si>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</si>
  <si>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</si>
  <si>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</si>
  <si>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</si>
  <si>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</si>
  <si>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</si>
  <si>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</si>
  <si>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</si>
  <si>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</si>
  <si>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</si>
  <si>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</si>
  <si>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</si>
  <si>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</si>
  <si>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</si>
  <si>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</si>
  <si>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</si>
  <si>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</si>
  <si>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</si>
  <si>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</si>
  <si>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</si>
  <si>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</si>
  <si>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</si>
  <si>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</si>
  <si>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</si>
  <si>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</si>
  <si>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</si>
  <si>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</si>
  <si>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</si>
  <si>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</si>
  <si>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</si>
  <si>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</si>
  <si>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</si>
  <si>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</si>
  <si>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</si>
  <si>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</si>
  <si>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</si>
  <si>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</si>
  <si>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</si>
  <si>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</si>
  <si>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</si>
  <si>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</si>
  <si>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</si>
  <si>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</si>
  <si>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</si>
  <si>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</si>
  <si>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</si>
  <si>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</si>
  <si>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</si>
  <si>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</si>
  <si>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</si>
  <si>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</si>
  <si>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</si>
  <si>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</si>
  <si>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</si>
  <si>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</si>
  <si>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</si>
  <si>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</si>
  <si>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</si>
  <si>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</si>
  <si>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</si>
  <si>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</si>
  <si>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</si>
  <si>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</si>
  <si>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</si>
  <si>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</si>
  <si>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</si>
  <si>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</si>
  <si>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</si>
  <si>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</si>
  <si>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</si>
  <si>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</si>
  <si>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</si>
  <si>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</si>
  <si>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</si>
  <si>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</si>
  <si>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</si>
  <si>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</si>
  <si>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</si>
  <si>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</si>
  <si>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</si>
  <si>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</si>
  <si>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</si>
  <si>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</si>
  <si>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</si>
  <si>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</si>
  <si>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</si>
  <si>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</si>
  <si>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</si>
  <si>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</si>
  <si>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</si>
  <si>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</si>
  <si>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</si>
  <si>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</si>
  <si>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</si>
  <si>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</si>
  <si>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</si>
  <si>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</si>
  <si>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</si>
  <si>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</si>
  <si>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</si>
  <si>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</si>
  <si>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</si>
  <si>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</si>
  <si>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</si>
  <si>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</si>
  <si>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</si>
  <si>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</si>
  <si>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</si>
  <si>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</si>
  <si>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</si>
  <si>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</si>
  <si>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</si>
  <si>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</si>
  <si>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</si>
  <si>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</si>
  <si>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</si>
  <si>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</si>
  <si>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</si>
  <si>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</si>
  <si>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</si>
  <si>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</si>
  <si>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</si>
  <si>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</si>
  <si>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</si>
  <si>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</si>
  <si>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</si>
  <si>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</si>
  <si>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</si>
  <si>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</si>
  <si>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</si>
  <si>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</si>
  <si>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</si>
  <si>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</si>
  <si>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</si>
  <si>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</si>
  <si>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</si>
  <si>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</si>
  <si>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</si>
  <si>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</si>
  <si>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</si>
  <si>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</si>
  <si>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</si>
  <si>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</si>
  <si>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</si>
  <si>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</si>
  <si>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</si>
  <si>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</si>
  <si>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</si>
  <si>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</si>
  <si>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</si>
  <si>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</si>
  <si>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</si>
  <si>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</si>
  <si>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</si>
  <si>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</si>
  <si>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</si>
  <si>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</si>
  <si>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</si>
  <si>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</si>
  <si>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</si>
  <si>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</si>
  <si>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</si>
  <si>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</si>
  <si>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</si>
  <si>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</si>
  <si>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</si>
  <si>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</si>
  <si>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</si>
  <si>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</si>
  <si>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</si>
  <si>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</si>
  <si>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</si>
  <si>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</si>
  <si>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</si>
  <si>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</si>
  <si>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</si>
  <si>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</si>
  <si>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</si>
  <si>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</si>
  <si>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</si>
  <si>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</si>
  <si>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</si>
  <si>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</si>
  <si>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</si>
  <si>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</si>
  <si>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</si>
  <si>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</si>
  <si>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</si>
  <si>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</si>
  <si>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</si>
  <si>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</si>
  <si>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</si>
  <si>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</si>
  <si>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</si>
  <si>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</si>
  <si>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</si>
  <si>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</si>
  <si>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</si>
  <si>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</si>
  <si>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</si>
  <si>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</si>
  <si>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</si>
  <si>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</si>
  <si>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</si>
  <si>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</si>
  <si>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</si>
  <si>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</si>
  <si>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</si>
  <si>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</si>
  <si>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</si>
  <si>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</si>
  <si>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</si>
  <si>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</si>
  <si>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</si>
  <si>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</si>
  <si>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</si>
  <si>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</si>
  <si>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</si>
  <si>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</si>
  <si>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</si>
  <si>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</si>
  <si>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</si>
  <si>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</si>
  <si>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</si>
  <si>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</si>
  <si>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</si>
  <si>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</si>
  <si>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</si>
  <si>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</si>
  <si>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</si>
  <si>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</si>
  <si>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</si>
  <si>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</si>
  <si>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</si>
  <si>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</si>
  <si>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</si>
  <si>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</si>
  <si>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</si>
  <si>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</si>
  <si>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</si>
  <si>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</si>
  <si>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</si>
  <si>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</si>
  <si>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</si>
  <si>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</si>
  <si>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</si>
  <si>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</si>
  <si>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</si>
  <si>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</si>
  <si>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</si>
  <si>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</si>
  <si>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</si>
  <si>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</si>
  <si>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</si>
  <si>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</si>
  <si>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</si>
  <si>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</si>
  <si>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</si>
  <si>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</si>
  <si>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</si>
  <si>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</si>
  <si>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</si>
  <si>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</si>
  <si>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</si>
  <si>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</si>
  <si>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</si>
  <si>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</si>
  <si>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</si>
  <si>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</si>
  <si>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</si>
  <si>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</si>
  <si>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</si>
  <si>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</si>
  <si>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</si>
  <si>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</si>
  <si>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</si>
  <si>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</si>
  <si>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</si>
  <si>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</si>
  <si>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</si>
  <si>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</si>
  <si>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</si>
  <si>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</si>
  <si>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</si>
  <si>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</si>
  <si>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</si>
  <si>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</si>
  <si>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</si>
  <si>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</si>
  <si>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</si>
  <si>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</si>
  <si>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</si>
  <si>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</si>
  <si>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</si>
  <si>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</si>
  <si>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</si>
  <si>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</si>
  <si>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</si>
  <si>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</si>
  <si>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</si>
  <si>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</si>
  <si>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</si>
  <si>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</si>
  <si>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</si>
  <si>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</si>
  <si>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</si>
  <si>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</si>
  <si>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</si>
  <si>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</si>
  <si>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</si>
  <si>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</si>
  <si>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</si>
  <si>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</si>
  <si>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</si>
  <si>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</si>
  <si>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</si>
  <si>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</si>
  <si>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</si>
  <si>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</si>
  <si>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</si>
  <si>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</si>
  <si>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</si>
  <si>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</si>
  <si>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</si>
  <si>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</si>
  <si>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</si>
  <si>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</si>
  <si>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</si>
  <si>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</si>
  <si>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</si>
  <si>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</si>
  <si>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</si>
  <si>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</si>
  <si>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</si>
  <si>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</si>
  <si>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</si>
  <si>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</si>
  <si>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</si>
  <si>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</si>
  <si>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</si>
  <si>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</si>
  <si>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</si>
  <si>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</si>
  <si>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</si>
  <si>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</si>
  <si>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</si>
  <si>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</si>
  <si>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</si>
  <si>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</si>
  <si>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</si>
  <si>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</si>
  <si>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</si>
  <si>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</si>
  <si>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</si>
  <si>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</si>
  <si>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</si>
  <si>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</si>
  <si>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</si>
  <si>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</si>
  <si>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</si>
  <si>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</si>
  <si>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</si>
  <si>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</si>
  <si>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</si>
  <si>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</si>
  <si>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</si>
  <si>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</si>
  <si>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</si>
  <si>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</si>
  <si>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</si>
  <si>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</si>
  <si>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</si>
  <si>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</si>
  <si>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</si>
  <si>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</si>
  <si>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</si>
  <si>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</si>
  <si>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</si>
  <si>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</si>
  <si>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</si>
  <si>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</si>
  <si>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</si>
  <si>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</si>
  <si>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</si>
  <si>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</si>
  <si>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</si>
  <si>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</si>
  <si>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</si>
  <si>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</si>
  <si>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</si>
  <si>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</si>
  <si>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</si>
  <si>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</si>
  <si>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</si>
  <si>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</si>
  <si>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</si>
  <si>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</si>
  <si>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</si>
  <si>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</si>
  <si>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</si>
  <si>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</si>
  <si>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</si>
  <si>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</si>
  <si>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</si>
  <si>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</si>
  <si>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</si>
  <si>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</si>
  <si>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</si>
  <si>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</si>
  <si>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</si>
  <si>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</si>
  <si>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</si>
  <si>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</si>
  <si>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</si>
  <si>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</si>
  <si>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</si>
  <si>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</si>
  <si>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</si>
  <si>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</si>
  <si>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</si>
  <si>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</si>
  <si>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</si>
  <si>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</si>
  <si>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</si>
  <si>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</si>
  <si>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</si>
  <si>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</si>
  <si>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</si>
  <si>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</si>
  <si>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</si>
  <si>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</si>
  <si>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</si>
  <si>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</si>
  <si>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</si>
  <si>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</si>
  <si>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</si>
  <si>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</si>
  <si>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</si>
  <si>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</si>
  <si>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</si>
  <si>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</si>
  <si>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</si>
  <si>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</si>
  <si>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</si>
  <si>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</si>
  <si>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</si>
  <si>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</si>
  <si>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</si>
  <si>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</si>
  <si>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</si>
  <si>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</si>
  <si>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</si>
  <si>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</si>
  <si>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</si>
  <si>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</si>
  <si>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</si>
  <si>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</si>
  <si>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</si>
  <si>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</si>
  <si>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</si>
  <si>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</si>
  <si>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</si>
  <si>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</si>
  <si>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</si>
  <si>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</si>
  <si>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</si>
  <si>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</si>
  <si>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</si>
  <si>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</si>
  <si>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</si>
  <si>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</si>
  <si>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</si>
  <si>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</si>
  <si>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</si>
  <si>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</si>
  <si>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</si>
  <si>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</si>
  <si>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</si>
  <si>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</si>
  <si>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</si>
  <si>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</si>
  <si>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</si>
  <si>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</si>
  <si>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</si>
  <si>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</si>
  <si>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</si>
  <si>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</si>
  <si>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</si>
  <si>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</si>
  <si>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</si>
  <si>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</si>
  <si>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</si>
  <si>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</si>
  <si>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</si>
  <si>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</si>
  <si>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</si>
  <si>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</si>
  <si>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</si>
  <si>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</si>
  <si>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</si>
  <si>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</si>
  <si>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</si>
  <si>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</si>
  <si>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</si>
  <si>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</si>
  <si>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</si>
  <si>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</si>
  <si>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</si>
  <si>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</si>
  <si>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</si>
  <si>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</si>
  <si>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</si>
  <si>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</si>
  <si>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</si>
  <si>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</si>
  <si>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</si>
  <si>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</si>
  <si>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</si>
  <si>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</si>
  <si>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</si>
  <si>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</si>
  <si>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</si>
  <si>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</si>
  <si>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</si>
  <si>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</si>
  <si>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</si>
  <si>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</si>
  <si>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</si>
  <si>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</si>
  <si>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</si>
  <si>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</si>
  <si>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</si>
  <si>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</si>
  <si>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</si>
  <si>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</si>
  <si>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</si>
  <si>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</si>
  <si>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</si>
  <si>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</si>
  <si>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</si>
  <si>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</si>
  <si>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</si>
  <si>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</si>
  <si>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</si>
  <si>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</si>
  <si>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</si>
  <si>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</si>
  <si>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</si>
  <si>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</si>
  <si>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</si>
  <si>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</si>
  <si>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</si>
  <si>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</si>
  <si>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</si>
  <si>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</si>
  <si>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</si>
  <si>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</si>
  <si>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</si>
  <si>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</si>
  <si>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</si>
  <si>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</si>
  <si>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</si>
  <si>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</si>
  <si>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</si>
  <si>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</si>
  <si>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</si>
  <si>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</si>
  <si>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</si>
  <si>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</si>
  <si>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</si>
  <si>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</si>
  <si>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</si>
  <si>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</si>
  <si>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</si>
  <si>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</si>
  <si>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</si>
  <si>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</si>
  <si>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</si>
  <si>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</si>
  <si>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</si>
  <si>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</si>
  <si>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</si>
  <si>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</si>
  <si>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</si>
  <si>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</si>
  <si>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</si>
  <si>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</si>
  <si>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</si>
  <si>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</si>
  <si>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</si>
  <si>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</si>
  <si>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</si>
  <si>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</si>
  <si>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</si>
  <si>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</si>
  <si>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</si>
  <si>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</si>
  <si>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</si>
  <si>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</si>
  <si>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</si>
  <si>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</si>
  <si>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</si>
  <si>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</si>
  <si>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</si>
  <si>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</si>
  <si>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</si>
  <si>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</si>
  <si>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</si>
  <si>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</si>
  <si>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</si>
  <si>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</si>
  <si>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</si>
  <si>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</si>
  <si>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</si>
  <si>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</si>
  <si>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</si>
  <si>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</si>
  <si>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</si>
  <si>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</si>
  <si>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</si>
  <si>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</si>
  <si>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</si>
  <si>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</si>
  <si>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</si>
  <si>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</si>
  <si>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</si>
  <si>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</si>
  <si>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</si>
  <si>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</si>
  <si>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</si>
  <si>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</si>
  <si>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</si>
  <si>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</si>
  <si>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</si>
  <si>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</si>
  <si>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</si>
  <si>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</si>
  <si>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</si>
  <si>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</si>
  <si>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</si>
  <si>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</si>
  <si>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</si>
  <si>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</si>
  <si>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</si>
  <si>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</si>
  <si>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</si>
  <si>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</si>
  <si>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</si>
  <si>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</si>
  <si>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</si>
  <si>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</si>
  <si>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</si>
  <si>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</si>
  <si>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</si>
  <si>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</si>
  <si>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</si>
  <si>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</si>
  <si>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</si>
  <si>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</si>
  <si>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</si>
  <si>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</si>
  <si>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</si>
  <si>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</si>
  <si>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</si>
  <si>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</si>
  <si>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</si>
  <si>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</si>
  <si>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</si>
  <si>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</si>
  <si>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</si>
  <si>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</si>
  <si>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</si>
  <si>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</si>
  <si>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</si>
  <si>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</si>
  <si>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</si>
  <si>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</si>
  <si>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</si>
  <si>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</si>
  <si>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</si>
  <si>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</si>
  <si>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</si>
  <si>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</si>
  <si>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</si>
  <si>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</si>
  <si>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</si>
  <si>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</si>
  <si>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</si>
  <si>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</si>
  <si>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</si>
  <si>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</si>
  <si>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</si>
  <si>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</si>
  <si>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</si>
  <si>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</si>
  <si>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</si>
  <si>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</si>
  <si>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</si>
  <si>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</si>
  <si>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</si>
  <si>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</si>
  <si>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</si>
  <si>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</si>
  <si>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</si>
  <si>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</si>
  <si>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</si>
  <si>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</si>
  <si>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</si>
  <si>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</si>
  <si>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</si>
  <si>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</si>
  <si>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</si>
  <si>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</si>
  <si>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</si>
  <si>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</si>
  <si>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</si>
  <si>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</si>
  <si>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</si>
  <si>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</si>
  <si>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</si>
  <si>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</si>
  <si>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</si>
  <si>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</si>
  <si>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</si>
  <si>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</si>
  <si>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</si>
  <si>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</si>
  <si>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</si>
  <si>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</si>
  <si>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</si>
  <si>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</si>
  <si>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</si>
  <si>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</si>
  <si>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</si>
  <si>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</si>
  <si>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</si>
  <si>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</si>
  <si>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</si>
  <si>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</si>
  <si>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</si>
  <si>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</si>
  <si>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</si>
  <si>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</si>
  <si>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</si>
  <si>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</si>
  <si>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</si>
  <si>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</si>
  <si>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</si>
  <si>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</si>
  <si>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</si>
  <si>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</si>
  <si>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</si>
  <si>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</si>
  <si>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</si>
  <si>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</si>
  <si>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</si>
  <si>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</si>
  <si>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</si>
  <si>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</si>
  <si>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</si>
  <si>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</si>
  <si>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</si>
  <si>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</si>
  <si>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</si>
  <si>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</si>
  <si>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</si>
  <si>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</si>
  <si>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</si>
  <si>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</si>
  <si>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</si>
  <si>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</si>
  <si>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</si>
  <si>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</si>
  <si>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</si>
  <si>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</si>
  <si>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</si>
  <si>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</si>
  <si>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</si>
  <si>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</si>
  <si>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</si>
  <si>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</si>
  <si>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</si>
  <si>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</si>
  <si>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</si>
  <si>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</si>
  <si>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</si>
  <si>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</si>
  <si>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</si>
  <si>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</si>
  <si>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</si>
  <si>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</si>
  <si>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</si>
  <si>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</si>
  <si>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</si>
  <si>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</si>
  <si>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</si>
  <si>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</si>
  <si>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</si>
  <si>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</si>
  <si>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</si>
  <si>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</si>
  <si>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</si>
  <si>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</si>
  <si>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</si>
  <si>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</si>
  <si>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</si>
  <si>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</si>
  <si>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</si>
  <si>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</si>
  <si>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</si>
  <si>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</si>
  <si>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</si>
  <si>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</si>
  <si>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</si>
  <si>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</si>
  <si>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</si>
  <si>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</si>
  <si>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</si>
  <si>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</si>
  <si>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</si>
  <si>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</si>
  <si>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</si>
  <si>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</si>
  <si>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</si>
  <si>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</si>
  <si>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</si>
  <si>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</si>
  <si>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</si>
  <si>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</si>
  <si>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</si>
  <si>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</si>
  <si>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</si>
  <si>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</si>
  <si>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</si>
  <si>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</si>
  <si>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</si>
  <si>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</si>
  <si>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</si>
  <si>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</si>
  <si>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</si>
  <si>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</si>
  <si>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</si>
  <si>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</si>
  <si>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</si>
  <si>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</si>
  <si>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</si>
  <si>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</si>
  <si>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</si>
  <si>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</si>
  <si>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</si>
  <si>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</si>
  <si>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</si>
  <si>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</si>
  <si>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</si>
  <si>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</si>
  <si>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</si>
  <si>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</si>
  <si>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</si>
  <si>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</si>
  <si>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</si>
  <si>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</si>
  <si>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</si>
  <si>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</si>
  <si>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</si>
  <si>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</si>
  <si>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</si>
  <si>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</si>
  <si>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</si>
  <si>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</si>
  <si>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</si>
  <si>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</si>
  <si>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</si>
  <si>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</si>
  <si>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</si>
  <si>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</si>
  <si>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</si>
  <si>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</si>
  <si>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</si>
  <si>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</si>
  <si>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</si>
  <si>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</si>
  <si>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</si>
  <si>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</si>
  <si>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</si>
  <si>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</si>
  <si>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</si>
  <si>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</si>
  <si>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</si>
  <si>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</si>
  <si>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</si>
  <si>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</si>
  <si>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</si>
  <si>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</si>
  <si>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</si>
  <si>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</si>
  <si>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</si>
  <si>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</si>
  <si>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</si>
  <si>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</si>
  <si>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</si>
  <si>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</si>
  <si>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</si>
  <si>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</si>
  <si>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</si>
  <si>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</si>
  <si>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</si>
  <si>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</si>
  <si>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</si>
  <si>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</si>
  <si>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</si>
  <si>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</si>
  <si>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</si>
  <si>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</si>
  <si>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</si>
  <si>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</si>
  <si>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</si>
  <si>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</si>
  <si>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</si>
  <si>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</si>
  <si>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</si>
  <si>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</si>
  <si>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</si>
  <si>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</si>
  <si>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</si>
  <si>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</si>
  <si>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</si>
  <si>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</si>
  <si>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</si>
  <si>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</si>
  <si>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</si>
  <si>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</si>
  <si>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</si>
  <si>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</si>
  <si>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</si>
  <si>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</si>
  <si>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</si>
  <si>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</si>
  <si>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</si>
  <si>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</si>
  <si>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</si>
  <si>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</si>
  <si>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</si>
  <si>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</si>
  <si>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</si>
  <si>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</si>
  <si>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</si>
  <si>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</si>
  <si>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</si>
  <si>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</si>
  <si>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</si>
  <si>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</si>
  <si>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</si>
  <si>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</si>
  <si>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</si>
  <si>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</si>
  <si>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</si>
  <si>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</si>
  <si>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</si>
  <si>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</si>
  <si>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</si>
  <si>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</si>
  <si>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</si>
  <si>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</si>
  <si>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</si>
  <si>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</si>
  <si>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</si>
  <si>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</si>
  <si>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</si>
  <si>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</si>
  <si>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</si>
  <si>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</si>
  <si>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</si>
  <si>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</si>
  <si>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</si>
  <si>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</si>
  <si>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</si>
  <si>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</si>
  <si>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</si>
  <si>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</si>
  <si>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</si>
  <si>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</si>
  <si>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</si>
  <si>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</si>
  <si>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</si>
  <si>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</si>
  <si>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</si>
  <si>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</si>
  <si>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</si>
  <si>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</si>
  <si>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</si>
  <si>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</si>
  <si>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</si>
  <si>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</si>
  <si>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</si>
  <si>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</si>
  <si>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</si>
  <si>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</si>
  <si>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</si>
  <si>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</si>
  <si>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</si>
  <si>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</si>
  <si>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</si>
  <si>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</si>
  <si>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</si>
  <si>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</si>
  <si>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</si>
  <si>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</si>
  <si>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</si>
  <si>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</si>
  <si>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</si>
  <si>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</si>
  <si>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</si>
  <si>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</si>
  <si>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</si>
  <si>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</si>
  <si>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</si>
  <si>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</si>
  <si>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</si>
  <si>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</si>
  <si>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</si>
  <si>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</si>
  <si>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</si>
  <si>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</si>
  <si>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</si>
  <si>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</si>
  <si>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</si>
  <si>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</si>
  <si>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</si>
  <si>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</si>
  <si>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</si>
  <si>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</si>
  <si>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</si>
  <si>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</si>
  <si>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</si>
  <si>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</si>
  <si>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</si>
  <si>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</si>
  <si>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</si>
  <si>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</si>
  <si>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</si>
  <si>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</si>
  <si>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</si>
  <si>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</si>
  <si>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</si>
  <si>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</si>
  <si>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</si>
  <si>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</si>
  <si>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</si>
  <si>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</si>
  <si>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</si>
  <si>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</si>
  <si>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</si>
  <si>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</si>
  <si>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</si>
  <si>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</si>
  <si>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</si>
  <si>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</si>
  <si>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</si>
  <si>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</si>
  <si>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</si>
  <si>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</si>
  <si>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</si>
  <si>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</si>
  <si>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</si>
  <si>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</si>
  <si>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</si>
  <si>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</si>
  <si>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</si>
  <si>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</si>
  <si>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</si>
  <si>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</si>
  <si>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</si>
  <si>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</si>
  <si>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</si>
  <si>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</si>
  <si>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</si>
  <si>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</si>
  <si>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</si>
  <si>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</si>
  <si>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</si>
  <si>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</si>
  <si>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</si>
  <si>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</si>
  <si>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</si>
  <si>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</si>
  <si>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</si>
  <si>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</si>
  <si>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</si>
  <si>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</si>
  <si>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</si>
  <si>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</si>
  <si>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</si>
  <si>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</si>
  <si>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</si>
  <si>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</si>
  <si>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</si>
  <si>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</si>
  <si>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</si>
  <si>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</si>
  <si>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</si>
  <si>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</si>
  <si>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</si>
  <si>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</si>
  <si>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</si>
  <si>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</si>
  <si>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</si>
  <si>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</si>
  <si>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</si>
  <si>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</si>
  <si>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</si>
  <si>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</si>
  <si>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</si>
  <si>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</si>
  <si>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</si>
  <si>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</si>
  <si>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</si>
  <si>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</si>
  <si>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</si>
  <si>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</si>
  <si>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</si>
  <si>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</si>
  <si>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</si>
  <si>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</si>
  <si>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</si>
  <si>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</si>
  <si>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</si>
  <si>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</si>
  <si>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</si>
  <si>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</si>
  <si>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</si>
  <si>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</si>
  <si>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</si>
  <si>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</si>
  <si>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</si>
  <si>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</si>
  <si>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</si>
  <si>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</si>
  <si>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</si>
  <si>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</si>
  <si>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</si>
  <si>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</si>
  <si>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</si>
  <si>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</si>
  <si>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</si>
  <si>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</si>
  <si>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</si>
  <si>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</si>
  <si>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</si>
  <si>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</si>
  <si>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</si>
  <si>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</si>
  <si>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</si>
  <si>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</si>
  <si>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</si>
  <si>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</si>
  <si>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</si>
  <si>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</si>
  <si>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</si>
  <si>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</si>
  <si>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</si>
  <si>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</si>
  <si>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</si>
  <si>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</si>
  <si>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</si>
  <si>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</si>
  <si>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</si>
  <si>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</si>
  <si>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</si>
  <si>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</si>
  <si>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</si>
  <si>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</si>
  <si>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</si>
  <si>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</si>
  <si>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</si>
  <si>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</si>
  <si>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</si>
  <si>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</si>
  <si>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</si>
  <si>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</si>
  <si>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</si>
  <si>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</si>
  <si>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</si>
  <si>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</si>
  <si>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</si>
  <si>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</si>
  <si>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</si>
  <si>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</si>
  <si>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</si>
  <si>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</si>
  <si>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</si>
  <si>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</si>
  <si>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</si>
  <si>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</si>
  <si>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</si>
  <si>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</si>
  <si>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</si>
  <si>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</si>
  <si>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</si>
  <si>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</si>
  <si>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</si>
  <si>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</si>
  <si>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</si>
  <si>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</si>
  <si>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</si>
  <si>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</si>
  <si>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</si>
  <si>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</si>
  <si>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</si>
  <si>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</si>
  <si>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</si>
  <si>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</si>
  <si>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</si>
  <si>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</si>
  <si>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</si>
  <si>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</si>
  <si>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</si>
  <si>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</si>
  <si>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</si>
  <si>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</si>
  <si>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</si>
  <si>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</si>
  <si>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</si>
  <si>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</si>
  <si>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</si>
  <si>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</si>
  <si>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</si>
  <si>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</si>
  <si>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</si>
  <si>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</si>
  <si>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</si>
  <si>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</si>
  <si>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</si>
  <si>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</si>
  <si>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</si>
  <si>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</si>
  <si>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</si>
  <si>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</si>
  <si>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</si>
  <si>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</si>
  <si>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</si>
  <si>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</si>
  <si>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</si>
  <si>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</si>
  <si>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</si>
  <si>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</si>
  <si>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</si>
  <si>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</si>
  <si>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</si>
  <si>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</si>
  <si>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</si>
  <si>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</si>
  <si>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</si>
  <si>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</si>
  <si>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</si>
  <si>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</si>
  <si>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</si>
  <si>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</si>
  <si>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</si>
  <si>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</si>
  <si>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</si>
  <si>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</si>
  <si>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</si>
  <si>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</si>
  <si>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</si>
  <si>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</si>
  <si>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</si>
  <si>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</si>
  <si>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</si>
  <si>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</si>
  <si>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</si>
  <si>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</si>
  <si>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</si>
  <si>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</si>
  <si>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</si>
  <si>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</si>
  <si>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</si>
  <si>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</si>
  <si>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</si>
  <si>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</si>
  <si>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</si>
  <si>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</si>
  <si>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</si>
  <si>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</si>
  <si>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</si>
  <si>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</si>
  <si>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</si>
  <si>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</si>
  <si>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</si>
  <si>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</si>
  <si>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</si>
  <si>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</si>
  <si>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</si>
  <si>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</si>
  <si>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</si>
  <si>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</si>
  <si>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</si>
  <si>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</si>
  <si>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</si>
  <si>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</si>
  <si>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</si>
  <si>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</si>
  <si>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</si>
  <si>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</si>
  <si>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</si>
  <si>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</si>
  <si>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</si>
  <si>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</si>
  <si>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</si>
  <si>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</si>
  <si>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</si>
  <si>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</si>
  <si>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</si>
  <si>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</si>
  <si>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</si>
  <si>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</si>
  <si>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</si>
  <si>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</si>
  <si>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</si>
  <si>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</si>
  <si>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</si>
  <si>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</si>
  <si>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</si>
  <si>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</si>
  <si>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</si>
  <si>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</si>
  <si>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</si>
  <si>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</si>
  <si>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</si>
  <si>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</si>
  <si>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</si>
  <si>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</si>
  <si>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</si>
  <si>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</si>
  <si>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</si>
  <si>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</si>
  <si>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</si>
  <si>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</si>
  <si>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Rules</t>
  </si>
  <si>
    <t>NaiveBayes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</si>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</sst>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2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1624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1511</v>
      </c>
      <c r="E1" s="12" t="s">
        <v>1461</v>
      </c>
      <c r="F1" s="12" t="s">
        <v>1561</v>
      </c>
    </row>
    <row r="2" spans="1:6" ht="37.799999999999997" customHeight="1" x14ac:dyDescent="0.3">
      <c r="A2" s="5" t="s">
        <v>1462</v>
      </c>
      <c r="B2" s="5" t="s">
        <v>1525</v>
      </c>
      <c r="C2" s="5" t="s">
        <v>655</v>
      </c>
      <c r="E2" s="5">
        <v>1</v>
      </c>
      <c r="F2" s="5" t="s">
        <v>1570</v>
      </c>
    </row>
    <row r="3" spans="1:6" ht="37.799999999999997" customHeight="1" x14ac:dyDescent="0.3">
      <c r="A3" s="5" t="s">
        <v>1462</v>
      </c>
      <c r="B3" s="5" t="s">
        <v>1525</v>
      </c>
      <c r="C3" s="5" t="s">
        <v>655</v>
      </c>
      <c r="E3" s="5">
        <v>2</v>
      </c>
      <c r="F3" s="5" t="s">
        <v>1574</v>
      </c>
    </row>
    <row r="4" spans="1:6" ht="37.799999999999997" customHeight="1" x14ac:dyDescent="0.3">
      <c r="A4" s="5" t="s">
        <v>1462</v>
      </c>
      <c r="B4" s="5" t="s">
        <v>1519</v>
      </c>
      <c r="C4" s="5" t="str">
        <f>"'Same exactly'"</f>
        <v>'Same exactly'</v>
      </c>
      <c r="D4" s="5">
        <v>100</v>
      </c>
      <c r="E4" s="5">
        <v>1</v>
      </c>
      <c r="F4" s="5" t="s">
        <v>1569</v>
      </c>
    </row>
    <row r="5" spans="1:6" ht="37.799999999999997" customHeight="1" x14ac:dyDescent="0.3">
      <c r="A5" s="5" t="s">
        <v>1462</v>
      </c>
      <c r="B5" s="5" t="s">
        <v>1519</v>
      </c>
      <c r="C5" s="5" t="str">
        <f>"'Same organ'"</f>
        <v>'Same organ'</v>
      </c>
      <c r="D5" s="5">
        <v>90</v>
      </c>
      <c r="E5" s="5">
        <v>2</v>
      </c>
      <c r="F5" s="5" t="s">
        <v>1570</v>
      </c>
    </row>
    <row r="6" spans="1:6" ht="37.799999999999997" customHeight="1" x14ac:dyDescent="0.3">
      <c r="A6" s="5" t="s">
        <v>1462</v>
      </c>
      <c r="B6" s="5" t="s">
        <v>1519</v>
      </c>
      <c r="C6" s="5" t="str">
        <f>"'Same ICD10 group'"</f>
        <v>'Same ICD10 group'</v>
      </c>
      <c r="D6" s="5">
        <v>80</v>
      </c>
      <c r="E6" s="5">
        <v>3</v>
      </c>
      <c r="F6" s="5" t="s">
        <v>1571</v>
      </c>
    </row>
    <row r="7" spans="1:6" ht="37.799999999999997" customHeight="1" x14ac:dyDescent="0.3">
      <c r="A7" s="5" t="s">
        <v>1462</v>
      </c>
      <c r="B7" s="5" t="s">
        <v>1519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1572</v>
      </c>
    </row>
    <row r="8" spans="1:6" ht="37.799999999999997" customHeight="1" x14ac:dyDescent="0.3">
      <c r="A8" s="5" t="s">
        <v>1462</v>
      </c>
      <c r="B8" s="5" t="s">
        <v>1520</v>
      </c>
      <c r="C8" s="5" t="str">
        <f>"'Same exactly'"</f>
        <v>'Same exactly'</v>
      </c>
      <c r="D8" s="5">
        <v>100</v>
      </c>
      <c r="E8" s="5">
        <v>1</v>
      </c>
      <c r="F8" s="5" t="s">
        <v>1573</v>
      </c>
    </row>
    <row r="9" spans="1:6" ht="37.799999999999997" customHeight="1" x14ac:dyDescent="0.3">
      <c r="A9" s="5" t="s">
        <v>1462</v>
      </c>
      <c r="B9" s="5" t="s">
        <v>1520</v>
      </c>
      <c r="C9" s="5" t="str">
        <f>"'Same organ'"</f>
        <v>'Same organ'</v>
      </c>
      <c r="D9" s="5">
        <v>90</v>
      </c>
      <c r="E9" s="5">
        <v>2</v>
      </c>
      <c r="F9" s="5" t="s">
        <v>1574</v>
      </c>
    </row>
    <row r="10" spans="1:6" ht="37.799999999999997" customHeight="1" x14ac:dyDescent="0.3">
      <c r="A10" s="5" t="s">
        <v>1462</v>
      </c>
      <c r="B10" s="5" t="s">
        <v>1520</v>
      </c>
      <c r="C10" s="5" t="str">
        <f>"'Different'"</f>
        <v>'Different'</v>
      </c>
      <c r="D10" s="5">
        <v>0</v>
      </c>
      <c r="E10" s="5">
        <v>3</v>
      </c>
      <c r="F10" s="5" t="s">
        <v>1575</v>
      </c>
    </row>
    <row r="11" spans="1:6" ht="37.799999999999997" customHeight="1" x14ac:dyDescent="0.3">
      <c r="A11" s="5" t="s">
        <v>1462</v>
      </c>
      <c r="B11" s="5" t="s">
        <v>1521</v>
      </c>
      <c r="C11" s="5" t="str">
        <f>"'Same side'"</f>
        <v>'Same side'</v>
      </c>
      <c r="E11" s="5">
        <v>1</v>
      </c>
      <c r="F11" s="5" t="s">
        <v>1568</v>
      </c>
    </row>
    <row r="12" spans="1:6" ht="49.8" customHeight="1" x14ac:dyDescent="0.3">
      <c r="A12" s="5" t="s">
        <v>1462</v>
      </c>
      <c r="B12" s="5" t="s">
        <v>1521</v>
      </c>
      <c r="C12" s="5" t="str">
        <f>"'Shift to opposite side'"</f>
        <v>'Shift to opposite side'</v>
      </c>
      <c r="E12" s="5">
        <v>2</v>
      </c>
      <c r="F12" s="5" t="s">
        <v>1564</v>
      </c>
    </row>
    <row r="13" spans="1:6" ht="37.799999999999997" customHeight="1" x14ac:dyDescent="0.3">
      <c r="A13" s="5" t="s">
        <v>1462</v>
      </c>
      <c r="B13" s="5" t="s">
        <v>1521</v>
      </c>
      <c r="C13" s="5" t="str">
        <f>"'Shift to midline'"</f>
        <v>'Shift to midline'</v>
      </c>
      <c r="E13" s="5">
        <v>3</v>
      </c>
      <c r="F13" s="5" t="s">
        <v>1565</v>
      </c>
    </row>
    <row r="14" spans="1:6" ht="37.799999999999997" customHeight="1" x14ac:dyDescent="0.3">
      <c r="A14" s="5" t="s">
        <v>1462</v>
      </c>
      <c r="B14" s="5" t="s">
        <v>1521</v>
      </c>
      <c r="C14" s="5" t="str">
        <f>"'Shift to one side'"</f>
        <v>'Shift to one side'</v>
      </c>
      <c r="E14" s="5">
        <v>4</v>
      </c>
      <c r="F14" s="5" t="s">
        <v>1566</v>
      </c>
    </row>
    <row r="15" spans="1:6" ht="37.799999999999997" customHeight="1" x14ac:dyDescent="0.3">
      <c r="A15" s="5" t="s">
        <v>1462</v>
      </c>
      <c r="B15" s="5" t="s">
        <v>1521</v>
      </c>
      <c r="C15" s="5" t="str">
        <f>"'Different'"</f>
        <v>'Different'</v>
      </c>
      <c r="E15" s="5">
        <v>5</v>
      </c>
      <c r="F15" s="5" t="s">
        <v>1567</v>
      </c>
    </row>
    <row r="16" spans="1:6" ht="37.799999999999997" customHeight="1" x14ac:dyDescent="0.3">
      <c r="A16" s="5" t="s">
        <v>1462</v>
      </c>
      <c r="B16" s="5" t="s">
        <v>1522</v>
      </c>
      <c r="C16" s="5" t="str">
        <f>"'Same exactly'"</f>
        <v>'Same exactly'</v>
      </c>
      <c r="E16" s="5">
        <v>1</v>
      </c>
      <c r="F16" s="5" t="s">
        <v>1576</v>
      </c>
    </row>
    <row r="17" spans="1:6" ht="37.799999999999997" customHeight="1" x14ac:dyDescent="0.3">
      <c r="A17" s="5" t="s">
        <v>1462</v>
      </c>
      <c r="B17" s="5" t="s">
        <v>1522</v>
      </c>
      <c r="C17" s="16" t="str">
        <f>"'Same entity'"</f>
        <v>'Same entity'</v>
      </c>
      <c r="E17" s="5">
        <v>2</v>
      </c>
      <c r="F17" s="5" t="s">
        <v>1577</v>
      </c>
    </row>
    <row r="18" spans="1:6" ht="37.799999999999997" customHeight="1" x14ac:dyDescent="0.3">
      <c r="A18" s="5" t="s">
        <v>1462</v>
      </c>
      <c r="B18" s="5" t="s">
        <v>1522</v>
      </c>
      <c r="C18" s="5" t="str">
        <f>"'Different'"</f>
        <v>'Different'</v>
      </c>
      <c r="E18" s="5">
        <v>3</v>
      </c>
      <c r="F18" s="5" t="s">
        <v>1578</v>
      </c>
    </row>
    <row r="19" spans="1:6" ht="37.799999999999997" customHeight="1" x14ac:dyDescent="0.3">
      <c r="A19" s="5" t="s">
        <v>1462</v>
      </c>
      <c r="B19" s="5" t="s">
        <v>1523</v>
      </c>
      <c r="C19" s="5" t="str">
        <f>"'Same exactly'"</f>
        <v>'Same exactly'</v>
      </c>
      <c r="E19" s="5">
        <v>1</v>
      </c>
      <c r="F19" s="5" t="s">
        <v>1580</v>
      </c>
    </row>
    <row r="20" spans="1:6" ht="37.799999999999997" customHeight="1" x14ac:dyDescent="0.3">
      <c r="A20" s="5" t="s">
        <v>1462</v>
      </c>
      <c r="B20" s="5" t="s">
        <v>1523</v>
      </c>
      <c r="C20" s="5" t="str">
        <f>"'Different'"</f>
        <v>'Different'</v>
      </c>
      <c r="E20" s="5">
        <v>2</v>
      </c>
      <c r="F20" s="5" t="s">
        <v>1579</v>
      </c>
    </row>
    <row r="21" spans="1:6" ht="51" customHeight="1" x14ac:dyDescent="0.3">
      <c r="A21" s="5" t="s">
        <v>1462</v>
      </c>
      <c r="B21" s="5" t="s">
        <v>1531</v>
      </c>
      <c r="C21" s="5" t="str">
        <f>"'CandidateValue'"</f>
        <v>'CandidateValue'</v>
      </c>
      <c r="E21" s="5">
        <v>1</v>
      </c>
      <c r="F21" s="5" t="s">
        <v>1581</v>
      </c>
    </row>
    <row r="22" spans="1:6" ht="49.8" customHeight="1" x14ac:dyDescent="0.3">
      <c r="A22" s="5" t="s">
        <v>1462</v>
      </c>
      <c r="B22" s="5" t="s">
        <v>1532</v>
      </c>
      <c r="C22" s="5" t="s">
        <v>655</v>
      </c>
      <c r="E22" s="5">
        <v>1</v>
      </c>
      <c r="F22" s="5" t="s">
        <v>1582</v>
      </c>
    </row>
    <row r="23" spans="1:6" ht="37.799999999999997" customHeight="1" x14ac:dyDescent="0.3">
      <c r="A23" s="5" t="s">
        <v>1462</v>
      </c>
      <c r="B23" s="5" t="s">
        <v>1533</v>
      </c>
      <c r="C23" s="5" t="s">
        <v>655</v>
      </c>
      <c r="E23" s="5">
        <v>1</v>
      </c>
      <c r="F23" s="5" t="s">
        <v>1583</v>
      </c>
    </row>
    <row r="24" spans="1:6" ht="37.799999999999997" customHeight="1" x14ac:dyDescent="0.3">
      <c r="A24" s="5" t="s">
        <v>1462</v>
      </c>
      <c r="B24" s="5" t="s">
        <v>1534</v>
      </c>
      <c r="C24" s="5" t="str">
        <f>"'Minor inconsistency'"</f>
        <v>'Minor inconsistency'</v>
      </c>
      <c r="E24" s="5">
        <v>1</v>
      </c>
      <c r="F24" s="5" t="s">
        <v>1584</v>
      </c>
    </row>
    <row r="25" spans="1:6" ht="37.799999999999997" customHeight="1" x14ac:dyDescent="0.3">
      <c r="A25" s="5" t="s">
        <v>1462</v>
      </c>
      <c r="B25" s="5" t="s">
        <v>1535</v>
      </c>
      <c r="C25" s="5" t="str">
        <f>"'Minor implausibility'"</f>
        <v>'Minor implausibility'</v>
      </c>
      <c r="E25" s="5">
        <v>1</v>
      </c>
      <c r="F25" s="5" t="s">
        <v>1585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1553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1549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1538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1539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1540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1545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1536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1546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1539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1538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1541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1542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1540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1543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1544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1537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49" t="s">
        <v>1506</v>
      </c>
      <c r="H1" s="49"/>
      <c r="I1" s="49"/>
      <c r="J1" s="49"/>
      <c r="K1" s="49"/>
      <c r="L1" s="49" t="s">
        <v>1536</v>
      </c>
      <c r="M1" s="49"/>
      <c r="N1" s="49"/>
      <c r="O1" s="49"/>
      <c r="P1" s="49"/>
      <c r="Q1" s="49" t="s">
        <v>391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164</v>
      </c>
      <c r="AB1" s="49"/>
      <c r="AC1" s="49"/>
      <c r="AD1" s="49"/>
      <c r="AE1" s="49"/>
      <c r="AF1" s="48" t="s">
        <v>445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11</v>
      </c>
      <c r="AQ1" s="49"/>
      <c r="AR1" s="49"/>
      <c r="AS1" s="49"/>
      <c r="AT1" s="50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1507</v>
      </c>
      <c r="H2" s="10" t="s">
        <v>1508</v>
      </c>
      <c r="I2" s="10" t="s">
        <v>1459</v>
      </c>
      <c r="J2" s="10" t="s">
        <v>1509</v>
      </c>
      <c r="K2" s="11" t="s">
        <v>1510</v>
      </c>
      <c r="L2" s="10" t="s">
        <v>1507</v>
      </c>
      <c r="M2" s="10" t="s">
        <v>1508</v>
      </c>
      <c r="N2" s="10" t="s">
        <v>1459</v>
      </c>
      <c r="O2" s="10" t="s">
        <v>1509</v>
      </c>
      <c r="P2" s="11" t="s">
        <v>1510</v>
      </c>
      <c r="Q2" s="10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 t="s">
        <v>1507</v>
      </c>
      <c r="W2" s="10" t="s">
        <v>1508</v>
      </c>
      <c r="X2" s="10" t="s">
        <v>1459</v>
      </c>
      <c r="Y2" s="10" t="s">
        <v>1509</v>
      </c>
      <c r="Z2" s="11" t="s">
        <v>1510</v>
      </c>
      <c r="AA2" s="10" t="s">
        <v>1507</v>
      </c>
      <c r="AB2" s="10" t="s">
        <v>1508</v>
      </c>
      <c r="AC2" s="10" t="s">
        <v>1459</v>
      </c>
      <c r="AD2" s="10" t="s">
        <v>1509</v>
      </c>
      <c r="AE2" s="11" t="s">
        <v>1510</v>
      </c>
      <c r="AF2" s="10" t="s">
        <v>1507</v>
      </c>
      <c r="AG2" s="10" t="s">
        <v>1508</v>
      </c>
      <c r="AH2" s="10" t="s">
        <v>1459</v>
      </c>
      <c r="AI2" s="10" t="s">
        <v>1509</v>
      </c>
      <c r="AJ2" s="11" t="s">
        <v>1510</v>
      </c>
      <c r="AK2" s="10" t="s">
        <v>1507</v>
      </c>
      <c r="AL2" s="10" t="s">
        <v>1508</v>
      </c>
      <c r="AM2" s="10" t="s">
        <v>1459</v>
      </c>
      <c r="AN2" s="10" t="s">
        <v>1509</v>
      </c>
      <c r="AO2" s="11" t="s">
        <v>1510</v>
      </c>
      <c r="AP2" s="10" t="s">
        <v>1507</v>
      </c>
      <c r="AQ2" s="10" t="s">
        <v>1508</v>
      </c>
      <c r="AR2" s="10" t="s">
        <v>1459</v>
      </c>
      <c r="AS2" s="10" t="s">
        <v>1509</v>
      </c>
      <c r="AT2" s="11" t="s">
        <v>1510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1511</v>
      </c>
      <c r="E3" s="12" t="s">
        <v>1461</v>
      </c>
      <c r="F3" s="12" t="s">
        <v>1512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1513</v>
      </c>
      <c r="C4" s="5" t="s">
        <v>655</v>
      </c>
      <c r="E4" s="5">
        <v>1</v>
      </c>
      <c r="F4" s="5" t="s">
        <v>1514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1513</v>
      </c>
      <c r="C5" s="16" t="s">
        <v>655</v>
      </c>
      <c r="E5" s="5">
        <v>2</v>
      </c>
      <c r="F5" s="5" t="s">
        <v>1514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1513</v>
      </c>
      <c r="C6" s="16" t="s">
        <v>655</v>
      </c>
      <c r="E6" s="5">
        <v>3</v>
      </c>
      <c r="F6" s="5" t="s">
        <v>1514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1513</v>
      </c>
      <c r="C7" s="16" t="s">
        <v>655</v>
      </c>
      <c r="E7" s="5">
        <v>4</v>
      </c>
      <c r="F7" s="5" t="s">
        <v>1514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1513</v>
      </c>
      <c r="C8" s="16" t="s">
        <v>655</v>
      </c>
      <c r="E8" s="5">
        <v>5</v>
      </c>
      <c r="F8" s="5" t="s">
        <v>1514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1513</v>
      </c>
      <c r="C9" s="16" t="s">
        <v>655</v>
      </c>
      <c r="E9" s="5">
        <v>6</v>
      </c>
      <c r="F9" s="5" t="s">
        <v>1514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1513</v>
      </c>
      <c r="C10" s="16" t="s">
        <v>655</v>
      </c>
      <c r="E10" s="5">
        <v>7</v>
      </c>
      <c r="F10" s="5" t="s">
        <v>1514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1513</v>
      </c>
      <c r="C11" s="16" t="s">
        <v>655</v>
      </c>
      <c r="E11" s="5">
        <v>8</v>
      </c>
      <c r="F11" s="5" t="s">
        <v>1514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49" t="s">
        <v>391</v>
      </c>
      <c r="H1" s="49"/>
      <c r="I1" s="49"/>
      <c r="J1" s="49"/>
      <c r="K1" s="49"/>
      <c r="L1" s="48" t="s">
        <v>1515</v>
      </c>
      <c r="M1" s="49"/>
      <c r="N1" s="49"/>
      <c r="O1" s="49"/>
      <c r="P1" s="49"/>
      <c r="Q1" s="48" t="s">
        <v>1516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1517</v>
      </c>
      <c r="AB1" s="49"/>
      <c r="AC1" s="49"/>
      <c r="AD1" s="49"/>
      <c r="AE1" s="49"/>
      <c r="AF1" s="48" t="s">
        <v>164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1518</v>
      </c>
      <c r="AQ1" s="49"/>
      <c r="AR1" s="49"/>
      <c r="AS1" s="49"/>
      <c r="AT1" s="49"/>
      <c r="AU1" s="48" t="s">
        <v>11</v>
      </c>
      <c r="AV1" s="49"/>
      <c r="AW1" s="49"/>
      <c r="AX1" s="49"/>
      <c r="AY1" s="50"/>
      <c r="AZ1" s="18" t="s">
        <v>1519</v>
      </c>
      <c r="BA1" s="18" t="s">
        <v>1520</v>
      </c>
      <c r="BB1" s="18" t="s">
        <v>1521</v>
      </c>
      <c r="BC1" s="18" t="s">
        <v>1522</v>
      </c>
      <c r="BD1" s="18" t="s">
        <v>1523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1507</v>
      </c>
      <c r="H2" s="10" t="s">
        <v>1508</v>
      </c>
      <c r="I2" s="10" t="s">
        <v>1459</v>
      </c>
      <c r="J2" s="10" t="s">
        <v>1509</v>
      </c>
      <c r="K2" s="11" t="s">
        <v>1510</v>
      </c>
      <c r="L2" s="10" t="s">
        <v>1507</v>
      </c>
      <c r="M2" s="10" t="s">
        <v>1508</v>
      </c>
      <c r="N2" s="10" t="s">
        <v>1459</v>
      </c>
      <c r="O2" s="10" t="s">
        <v>1509</v>
      </c>
      <c r="P2" s="11" t="s">
        <v>1510</v>
      </c>
      <c r="Q2" s="10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 t="s">
        <v>1507</v>
      </c>
      <c r="W2" s="10" t="s">
        <v>1508</v>
      </c>
      <c r="X2" s="10" t="s">
        <v>1459</v>
      </c>
      <c r="Y2" s="10" t="s">
        <v>1509</v>
      </c>
      <c r="Z2" s="11" t="s">
        <v>1510</v>
      </c>
      <c r="AA2" s="10" t="s">
        <v>1507</v>
      </c>
      <c r="AB2" s="10" t="s">
        <v>1508</v>
      </c>
      <c r="AC2" s="10" t="s">
        <v>1459</v>
      </c>
      <c r="AD2" s="10" t="s">
        <v>1509</v>
      </c>
      <c r="AE2" s="11" t="s">
        <v>1510</v>
      </c>
      <c r="AF2" s="10" t="s">
        <v>1507</v>
      </c>
      <c r="AG2" s="10" t="s">
        <v>1508</v>
      </c>
      <c r="AH2" s="10" t="s">
        <v>1459</v>
      </c>
      <c r="AI2" s="10" t="s">
        <v>1509</v>
      </c>
      <c r="AJ2" s="11" t="s">
        <v>1510</v>
      </c>
      <c r="AK2" s="10" t="s">
        <v>1507</v>
      </c>
      <c r="AL2" s="10" t="s">
        <v>1508</v>
      </c>
      <c r="AM2" s="10" t="s">
        <v>1459</v>
      </c>
      <c r="AN2" s="10" t="s">
        <v>1509</v>
      </c>
      <c r="AO2" s="11" t="s">
        <v>1510</v>
      </c>
      <c r="AP2" s="10" t="s">
        <v>1507</v>
      </c>
      <c r="AQ2" s="10" t="s">
        <v>1508</v>
      </c>
      <c r="AR2" s="10" t="s">
        <v>1459</v>
      </c>
      <c r="AS2" s="10" t="s">
        <v>1509</v>
      </c>
      <c r="AT2" s="11" t="s">
        <v>1510</v>
      </c>
      <c r="AU2" s="10" t="s">
        <v>1507</v>
      </c>
      <c r="AV2" s="10" t="s">
        <v>1508</v>
      </c>
      <c r="AW2" s="10" t="s">
        <v>1459</v>
      </c>
      <c r="AX2" s="10" t="s">
        <v>1509</v>
      </c>
      <c r="AY2" s="11" t="s">
        <v>1510</v>
      </c>
      <c r="AZ2" s="10" t="s">
        <v>1524</v>
      </c>
      <c r="BA2" s="10" t="s">
        <v>1524</v>
      </c>
      <c r="BB2" s="10" t="s">
        <v>1524</v>
      </c>
      <c r="BC2" s="10" t="s">
        <v>1524</v>
      </c>
      <c r="BD2" s="10" t="s">
        <v>1524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1511</v>
      </c>
      <c r="E3" s="12" t="s">
        <v>1461</v>
      </c>
      <c r="F3" s="12" t="s">
        <v>1512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1525</v>
      </c>
      <c r="C4" s="5" t="s">
        <v>655</v>
      </c>
      <c r="E4" s="5">
        <v>1</v>
      </c>
      <c r="F4" s="5" t="s">
        <v>1514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1525</v>
      </c>
      <c r="C5" s="5" t="s">
        <v>655</v>
      </c>
      <c r="E5" s="5">
        <v>2</v>
      </c>
      <c r="F5" s="5" t="s">
        <v>1514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1525</v>
      </c>
      <c r="C6" s="5" t="s">
        <v>655</v>
      </c>
      <c r="E6" s="5">
        <v>3</v>
      </c>
      <c r="F6" s="5" t="s">
        <v>1514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1525</v>
      </c>
      <c r="C7" s="5" t="s">
        <v>655</v>
      </c>
      <c r="E7" s="5">
        <v>4</v>
      </c>
      <c r="F7" s="5" t="s">
        <v>1514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1519</v>
      </c>
      <c r="C8" s="5" t="str">
        <f>"'Same exactly'"</f>
        <v>'Same exactly'</v>
      </c>
      <c r="D8" s="5">
        <v>100</v>
      </c>
      <c r="E8" s="5">
        <v>1</v>
      </c>
      <c r="F8" s="5" t="s">
        <v>1514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1519</v>
      </c>
      <c r="C9" s="5" t="str">
        <f>"'Same organ'"</f>
        <v>'Same organ'</v>
      </c>
      <c r="D9" s="5">
        <v>90</v>
      </c>
      <c r="E9" s="5">
        <v>2</v>
      </c>
      <c r="F9" s="5" t="s">
        <v>1514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1519</v>
      </c>
      <c r="C10" s="5" t="str">
        <f>"'Same ICD10 group'"</f>
        <v>'Same ICD10 group'</v>
      </c>
      <c r="D10" s="5">
        <v>80</v>
      </c>
      <c r="E10" s="5">
        <v>3</v>
      </c>
      <c r="F10" s="5" t="s">
        <v>1514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1519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1514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1520</v>
      </c>
      <c r="C12" s="5" t="str">
        <f>"'Same exactly'"</f>
        <v>'Same exactly'</v>
      </c>
      <c r="D12" s="5">
        <v>100</v>
      </c>
      <c r="E12" s="5">
        <v>1</v>
      </c>
      <c r="F12" s="5" t="s">
        <v>1514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1520</v>
      </c>
      <c r="C13" s="5" t="str">
        <f>"'Same organ'"</f>
        <v>'Same organ'</v>
      </c>
      <c r="D13" s="5">
        <v>90</v>
      </c>
      <c r="E13" s="5">
        <v>2</v>
      </c>
      <c r="F13" s="5" t="s">
        <v>1514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1520</v>
      </c>
      <c r="C14" s="5" t="str">
        <f>"'Different'"</f>
        <v>'Different'</v>
      </c>
      <c r="D14" s="5">
        <v>0</v>
      </c>
      <c r="E14" s="5">
        <v>3</v>
      </c>
      <c r="F14" s="5" t="s">
        <v>1514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1521</v>
      </c>
      <c r="C15" s="5" t="str">
        <f>"'Same side'"</f>
        <v>'Same side'</v>
      </c>
      <c r="E15" s="5">
        <v>1</v>
      </c>
      <c r="F15" s="5" t="s">
        <v>1514</v>
      </c>
      <c r="AH15" s="5" t="s">
        <v>1526</v>
      </c>
    </row>
    <row r="16" spans="1:56" ht="25.2" customHeight="1" x14ac:dyDescent="0.3">
      <c r="A16" s="5" t="s">
        <v>1462</v>
      </c>
      <c r="B16" s="5" t="s">
        <v>1521</v>
      </c>
      <c r="C16" s="5" t="str">
        <f>"'Shift to opposite side'"</f>
        <v>'Shift to opposite side'</v>
      </c>
      <c r="E16" s="5">
        <v>2</v>
      </c>
      <c r="F16" s="5" t="s">
        <v>1514</v>
      </c>
      <c r="AG16" s="5" t="s">
        <v>1527</v>
      </c>
      <c r="AH16" s="5" t="s">
        <v>1514</v>
      </c>
      <c r="AJ16" s="15" t="s">
        <v>1528</v>
      </c>
    </row>
    <row r="17" spans="1:51" ht="25.2" customHeight="1" x14ac:dyDescent="0.3">
      <c r="A17" s="5" t="s">
        <v>1462</v>
      </c>
      <c r="B17" s="5" t="s">
        <v>1521</v>
      </c>
      <c r="C17" s="5" t="str">
        <f>"'Shift to opposite side'"</f>
        <v>'Shift to opposite side'</v>
      </c>
      <c r="E17" s="5">
        <v>3</v>
      </c>
      <c r="F17" s="5" t="s">
        <v>1514</v>
      </c>
      <c r="AG17" s="5" t="s">
        <v>1528</v>
      </c>
      <c r="AH17" s="5" t="s">
        <v>1514</v>
      </c>
      <c r="AJ17" s="15" t="s">
        <v>1527</v>
      </c>
    </row>
    <row r="18" spans="1:51" ht="25.2" customHeight="1" x14ac:dyDescent="0.3">
      <c r="A18" s="5" t="s">
        <v>1462</v>
      </c>
      <c r="B18" s="5" t="s">
        <v>1521</v>
      </c>
      <c r="C18" s="5" t="str">
        <f>"'Shift to midline'"</f>
        <v>'Shift to midline'</v>
      </c>
      <c r="E18" s="5">
        <v>4</v>
      </c>
      <c r="F18" s="5" t="s">
        <v>1514</v>
      </c>
      <c r="AG18" s="5" t="s">
        <v>1529</v>
      </c>
      <c r="AH18" s="5" t="s">
        <v>1514</v>
      </c>
      <c r="AJ18" s="15" t="s">
        <v>1530</v>
      </c>
    </row>
    <row r="19" spans="1:51" ht="25.2" customHeight="1" x14ac:dyDescent="0.3">
      <c r="A19" s="5" t="s">
        <v>1462</v>
      </c>
      <c r="B19" s="5" t="s">
        <v>1521</v>
      </c>
      <c r="C19" s="5" t="str">
        <f>"'Shift to one side'"</f>
        <v>'Shift to one side'</v>
      </c>
      <c r="E19" s="5">
        <v>5</v>
      </c>
      <c r="F19" s="5" t="s">
        <v>1514</v>
      </c>
      <c r="AG19" s="5" t="s">
        <v>1530</v>
      </c>
      <c r="AH19" s="5" t="s">
        <v>1514</v>
      </c>
      <c r="AJ19" s="15" t="s">
        <v>1529</v>
      </c>
    </row>
    <row r="20" spans="1:51" ht="25.2" customHeight="1" x14ac:dyDescent="0.3">
      <c r="A20" s="5" t="s">
        <v>1462</v>
      </c>
      <c r="B20" s="5" t="s">
        <v>1521</v>
      </c>
      <c r="C20" s="5" t="str">
        <f>"'Different'"</f>
        <v>'Different'</v>
      </c>
      <c r="E20" s="5">
        <v>6</v>
      </c>
      <c r="F20" s="5" t="s">
        <v>1514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1522</v>
      </c>
      <c r="C21" s="5" t="str">
        <f>"'Same exactly'"</f>
        <v>'Same exactly'</v>
      </c>
      <c r="E21" s="5">
        <v>1</v>
      </c>
      <c r="F21" s="5" t="s">
        <v>1514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1522</v>
      </c>
      <c r="C22" s="16" t="str">
        <f>"'Same entity'"</f>
        <v>'Same entity'</v>
      </c>
      <c r="E22" s="5">
        <v>2</v>
      </c>
      <c r="F22" s="5" t="s">
        <v>1514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1522</v>
      </c>
      <c r="C23" s="5" t="str">
        <f>"'Different'"</f>
        <v>'Different'</v>
      </c>
      <c r="E23" s="5">
        <v>3</v>
      </c>
      <c r="F23" s="5" t="s">
        <v>1514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1523</v>
      </c>
      <c r="C24" s="5" t="str">
        <f>"'Same exactly'"</f>
        <v>'Same exactly'</v>
      </c>
      <c r="E24" s="5">
        <v>1</v>
      </c>
      <c r="F24" s="5" t="s">
        <v>1514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1523</v>
      </c>
      <c r="C25" s="5" t="str">
        <f>"'Different'"</f>
        <v>'Different'</v>
      </c>
      <c r="E25" s="5">
        <v>2</v>
      </c>
      <c r="F25" s="5" t="s">
        <v>1514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1531</v>
      </c>
      <c r="C26" s="5" t="str">
        <f>"'CandidateValue'"</f>
        <v>'CandidateValue'</v>
      </c>
      <c r="E26" s="5">
        <v>1</v>
      </c>
      <c r="F26" s="5" t="s">
        <v>1514</v>
      </c>
      <c r="AG26" s="5" t="str">
        <f>"== 'Unknown'"</f>
        <v>== 'Unknown'</v>
      </c>
      <c r="AH26" s="5" t="s">
        <v>1514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1532</v>
      </c>
      <c r="C27" s="5" t="s">
        <v>655</v>
      </c>
      <c r="E27" s="5">
        <v>1</v>
      </c>
      <c r="F27" s="5" t="s">
        <v>1514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1533</v>
      </c>
      <c r="C28" s="5" t="s">
        <v>655</v>
      </c>
      <c r="E28" s="5">
        <v>1</v>
      </c>
      <c r="F28" s="5" t="s">
        <v>1514</v>
      </c>
      <c r="AV28" s="5" t="str">
        <f>"== 'Low grade'"</f>
        <v>== 'Low grade'</v>
      </c>
      <c r="AW28" s="5" t="s">
        <v>1514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1534</v>
      </c>
      <c r="C29" s="5" t="str">
        <f>"'Minor inconsistency'"</f>
        <v>'Minor inconsistency'</v>
      </c>
      <c r="E29" s="5">
        <v>1</v>
      </c>
      <c r="F29" s="5" t="s">
        <v>1514</v>
      </c>
      <c r="AG29" s="5" t="str">
        <f>"%in% c('Left', 'Right', 'Midline', 'Bilateral')"</f>
        <v>%in% c('Left', 'Right', 'Midline', 'Bilateral')</v>
      </c>
      <c r="AH29" s="5" t="s">
        <v>1514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1535</v>
      </c>
      <c r="C30" s="5" t="str">
        <f>"'Minor implausibility'"</f>
        <v>'Minor implausibility'</v>
      </c>
      <c r="E30" s="5">
        <v>1</v>
      </c>
      <c r="F30" s="5" t="s">
        <v>1514</v>
      </c>
      <c r="AG30" s="5" t="str">
        <f>"== 'Inapplicable'"</f>
        <v>== 'Inapplicable'</v>
      </c>
      <c r="AH30" s="5" t="s">
        <v>1514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49" t="s">
        <v>186</v>
      </c>
      <c r="L1" s="49"/>
      <c r="M1" s="49"/>
      <c r="N1" s="49"/>
      <c r="O1" s="50"/>
      <c r="P1" s="20"/>
      <c r="Q1" s="48" t="s">
        <v>19</v>
      </c>
      <c r="R1" s="49"/>
      <c r="S1" s="49"/>
      <c r="T1" s="49"/>
      <c r="U1" s="50"/>
      <c r="V1" s="19"/>
      <c r="W1" s="48" t="s">
        <v>1516</v>
      </c>
      <c r="X1" s="49"/>
      <c r="Y1" s="49"/>
      <c r="Z1" s="49"/>
      <c r="AA1" s="49"/>
      <c r="AB1" s="19"/>
      <c r="AC1" s="48" t="s">
        <v>390</v>
      </c>
      <c r="AD1" s="49"/>
      <c r="AE1" s="49"/>
      <c r="AF1" s="49"/>
      <c r="AG1" s="49"/>
      <c r="AH1" s="48" t="s">
        <v>1517</v>
      </c>
      <c r="AI1" s="49"/>
      <c r="AJ1" s="49"/>
      <c r="AK1" s="49"/>
      <c r="AL1" s="49"/>
      <c r="AM1" s="48" t="s">
        <v>164</v>
      </c>
      <c r="AN1" s="49"/>
      <c r="AO1" s="49"/>
      <c r="AP1" s="49"/>
      <c r="AQ1" s="49"/>
      <c r="AR1" s="48" t="s">
        <v>398</v>
      </c>
      <c r="AS1" s="49"/>
      <c r="AT1" s="49"/>
      <c r="AU1" s="49"/>
      <c r="AV1" s="49"/>
      <c r="AW1" s="48" t="s">
        <v>1518</v>
      </c>
      <c r="AX1" s="49"/>
      <c r="AY1" s="49"/>
      <c r="AZ1" s="49"/>
      <c r="BA1" s="49"/>
      <c r="BB1" s="48" t="s">
        <v>11</v>
      </c>
      <c r="BC1" s="49"/>
      <c r="BD1" s="49"/>
      <c r="BE1" s="49"/>
      <c r="BF1" s="50"/>
      <c r="BG1" s="18" t="s">
        <v>1519</v>
      </c>
      <c r="BH1" s="18" t="s">
        <v>1520</v>
      </c>
      <c r="BI1" s="18" t="s">
        <v>1521</v>
      </c>
      <c r="BJ1" s="18" t="s">
        <v>1522</v>
      </c>
      <c r="BK1" s="18" t="s">
        <v>1523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1507</v>
      </c>
      <c r="L2" s="10" t="s">
        <v>1508</v>
      </c>
      <c r="M2" s="10" t="s">
        <v>1459</v>
      </c>
      <c r="N2" s="10" t="s">
        <v>1509</v>
      </c>
      <c r="O2" s="11" t="s">
        <v>1510</v>
      </c>
      <c r="P2" s="9"/>
      <c r="Q2" s="21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/>
      <c r="W2" s="10" t="s">
        <v>1507</v>
      </c>
      <c r="X2" s="10" t="s">
        <v>1508</v>
      </c>
      <c r="Y2" s="10" t="s">
        <v>1459</v>
      </c>
      <c r="Z2" s="10" t="s">
        <v>1509</v>
      </c>
      <c r="AA2" s="11" t="s">
        <v>1510</v>
      </c>
      <c r="AB2" s="10"/>
      <c r="AC2" s="10" t="s">
        <v>1507</v>
      </c>
      <c r="AD2" s="10" t="s">
        <v>1508</v>
      </c>
      <c r="AE2" s="10" t="s">
        <v>1459</v>
      </c>
      <c r="AF2" s="10" t="s">
        <v>1509</v>
      </c>
      <c r="AG2" s="11" t="s">
        <v>1510</v>
      </c>
      <c r="AH2" s="10" t="s">
        <v>1507</v>
      </c>
      <c r="AI2" s="10" t="s">
        <v>1508</v>
      </c>
      <c r="AJ2" s="10" t="s">
        <v>1459</v>
      </c>
      <c r="AK2" s="10" t="s">
        <v>1509</v>
      </c>
      <c r="AL2" s="11" t="s">
        <v>1510</v>
      </c>
      <c r="AM2" s="10" t="s">
        <v>1507</v>
      </c>
      <c r="AN2" s="10" t="s">
        <v>1508</v>
      </c>
      <c r="AO2" s="10" t="s">
        <v>1459</v>
      </c>
      <c r="AP2" s="10" t="s">
        <v>1509</v>
      </c>
      <c r="AQ2" s="11" t="s">
        <v>1510</v>
      </c>
      <c r="AR2" s="10" t="s">
        <v>1507</v>
      </c>
      <c r="AS2" s="10" t="s">
        <v>1508</v>
      </c>
      <c r="AT2" s="10" t="s">
        <v>1459</v>
      </c>
      <c r="AU2" s="10" t="s">
        <v>1509</v>
      </c>
      <c r="AV2" s="11" t="s">
        <v>1510</v>
      </c>
      <c r="AW2" s="10" t="s">
        <v>1507</v>
      </c>
      <c r="AX2" s="10" t="s">
        <v>1508</v>
      </c>
      <c r="AY2" s="10" t="s">
        <v>1459</v>
      </c>
      <c r="AZ2" s="10" t="s">
        <v>1509</v>
      </c>
      <c r="BA2" s="11" t="s">
        <v>1510</v>
      </c>
      <c r="BB2" s="10" t="s">
        <v>1507</v>
      </c>
      <c r="BC2" s="10" t="s">
        <v>1508</v>
      </c>
      <c r="BD2" s="10" t="s">
        <v>1459</v>
      </c>
      <c r="BE2" s="10" t="s">
        <v>1509</v>
      </c>
      <c r="BF2" s="11" t="s">
        <v>1510</v>
      </c>
      <c r="BG2" s="10" t="s">
        <v>1524</v>
      </c>
      <c r="BH2" s="10" t="s">
        <v>1524</v>
      </c>
      <c r="BI2" s="10" t="s">
        <v>1524</v>
      </c>
      <c r="BJ2" s="10" t="s">
        <v>1524</v>
      </c>
      <c r="BK2" s="10" t="s">
        <v>1524</v>
      </c>
    </row>
    <row r="3" spans="2:63" ht="25.2" customHeight="1" x14ac:dyDescent="0.3">
      <c r="B3" s="24" t="s">
        <v>1557</v>
      </c>
      <c r="D3" s="12" t="s">
        <v>1460</v>
      </c>
      <c r="E3" s="12" t="s">
        <v>466</v>
      </c>
      <c r="F3" s="12" t="s">
        <v>560</v>
      </c>
      <c r="G3" s="12" t="s">
        <v>1511</v>
      </c>
      <c r="H3" s="12" t="s">
        <v>1461</v>
      </c>
      <c r="I3" s="12" t="s">
        <v>1512</v>
      </c>
      <c r="J3" s="12" t="s">
        <v>1558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1559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1560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1525</v>
      </c>
      <c r="F4" s="5" t="s">
        <v>655</v>
      </c>
      <c r="H4" s="5">
        <v>1</v>
      </c>
      <c r="I4" s="5" t="s">
        <v>1514</v>
      </c>
      <c r="J4" s="5" t="s">
        <v>1515</v>
      </c>
      <c r="K4" s="5" t="s">
        <v>1554</v>
      </c>
      <c r="M4" s="5" t="s">
        <v>1514</v>
      </c>
      <c r="N4" s="5" t="s">
        <v>1554</v>
      </c>
      <c r="P4" s="5" t="s">
        <v>1555</v>
      </c>
      <c r="S4" s="5" t="str">
        <f>"=="</f>
        <v>==</v>
      </c>
    </row>
    <row r="5" spans="2:63" ht="25.2" customHeight="1" x14ac:dyDescent="0.3">
      <c r="B5" s="5" t="s">
        <v>1515</v>
      </c>
      <c r="D5" s="5" t="s">
        <v>1462</v>
      </c>
      <c r="E5" s="5" t="s">
        <v>1525</v>
      </c>
      <c r="F5" s="5" t="s">
        <v>655</v>
      </c>
      <c r="H5" s="5">
        <v>2</v>
      </c>
      <c r="I5" s="5" t="s">
        <v>1514</v>
      </c>
      <c r="J5" s="5" t="s">
        <v>1516</v>
      </c>
      <c r="K5" s="5" t="s">
        <v>1554</v>
      </c>
      <c r="M5" s="5" t="s">
        <v>1514</v>
      </c>
      <c r="N5" s="5" t="s">
        <v>1554</v>
      </c>
      <c r="P5" s="5" t="s">
        <v>1516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1525</v>
      </c>
      <c r="F6" s="5" t="s">
        <v>655</v>
      </c>
      <c r="H6" s="5">
        <v>3</v>
      </c>
      <c r="I6" s="5" t="s">
        <v>1514</v>
      </c>
      <c r="J6" s="5" t="s">
        <v>1517</v>
      </c>
      <c r="K6" s="5" t="s">
        <v>1554</v>
      </c>
      <c r="M6" s="5" t="s">
        <v>1514</v>
      </c>
      <c r="N6" s="5" t="s">
        <v>1554</v>
      </c>
      <c r="P6" s="5" t="s">
        <v>1517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1517</v>
      </c>
      <c r="D7" s="5" t="s">
        <v>1462</v>
      </c>
      <c r="E7" s="5" t="s">
        <v>1519</v>
      </c>
      <c r="F7" s="5" t="str">
        <f>"'Same exactly'"</f>
        <v>'Same exactly'</v>
      </c>
      <c r="G7" s="5">
        <v>100</v>
      </c>
      <c r="H7" s="5">
        <v>1</v>
      </c>
      <c r="I7" s="5" t="s">
        <v>1514</v>
      </c>
      <c r="J7" s="5" t="s">
        <v>391</v>
      </c>
      <c r="K7" s="5" t="s">
        <v>1554</v>
      </c>
      <c r="M7" s="5" t="s">
        <v>1514</v>
      </c>
      <c r="N7" s="5" t="s">
        <v>1554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1519</v>
      </c>
      <c r="F8" s="5" t="str">
        <f>"'Same organ'"</f>
        <v>'Same organ'</v>
      </c>
      <c r="G8" s="5">
        <v>90</v>
      </c>
      <c r="H8" s="5">
        <v>2</v>
      </c>
      <c r="I8" s="5" t="s">
        <v>1514</v>
      </c>
      <c r="J8" s="5" t="s">
        <v>391</v>
      </c>
      <c r="K8" s="5" t="s">
        <v>1554</v>
      </c>
      <c r="M8" s="5" t="s">
        <v>1514</v>
      </c>
      <c r="N8" s="5" t="s">
        <v>1554</v>
      </c>
      <c r="P8" s="5" t="s">
        <v>391</v>
      </c>
      <c r="S8" s="5" t="s">
        <v>1556</v>
      </c>
      <c r="V8" s="5" t="s">
        <v>1515</v>
      </c>
      <c r="W8" s="5" t="s">
        <v>1554</v>
      </c>
      <c r="Y8" s="5" t="s">
        <v>1514</v>
      </c>
      <c r="Z8" s="5" t="s">
        <v>1554</v>
      </c>
      <c r="AB8" s="5" t="s">
        <v>1515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1519</v>
      </c>
      <c r="F9" s="5" t="str">
        <f>"'Same ICD10 group'"</f>
        <v>'Same ICD10 group'</v>
      </c>
      <c r="G9" s="5">
        <v>80</v>
      </c>
      <c r="H9" s="5">
        <v>3</v>
      </c>
      <c r="I9" s="5" t="s">
        <v>1514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1518</v>
      </c>
      <c r="D10" s="5" t="s">
        <v>1462</v>
      </c>
      <c r="E10" s="5" t="s">
        <v>1519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1514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1520</v>
      </c>
      <c r="F11" s="5" t="str">
        <f>"'Same exactly'"</f>
        <v>'Same exactly'</v>
      </c>
      <c r="G11" s="5">
        <v>100</v>
      </c>
      <c r="H11" s="5">
        <v>1</v>
      </c>
      <c r="I11" s="5" t="s">
        <v>1514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1520</v>
      </c>
      <c r="F12" s="5" t="str">
        <f>"'Same organ'"</f>
        <v>'Same organ'</v>
      </c>
      <c r="G12" s="5">
        <v>90</v>
      </c>
      <c r="H12" s="5">
        <v>2</v>
      </c>
      <c r="I12" s="5" t="s">
        <v>1514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1520</v>
      </c>
      <c r="F13" s="5" t="str">
        <f>"'Different'"</f>
        <v>'Different'</v>
      </c>
      <c r="G13" s="5">
        <v>0</v>
      </c>
      <c r="H13" s="5">
        <v>3</v>
      </c>
      <c r="I13" s="5" t="s">
        <v>1514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1521</v>
      </c>
      <c r="F14" s="5" t="str">
        <f>"'Same side'"</f>
        <v>'Same side'</v>
      </c>
      <c r="H14" s="5">
        <v>1</v>
      </c>
      <c r="I14" s="5" t="s">
        <v>1514</v>
      </c>
      <c r="AO14" s="5" t="s">
        <v>1526</v>
      </c>
    </row>
    <row r="15" spans="2:63" ht="25.2" customHeight="1" x14ac:dyDescent="0.3">
      <c r="D15" s="5" t="s">
        <v>1462</v>
      </c>
      <c r="E15" s="5" t="s">
        <v>1521</v>
      </c>
      <c r="F15" s="5" t="str">
        <f>"'Shift to opposite side'"</f>
        <v>'Shift to opposite side'</v>
      </c>
      <c r="H15" s="5">
        <v>2</v>
      </c>
      <c r="I15" s="5" t="s">
        <v>1514</v>
      </c>
      <c r="AN15" s="5" t="s">
        <v>1527</v>
      </c>
      <c r="AO15" s="5" t="s">
        <v>1514</v>
      </c>
      <c r="AQ15" s="15" t="s">
        <v>1528</v>
      </c>
    </row>
    <row r="16" spans="2:63" ht="25.2" customHeight="1" x14ac:dyDescent="0.3">
      <c r="D16" s="5" t="s">
        <v>1462</v>
      </c>
      <c r="E16" s="5" t="s">
        <v>1521</v>
      </c>
      <c r="F16" s="5" t="str">
        <f>"'Shift to opposite side'"</f>
        <v>'Shift to opposite side'</v>
      </c>
      <c r="H16" s="5">
        <v>3</v>
      </c>
      <c r="I16" s="5" t="s">
        <v>1514</v>
      </c>
      <c r="AN16" s="5" t="s">
        <v>1528</v>
      </c>
      <c r="AO16" s="5" t="s">
        <v>1514</v>
      </c>
      <c r="AQ16" s="15" t="s">
        <v>1527</v>
      </c>
    </row>
    <row r="17" spans="4:58" ht="25.2" customHeight="1" x14ac:dyDescent="0.3">
      <c r="D17" s="5" t="s">
        <v>1462</v>
      </c>
      <c r="E17" s="5" t="s">
        <v>1521</v>
      </c>
      <c r="F17" s="5" t="str">
        <f>"'Shift to midline'"</f>
        <v>'Shift to midline'</v>
      </c>
      <c r="H17" s="5">
        <v>4</v>
      </c>
      <c r="I17" s="5" t="s">
        <v>1514</v>
      </c>
      <c r="AN17" s="5" t="s">
        <v>1529</v>
      </c>
      <c r="AO17" s="5" t="s">
        <v>1514</v>
      </c>
      <c r="AQ17" s="15" t="s">
        <v>1530</v>
      </c>
    </row>
    <row r="18" spans="4:58" ht="25.2" customHeight="1" x14ac:dyDescent="0.3">
      <c r="D18" s="5" t="s">
        <v>1462</v>
      </c>
      <c r="E18" s="5" t="s">
        <v>1521</v>
      </c>
      <c r="F18" s="5" t="str">
        <f>"'Shift to one side'"</f>
        <v>'Shift to one side'</v>
      </c>
      <c r="H18" s="5">
        <v>5</v>
      </c>
      <c r="I18" s="5" t="s">
        <v>1514</v>
      </c>
      <c r="AN18" s="5" t="s">
        <v>1530</v>
      </c>
      <c r="AO18" s="5" t="s">
        <v>1514</v>
      </c>
      <c r="AQ18" s="15" t="s">
        <v>1529</v>
      </c>
    </row>
    <row r="19" spans="4:58" ht="25.2" customHeight="1" x14ac:dyDescent="0.3">
      <c r="D19" s="5" t="s">
        <v>1462</v>
      </c>
      <c r="E19" s="5" t="s">
        <v>1521</v>
      </c>
      <c r="F19" s="5" t="str">
        <f>"'Different'"</f>
        <v>'Different'</v>
      </c>
      <c r="H19" s="5">
        <v>6</v>
      </c>
      <c r="I19" s="5" t="s">
        <v>1514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1522</v>
      </c>
      <c r="F20" s="5" t="str">
        <f>"'Same exactly'"</f>
        <v>'Same exactly'</v>
      </c>
      <c r="H20" s="5">
        <v>1</v>
      </c>
      <c r="I20" s="5" t="s">
        <v>1514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1522</v>
      </c>
      <c r="F21" s="16" t="str">
        <f>"'Same entity'"</f>
        <v>'Same entity'</v>
      </c>
      <c r="H21" s="5">
        <v>2</v>
      </c>
      <c r="I21" s="5" t="s">
        <v>1514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1522</v>
      </c>
      <c r="F22" s="5" t="str">
        <f>"'Different'"</f>
        <v>'Different'</v>
      </c>
      <c r="H22" s="5">
        <v>3</v>
      </c>
      <c r="I22" s="5" t="s">
        <v>1514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1523</v>
      </c>
      <c r="F23" s="5" t="str">
        <f>"'Same exactly'"</f>
        <v>'Same exactly'</v>
      </c>
      <c r="H23" s="5">
        <v>1</v>
      </c>
      <c r="I23" s="5" t="s">
        <v>1514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1523</v>
      </c>
      <c r="F24" s="5" t="str">
        <f>"'Different'"</f>
        <v>'Different'</v>
      </c>
      <c r="H24" s="5">
        <v>2</v>
      </c>
      <c r="I24" s="5" t="s">
        <v>1514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1531</v>
      </c>
      <c r="F25" s="5" t="str">
        <f>"'CandidateValue'"</f>
        <v>'CandidateValue'</v>
      </c>
      <c r="H25" s="5">
        <v>1</v>
      </c>
      <c r="I25" s="5" t="s">
        <v>1514</v>
      </c>
      <c r="AN25" s="5" t="str">
        <f>"== 'Unknown'"</f>
        <v>== 'Unknown'</v>
      </c>
      <c r="AO25" s="5" t="s">
        <v>1514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1532</v>
      </c>
      <c r="F26" s="5" t="s">
        <v>655</v>
      </c>
      <c r="H26" s="5">
        <v>1</v>
      </c>
      <c r="I26" s="5" t="s">
        <v>1514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1533</v>
      </c>
      <c r="F27" s="5" t="s">
        <v>655</v>
      </c>
      <c r="H27" s="5">
        <v>1</v>
      </c>
      <c r="I27" s="5" t="s">
        <v>1514</v>
      </c>
      <c r="BC27" s="5" t="str">
        <f>"== 'Low grade'"</f>
        <v>== 'Low grade'</v>
      </c>
      <c r="BD27" s="5" t="s">
        <v>1514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1534</v>
      </c>
      <c r="F28" s="5" t="str">
        <f>"'Minor inconsistency'"</f>
        <v>'Minor inconsistency'</v>
      </c>
      <c r="H28" s="5">
        <v>1</v>
      </c>
      <c r="I28" s="5" t="s">
        <v>1514</v>
      </c>
      <c r="AN28" s="5" t="str">
        <f>"%in% c('Left', 'Right', 'Midline', 'Bilateral')"</f>
        <v>%in% c('Left', 'Right', 'Midline', 'Bilateral')</v>
      </c>
      <c r="AO28" s="5" t="s">
        <v>1514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1535</v>
      </c>
      <c r="F29" s="5" t="str">
        <f>"'Minor implausibility'"</f>
        <v>'Minor implausibility'</v>
      </c>
      <c r="H29" s="5">
        <v>1</v>
      </c>
      <c r="I29" s="5" t="s">
        <v>1514</v>
      </c>
      <c r="AN29" s="5" t="str">
        <f>"== 'Inapplicable'"</f>
        <v>== 'Inapplicable'</v>
      </c>
      <c r="AO29" s="5" t="s">
        <v>1514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topLeftCell="F1" workbookViewId="0">
      <selection activeCell="O3" sqref="O3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1623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1553</v>
      </c>
      <c r="H1" s="2" t="s">
        <v>1630</v>
      </c>
      <c r="I1" s="2" t="s">
        <v>555</v>
      </c>
      <c r="J1" s="2" t="s">
        <v>1441</v>
      </c>
      <c r="K1" s="2" t="s">
        <v>1457</v>
      </c>
      <c r="L1" s="2" t="s">
        <v>1628</v>
      </c>
      <c r="M1" s="2" t="s">
        <v>1629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1549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1549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1545</v>
      </c>
      <c r="G4" s="3" t="s">
        <v>656</v>
      </c>
      <c r="H4" s="3" t="s">
        <v>656</v>
      </c>
      <c r="I4" s="3" t="s">
        <v>1444</v>
      </c>
      <c r="J4" s="3" t="s">
        <v>1550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1549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1549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1549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1549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1549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1551</v>
      </c>
      <c r="J10" s="3" t="s">
        <v>1552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1549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1549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1549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1549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1549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1536</v>
      </c>
      <c r="G16" s="3" t="s">
        <v>656</v>
      </c>
      <c r="H16" s="3" t="s">
        <v>656</v>
      </c>
      <c r="I16" s="3" t="s">
        <v>1444</v>
      </c>
      <c r="J16" s="3" t="s">
        <v>1550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1549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1618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1549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1549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1549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1549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1625</v>
      </c>
      <c r="G23" s="3" t="s">
        <v>655</v>
      </c>
      <c r="H23" s="3" t="s">
        <v>656</v>
      </c>
      <c r="I23" s="3" t="s">
        <v>1549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1549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1549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1626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1549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1549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1549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1549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1549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1549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1549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1546</v>
      </c>
      <c r="G34" s="3" t="s">
        <v>656</v>
      </c>
      <c r="H34" s="3" t="s">
        <v>656</v>
      </c>
      <c r="I34" s="3" t="s">
        <v>1444</v>
      </c>
      <c r="J34" s="3" t="s">
        <v>1550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1618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1549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1549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1549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1549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1549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1549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1549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1618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1618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1618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1618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1549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1549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1549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1539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1549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1549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1549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1549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1547</v>
      </c>
      <c r="G58" s="3" t="s">
        <v>656</v>
      </c>
      <c r="H58" s="3" t="s">
        <v>656</v>
      </c>
      <c r="I58" s="3" t="s">
        <v>1549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1548</v>
      </c>
      <c r="G59" s="3" t="s">
        <v>656</v>
      </c>
      <c r="H59" s="3" t="s">
        <v>656</v>
      </c>
      <c r="I59" s="3" t="s">
        <v>1549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1549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1549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1549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1549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1549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1549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1549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1549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1549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1549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1549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1549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1549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1549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1549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1549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1549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1549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1541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1542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1549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1549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1549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1549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1551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1549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1551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1549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1549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1549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1549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1549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1549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1549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1549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1549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1540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1549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1549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1549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1549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1549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1549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1549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1549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1549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1549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1549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1549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1549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1549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1549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1549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1549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1549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1549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1618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1549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1549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1549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1549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1549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1549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1549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1549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1549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1549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1549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1543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1544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1549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554</v>
      </c>
      <c r="G135" s="3" t="s">
        <v>656</v>
      </c>
      <c r="H135" s="3" t="s">
        <v>656</v>
      </c>
      <c r="I135" s="3" t="s">
        <v>1549</v>
      </c>
      <c r="K135" s="3" t="s">
        <v>656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1549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1549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1549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1549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1549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1549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1549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1537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1549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1549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1" priority="4" operator="equal">
      <formula>"FALSE"</formula>
    </cfRule>
    <cfRule type="cellIs" dxfId="110" priority="5" operator="equal">
      <formula>"TRUE"</formula>
    </cfRule>
  </conditionalFormatting>
  <conditionalFormatting sqref="I2:I150">
    <cfRule type="cellIs" dxfId="109" priority="1" operator="equal">
      <formula>"Obligatory"</formula>
    </cfRule>
  </conditionalFormatting>
  <conditionalFormatting sqref="G2:H150">
    <cfRule type="cellIs" dxfId="108" priority="6" operator="equal">
      <formula>"FALSE"</formula>
    </cfRule>
    <cfRule type="cellIs" dxfId="107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769"/>
  <sheetViews>
    <sheetView zoomScale="79" workbookViewId="0">
      <pane xSplit="3" ySplit="2" topLeftCell="D586" activePane="bottomRight" state="frozen"/>
      <selection pane="topRight" activeCell="D1" sqref="D1"/>
      <selection pane="bottomLeft" activeCell="A2" sqref="A2"/>
      <selection pane="bottomRight" activeCell="J589" sqref="J589"/>
    </sheetView>
  </sheetViews>
  <sheetFormatPr baseColWidth="10" defaultColWidth="16.33203125" defaultRowHeight="25.2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3" style="3" customWidth="1"/>
    <col min="6" max="6" width="17.554687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26.4" customHeight="1" thickBot="1" x14ac:dyDescent="0.35">
      <c r="A2" s="29" t="s">
        <v>1623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1633</v>
      </c>
    </row>
    <row r="3" spans="1:10" ht="26.4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26.4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26.4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26.4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26.4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26.4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26.4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26.4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26.4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26.4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26.4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26.4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26.4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26.4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26.4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26.4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26.4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26.4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26.4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26.4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26.4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26.4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26.4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26.4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26.4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26.4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26.4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26.4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26.4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26.4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26.4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26.4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26.4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26.4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26.4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26.4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26.4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26.4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26.4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26.4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26.4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26.4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26.4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26.4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26.4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26.4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26.4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26.4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26.4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26.4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26.4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26.4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26.4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26.4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26.4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26.4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26.4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26.4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26.4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26.4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26.4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26.4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26.4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26.4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26.4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26.4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26.4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1635</v>
      </c>
      <c r="G69" s="6" t="s">
        <v>199</v>
      </c>
      <c r="I69" s="3">
        <v>3</v>
      </c>
    </row>
    <row r="70" spans="1:10" ht="26.4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1634</v>
      </c>
      <c r="G70" s="6" t="s">
        <v>201</v>
      </c>
      <c r="I70" s="3">
        <v>4</v>
      </c>
    </row>
    <row r="71" spans="1:10" ht="26.4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26.4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26.4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26.4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26.4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1596</v>
      </c>
      <c r="F75" s="5" t="s">
        <v>1597</v>
      </c>
      <c r="G75" s="6" t="s">
        <v>1597</v>
      </c>
    </row>
    <row r="76" spans="1:10" ht="26.4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26.4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26.4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26.4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26.4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1627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26.4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1621</v>
      </c>
      <c r="G81" s="6" t="s">
        <v>217</v>
      </c>
      <c r="H81" s="4" t="s">
        <v>211</v>
      </c>
      <c r="I81" s="3">
        <v>6</v>
      </c>
      <c r="J81" s="3" t="s">
        <v>1588</v>
      </c>
    </row>
    <row r="82" spans="1:10" ht="26.4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1588</v>
      </c>
    </row>
    <row r="83" spans="1:10" ht="26.4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26.4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26.4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26.4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26.4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26.4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1621</v>
      </c>
      <c r="G88" s="6" t="s">
        <v>217</v>
      </c>
      <c r="H88" s="4" t="s">
        <v>211</v>
      </c>
      <c r="I88" s="5">
        <v>6</v>
      </c>
      <c r="J88" s="3" t="s">
        <v>1588</v>
      </c>
    </row>
    <row r="89" spans="1:10" ht="26.4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1588</v>
      </c>
    </row>
    <row r="90" spans="1:10" ht="26.4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26.4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26.4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26.4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26.4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26.4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26.4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1621</v>
      </c>
      <c r="G96" s="6" t="s">
        <v>217</v>
      </c>
      <c r="H96" s="4" t="s">
        <v>211</v>
      </c>
      <c r="I96" s="5">
        <v>7</v>
      </c>
      <c r="J96" s="3" t="s">
        <v>1588</v>
      </c>
    </row>
    <row r="97" spans="1:10" ht="26.4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1588</v>
      </c>
    </row>
    <row r="98" spans="1:10" ht="26.4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26.4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26.4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26.4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26.4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26.4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26.4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26.4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26.4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26.4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26.4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26.4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26.4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26.4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26.4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26.4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26.4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26.4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26.4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26.4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26.4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26.4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26.4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26.4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26.4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26.4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26.4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26.4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26.4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26.4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26.4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26.4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26.4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26.4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26.4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26.4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26.4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26.4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26.4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26.4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26.4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26.4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26.4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26.4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1622</v>
      </c>
      <c r="G141" s="7" t="s">
        <v>190</v>
      </c>
      <c r="H141" s="4"/>
    </row>
    <row r="142" spans="1:9" ht="26.4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1612</v>
      </c>
      <c r="F142" s="3" t="s">
        <v>1612</v>
      </c>
      <c r="G142" s="4" t="s">
        <v>1613</v>
      </c>
      <c r="H142" s="4" t="s">
        <v>1613</v>
      </c>
    </row>
    <row r="143" spans="1:9" ht="26.4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1616</v>
      </c>
      <c r="F143" s="3" t="s">
        <v>1616</v>
      </c>
      <c r="G143" s="4" t="s">
        <v>1617</v>
      </c>
      <c r="H143" s="4" t="s">
        <v>1617</v>
      </c>
    </row>
    <row r="144" spans="1:9" ht="26.4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1614</v>
      </c>
      <c r="F144" s="3" t="s">
        <v>1614</v>
      </c>
      <c r="G144" s="4" t="s">
        <v>1615</v>
      </c>
      <c r="H144" s="4" t="s">
        <v>1615</v>
      </c>
    </row>
    <row r="145" spans="1:9" ht="26.4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1600</v>
      </c>
      <c r="F145" s="3" t="s">
        <v>1600</v>
      </c>
      <c r="G145" s="4" t="s">
        <v>1601</v>
      </c>
      <c r="H145" s="4" t="s">
        <v>1601</v>
      </c>
    </row>
    <row r="146" spans="1:9" ht="26.4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1610</v>
      </c>
      <c r="F146" s="3" t="s">
        <v>1610</v>
      </c>
      <c r="G146" s="4" t="s">
        <v>1611</v>
      </c>
      <c r="H146" s="4" t="s">
        <v>1611</v>
      </c>
    </row>
    <row r="147" spans="1:9" ht="26.4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1606</v>
      </c>
      <c r="F147" s="3" t="s">
        <v>1606</v>
      </c>
      <c r="G147" s="4" t="s">
        <v>1607</v>
      </c>
      <c r="H147" s="4" t="s">
        <v>1607</v>
      </c>
    </row>
    <row r="148" spans="1:9" ht="26.4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1604</v>
      </c>
      <c r="F148" s="3" t="s">
        <v>1604</v>
      </c>
      <c r="G148" s="4" t="s">
        <v>1605</v>
      </c>
      <c r="H148" s="4" t="s">
        <v>1605</v>
      </c>
    </row>
    <row r="149" spans="1:9" ht="26.4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1608</v>
      </c>
      <c r="F149" s="3" t="s">
        <v>1608</v>
      </c>
      <c r="G149" s="4" t="s">
        <v>1609</v>
      </c>
      <c r="H149" s="4" t="s">
        <v>1609</v>
      </c>
    </row>
    <row r="150" spans="1:9" ht="26.4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1598</v>
      </c>
      <c r="F150" s="3" t="s">
        <v>1598</v>
      </c>
      <c r="G150" s="4" t="s">
        <v>1599</v>
      </c>
      <c r="H150" s="4" t="s">
        <v>1599</v>
      </c>
    </row>
    <row r="151" spans="1:9" ht="26.4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1602</v>
      </c>
      <c r="F151" s="3" t="s">
        <v>1602</v>
      </c>
      <c r="G151" s="4" t="s">
        <v>1603</v>
      </c>
      <c r="H151" s="4" t="s">
        <v>1603</v>
      </c>
    </row>
    <row r="152" spans="1:9" ht="26.4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26.4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26.4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26.4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26.4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26.4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26.4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26.4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26.4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26.4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26.4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26.4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26.4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26.4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26.4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26.4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26.4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26.4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26.4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26.4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26.4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26.4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26.4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26.4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26.4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26.4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26.4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26.4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26.4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26.4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26.4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26.4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26.4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26.4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26.4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26.4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26.4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26.4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26.4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26.4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26.4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26.4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26.4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26.4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26.4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26.4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26.4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26.4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26.4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26.4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26.4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26.4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26.4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26.4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26.4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26.4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26.4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26.4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26.4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26.4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26.4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26.4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26.4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26.4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26.4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26.4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26.4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26.4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26.4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26.4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26.4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26.4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26.4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26.4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26.4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26.4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26.4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26.4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26.4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26.4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26.4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26.4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26.4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26.4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26.4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26.4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26.4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26.4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26.4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26.4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26.4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26.4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26.4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26.4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26.4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26.4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26.4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26.4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26.4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26.4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26.4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26.4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26.4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26.4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26.4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26.4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26.4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26.4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26.4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26.4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26.4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26.4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26.4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26.4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26.4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26.4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26.4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26.4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26.4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26.4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26.4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26.4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26.4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26.4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26.4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26.4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26.4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26.4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26.4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26.4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26.4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26.4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26.4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26.4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26.4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26.4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26.4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26.4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26.4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26.4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26.4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26.4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26.4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26.4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26.4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26.4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26.4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26.4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26.4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26.4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26.4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26.4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26.4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26.4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26.4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26.4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26.4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26.4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26.4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26.4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26.4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26.4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26.4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26.4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26.4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26.4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26.4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26.4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26.4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26.4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26.4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26.4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26.4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26.4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26.4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26.4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26.4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26.4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26.4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26.4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26.4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26.4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26.4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26.4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26.4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26.4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26.4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26.4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26.4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26.4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26.4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26.4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26.4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26.4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26.4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26.4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26.4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26.4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26.4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26.4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26.4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26.4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26.4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26.4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26.4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26.4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26.4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26.4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26.4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26.4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26.4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26.4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26.4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26.4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26.4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26.4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26.4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26.4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26.4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26.4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26.4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26.4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26.4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26.4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26.4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26.4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26.4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26.4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26.4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26.4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26.4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26.4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26.4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26.4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26.4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26.4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26.4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26.4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26.4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26.4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26.4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26.4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26.4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26.4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26.4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26.4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26.4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26.4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26.4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26.4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26.4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26.4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26.4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26.4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26.4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26.4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26.4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26.4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26.4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26.4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26.4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26.4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26.4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26.4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26.4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26.4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26.4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26.4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26.4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26.4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26.4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26.4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26.4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26.4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26.4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26.4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26.4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26.4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26.4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26.4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26.4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26.4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26.4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26.4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26.4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26.4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26.4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26.4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26.4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26.4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26.4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26.4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26.4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26.4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26.4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26.4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26.4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26.4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26.4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26.4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26.4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26.4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26.4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26.4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26.4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26.4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26.4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26.4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26.4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26.4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26.4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26.4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26.4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26.4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26.4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26.4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26.4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26.4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26.4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26.4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26.4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26.4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26.4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26.4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26.4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26.4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26.4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26.4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26.4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26.4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26.4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26.4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26.4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26.4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26.4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26.4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26.4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26.4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26.4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26.4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26.4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26.4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26.4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26.4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26.4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26.4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26.4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26.4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26.4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26.4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26.4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26.4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26.4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26.4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26.4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26.4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26.4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26.4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26.4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26.4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26.4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26.4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26.4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26.4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26.4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26.4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26.4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26.4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26.4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26.4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26.4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26.4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26.4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26.4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26.4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26.4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26.4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26.4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26.4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26.4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26.4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26.4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26.4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26.4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26.4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26.4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26.4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26.4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26.4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26.4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26.4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26.4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26.4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26.4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26.4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26.4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26.4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26.4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26.4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26.4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26.4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26.4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26.4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26.4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26.4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26.4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26.4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26.4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26.4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26.4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26.4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26.4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26.4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26.4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26.4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26.4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26.4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26.4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26.4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26.4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26.4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26.4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26.4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26.4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26.4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26.4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26.4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26.4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26.4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26.4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26.4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26.4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26.4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26.4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26.4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26.4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26.4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26.4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26.4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26.4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26.4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26.4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26.4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26.4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26.4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26.4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26.4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26.4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26.4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26.4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26.4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26.4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26.4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26.4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26.4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26.4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26.4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26.4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26.4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26.4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26.4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26.4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26.4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26.4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26.4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26.4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26.4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26.4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26.4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26.4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26.4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26.4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26.4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26.4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26.4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26.4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26.4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26.4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26.4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26.4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26.4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26.4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26.4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26.4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26.4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26.4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26.4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26.4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26.4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26.4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26.4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26.4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26.4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26.4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26.4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26.4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26.4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26.4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26.4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26.4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26.4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26.4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26.4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26.4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26.4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26.4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26.4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26.4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26.4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26.4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26.4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26.4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26.4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26.4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26.4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26.4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26.4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26.4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26.4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26.4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26.4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26.4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26.4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26.4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26.4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26.4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26.4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26.4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26.4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26.4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26.4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26.4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26.4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26.4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26.4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26.4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26.4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26.4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26.4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26.4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26.4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26.4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26.4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26.4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26.4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26.4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26.4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26.4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26.4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26.4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26.4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26.4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26.4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26.4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26.4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26.4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26.4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26.4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26.4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26.4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26.4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26.4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26.4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26.4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26.4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26.4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26.4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26.4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26.4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26.4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26.4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26.4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26.4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26.4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26.4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26.4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26.4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ht="26.4" customHeight="1" x14ac:dyDescent="0.3">
      <c r="A729" s="28">
        <v>130</v>
      </c>
      <c r="B729" s="26" t="str">
        <f>VLOOKUP(A729,Features!$A:$F,$B$1,FALSE)</f>
        <v>SystemicTherapy</v>
      </c>
      <c r="C729" s="26" t="str">
        <f>VLOOKUP(A729,Features!$A:$F,$C$1,FALSE)</f>
        <v>Type</v>
      </c>
      <c r="D729" s="3">
        <f>VLOOKUP(A729,Features!$A:$J,$D$1,FALSE)</f>
        <v>0</v>
      </c>
      <c r="E729" s="3" t="s">
        <v>846</v>
      </c>
      <c r="F729" s="3" t="s">
        <v>846</v>
      </c>
      <c r="G729" s="1" t="s">
        <v>847</v>
      </c>
      <c r="H729" s="1" t="s">
        <v>847</v>
      </c>
      <c r="I729" s="1"/>
    </row>
    <row r="730" spans="1:11" ht="26.4" customHeight="1" x14ac:dyDescent="0.3">
      <c r="A730" s="28">
        <v>130</v>
      </c>
      <c r="B730" s="26" t="str">
        <f>VLOOKUP(A730,Features!$A:$F,$B$1,FALSE)</f>
        <v>SystemicTherapy</v>
      </c>
      <c r="C730" s="26" t="str">
        <f>VLOOKUP(A730,Features!$A:$F,$C$1,FALSE)</f>
        <v>Type</v>
      </c>
      <c r="D730" s="3">
        <f>VLOOKUP(A730,Features!$A:$J,$D$1,FALSE)</f>
        <v>0</v>
      </c>
      <c r="E730" s="3" t="s">
        <v>848</v>
      </c>
      <c r="F730" s="3" t="s">
        <v>848</v>
      </c>
      <c r="G730" s="1" t="s">
        <v>849</v>
      </c>
      <c r="H730" s="1" t="s">
        <v>849</v>
      </c>
      <c r="I730" s="1"/>
    </row>
    <row r="731" spans="1:11" ht="26.4" customHeight="1" x14ac:dyDescent="0.3">
      <c r="A731" s="28">
        <v>130</v>
      </c>
      <c r="B731" s="26" t="str">
        <f>VLOOKUP(A731,Features!$A:$F,$B$1,FALSE)</f>
        <v>SystemicTherapy</v>
      </c>
      <c r="C731" s="26" t="str">
        <f>VLOOKUP(A731,Features!$A:$F,$C$1,FALSE)</f>
        <v>Type</v>
      </c>
      <c r="D731" s="3">
        <f>VLOOKUP(A731,Features!$A:$J,$D$1,FALSE)</f>
        <v>0</v>
      </c>
      <c r="E731" s="3" t="s">
        <v>850</v>
      </c>
      <c r="F731" s="3" t="s">
        <v>850</v>
      </c>
      <c r="G731" s="1" t="s">
        <v>851</v>
      </c>
      <c r="H731" s="1" t="s">
        <v>851</v>
      </c>
      <c r="I731" s="1"/>
    </row>
    <row r="732" spans="1:11" ht="26.4" customHeight="1" x14ac:dyDescent="0.3">
      <c r="A732" s="28">
        <v>130</v>
      </c>
      <c r="B732" s="26" t="str">
        <f>VLOOKUP(A732,Features!$A:$F,$B$1,FALSE)</f>
        <v>SystemicTherapy</v>
      </c>
      <c r="C732" s="26" t="str">
        <f>VLOOKUP(A732,Features!$A:$F,$C$1,FALSE)</f>
        <v>Type</v>
      </c>
      <c r="D732" s="3">
        <f>VLOOKUP(A732,Features!$A:$J,$D$1,FALSE)</f>
        <v>0</v>
      </c>
      <c r="E732" s="3" t="s">
        <v>852</v>
      </c>
      <c r="F732" s="3" t="s">
        <v>852</v>
      </c>
      <c r="G732" s="1" t="s">
        <v>853</v>
      </c>
      <c r="H732" s="1" t="s">
        <v>853</v>
      </c>
      <c r="I732" s="1"/>
    </row>
    <row r="733" spans="1:11" ht="26.4" customHeight="1" x14ac:dyDescent="0.3">
      <c r="A733" s="28">
        <v>130</v>
      </c>
      <c r="B733" s="26" t="str">
        <f>VLOOKUP(A733,Features!$A:$F,$B$1,FALSE)</f>
        <v>SystemicTherapy</v>
      </c>
      <c r="C733" s="26" t="str">
        <f>VLOOKUP(A733,Features!$A:$F,$C$1,FALSE)</f>
        <v>Type</v>
      </c>
      <c r="D733" s="3">
        <f>VLOOKUP(A733,Features!$A:$J,$D$1,FALSE)</f>
        <v>0</v>
      </c>
      <c r="E733" s="3" t="s">
        <v>854</v>
      </c>
      <c r="F733" s="3" t="s">
        <v>854</v>
      </c>
      <c r="G733" s="1" t="s">
        <v>855</v>
      </c>
      <c r="H733" s="1" t="s">
        <v>855</v>
      </c>
      <c r="I733" s="1"/>
    </row>
    <row r="734" spans="1:11" ht="26.4" customHeight="1" x14ac:dyDescent="0.3">
      <c r="A734" s="28">
        <v>130</v>
      </c>
      <c r="B734" s="26" t="str">
        <f>VLOOKUP(A734,Features!$A:$F,$B$1,FALSE)</f>
        <v>SystemicTherapy</v>
      </c>
      <c r="C734" s="26" t="str">
        <f>VLOOKUP(A734,Features!$A:$F,$C$1,FALSE)</f>
        <v>Type</v>
      </c>
      <c r="D734" s="3">
        <f>VLOOKUP(A734,Features!$A:$J,$D$1,FALSE)</f>
        <v>0</v>
      </c>
      <c r="E734" s="3" t="s">
        <v>856</v>
      </c>
      <c r="F734" s="3" t="s">
        <v>856</v>
      </c>
      <c r="G734" s="1" t="s">
        <v>857</v>
      </c>
      <c r="H734" s="1" t="s">
        <v>857</v>
      </c>
      <c r="I734" s="1"/>
    </row>
    <row r="735" spans="1:11" ht="26.4" customHeight="1" x14ac:dyDescent="0.3">
      <c r="A735" s="28">
        <v>130</v>
      </c>
      <c r="B735" s="26" t="str">
        <f>VLOOKUP(A735,Features!$A:$F,$B$1,FALSE)</f>
        <v>SystemicTherapy</v>
      </c>
      <c r="C735" s="26" t="str">
        <f>VLOOKUP(A735,Features!$A:$F,$C$1,FALSE)</f>
        <v>Type</v>
      </c>
      <c r="D735" s="3">
        <f>VLOOKUP(A735,Features!$A:$J,$D$1,FALSE)</f>
        <v>0</v>
      </c>
      <c r="E735" s="3" t="s">
        <v>858</v>
      </c>
      <c r="F735" s="3" t="s">
        <v>858</v>
      </c>
      <c r="G735" s="1" t="s">
        <v>859</v>
      </c>
      <c r="H735" s="1" t="s">
        <v>859</v>
      </c>
      <c r="I735" s="1"/>
    </row>
    <row r="736" spans="1:11" ht="26.4" customHeight="1" x14ac:dyDescent="0.3">
      <c r="A736" s="28">
        <v>130</v>
      </c>
      <c r="B736" s="26" t="str">
        <f>VLOOKUP(A736,Features!$A:$F,$B$1,FALSE)</f>
        <v>SystemicTherapy</v>
      </c>
      <c r="C736" s="26" t="str">
        <f>VLOOKUP(A736,Features!$A:$F,$C$1,FALSE)</f>
        <v>Type</v>
      </c>
      <c r="D736" s="3">
        <f>VLOOKUP(A736,Features!$A:$J,$D$1,FALSE)</f>
        <v>0</v>
      </c>
      <c r="E736" s="3" t="s">
        <v>829</v>
      </c>
      <c r="F736" s="3" t="s">
        <v>829</v>
      </c>
      <c r="G736" s="1" t="s">
        <v>584</v>
      </c>
      <c r="H736" s="1" t="s">
        <v>584</v>
      </c>
      <c r="I736" s="1"/>
    </row>
    <row r="737" spans="1:11" ht="26.4" customHeight="1" x14ac:dyDescent="0.3">
      <c r="A737" s="28">
        <v>130</v>
      </c>
      <c r="B737" s="26" t="str">
        <f>VLOOKUP(A737,Features!$A:$F,$B$1,FALSE)</f>
        <v>SystemicTherapy</v>
      </c>
      <c r="C737" s="26" t="str">
        <f>VLOOKUP(A737,Features!$A:$F,$C$1,FALSE)</f>
        <v>Type</v>
      </c>
      <c r="D737" s="3">
        <f>VLOOKUP(A737,Features!$A:$J,$D$1,FALSE)</f>
        <v>0</v>
      </c>
      <c r="E737" s="3" t="s">
        <v>589</v>
      </c>
      <c r="F737" s="3" t="s">
        <v>589</v>
      </c>
      <c r="G737" s="1" t="s">
        <v>860</v>
      </c>
      <c r="H737" s="1" t="s">
        <v>860</v>
      </c>
      <c r="I737" s="1"/>
    </row>
    <row r="738" spans="1:11" ht="26.4" customHeight="1" x14ac:dyDescent="0.3">
      <c r="A738" s="28">
        <v>130</v>
      </c>
      <c r="B738" s="26" t="str">
        <f>VLOOKUP(A738,Features!$A:$F,$B$1,FALSE)</f>
        <v>SystemicTherapy</v>
      </c>
      <c r="C738" s="26" t="str">
        <f>VLOOKUP(A738,Features!$A:$F,$C$1,FALSE)</f>
        <v>Type</v>
      </c>
      <c r="D738" s="3">
        <f>VLOOKUP(A738,Features!$A:$J,$D$1,FALSE)</f>
        <v>0</v>
      </c>
      <c r="E738" s="3" t="s">
        <v>861</v>
      </c>
      <c r="F738" s="3" t="s">
        <v>861</v>
      </c>
      <c r="G738" s="1" t="s">
        <v>862</v>
      </c>
      <c r="H738" s="1" t="s">
        <v>862</v>
      </c>
      <c r="I738" s="1"/>
    </row>
    <row r="739" spans="1:11" ht="26.4" customHeight="1" x14ac:dyDescent="0.3">
      <c r="A739" s="28">
        <v>130</v>
      </c>
      <c r="B739" s="26" t="str">
        <f>VLOOKUP(A739,Features!$A:$F,$B$1,FALSE)</f>
        <v>SystemicTherapy</v>
      </c>
      <c r="C739" s="26" t="str">
        <f>VLOOKUP(A739,Features!$A:$F,$C$1,FALSE)</f>
        <v>Type</v>
      </c>
      <c r="D739" s="3">
        <f>VLOOKUP(A739,Features!$A:$J,$D$1,FALSE)</f>
        <v>0</v>
      </c>
      <c r="E739" s="3" t="s">
        <v>863</v>
      </c>
      <c r="F739" s="3" t="s">
        <v>863</v>
      </c>
      <c r="G739" s="1" t="s">
        <v>864</v>
      </c>
      <c r="H739" s="1" t="s">
        <v>864</v>
      </c>
      <c r="I739" s="1"/>
    </row>
    <row r="740" spans="1:11" ht="26.4" customHeight="1" x14ac:dyDescent="0.3">
      <c r="A740" s="28">
        <v>130</v>
      </c>
      <c r="B740" s="26" t="str">
        <f>VLOOKUP(A740,Features!$A:$F,$B$1,FALSE)</f>
        <v>SystemicTherapy</v>
      </c>
      <c r="C740" s="26" t="str">
        <f>VLOOKUP(A740,Features!$A:$F,$C$1,FALSE)</f>
        <v>Type</v>
      </c>
      <c r="D740" s="3">
        <f>VLOOKUP(A740,Features!$A:$J,$D$1,FALSE)</f>
        <v>0</v>
      </c>
      <c r="E740" s="3" t="s">
        <v>865</v>
      </c>
      <c r="F740" s="3" t="s">
        <v>865</v>
      </c>
      <c r="G740" s="1" t="s">
        <v>866</v>
      </c>
      <c r="H740" s="1" t="s">
        <v>866</v>
      </c>
      <c r="I740" s="1"/>
    </row>
    <row r="741" spans="1:11" ht="26.4" customHeight="1" x14ac:dyDescent="0.3">
      <c r="A741" s="28">
        <v>130</v>
      </c>
      <c r="B741" s="26" t="str">
        <f>VLOOKUP(A741,Features!$A:$F,$B$1,FALSE)</f>
        <v>SystemicTherapy</v>
      </c>
      <c r="C741" s="26" t="str">
        <f>VLOOKUP(A741,Features!$A:$F,$C$1,FALSE)</f>
        <v>Type</v>
      </c>
      <c r="D741" s="3">
        <f>VLOOKUP(A741,Features!$A:$J,$D$1,FALSE)</f>
        <v>0</v>
      </c>
      <c r="E741" s="3" t="s">
        <v>867</v>
      </c>
      <c r="F741" s="3" t="s">
        <v>867</v>
      </c>
      <c r="G741" s="1" t="s">
        <v>868</v>
      </c>
      <c r="H741" s="1" t="s">
        <v>868</v>
      </c>
      <c r="I741" s="1"/>
    </row>
    <row r="742" spans="1:11" ht="26.4" customHeight="1" x14ac:dyDescent="0.3">
      <c r="A742" s="28">
        <v>130</v>
      </c>
      <c r="B742" s="26" t="str">
        <f>VLOOKUP(A742,Features!$A:$F,$B$1,FALSE)</f>
        <v>SystemicTherapy</v>
      </c>
      <c r="C742" s="26" t="str">
        <f>VLOOKUP(A742,Features!$A:$F,$C$1,FALSE)</f>
        <v>Type</v>
      </c>
      <c r="D742" s="3">
        <f>VLOOKUP(A742,Features!$A:$J,$D$1,FALSE)</f>
        <v>0</v>
      </c>
      <c r="E742" s="3" t="s">
        <v>869</v>
      </c>
      <c r="F742" s="3" t="s">
        <v>869</v>
      </c>
      <c r="G742" s="1" t="s">
        <v>870</v>
      </c>
      <c r="H742" s="1" t="s">
        <v>870</v>
      </c>
      <c r="I742" s="1"/>
    </row>
    <row r="743" spans="1:11" ht="26.4" customHeight="1" x14ac:dyDescent="0.3">
      <c r="A743" s="28">
        <v>130</v>
      </c>
      <c r="B743" s="26" t="str">
        <f>VLOOKUP(A743,Features!$A:$F,$B$1,FALSE)</f>
        <v>SystemicTherapy</v>
      </c>
      <c r="C743" s="26" t="str">
        <f>VLOOKUP(A743,Features!$A:$F,$C$1,FALSE)</f>
        <v>Type</v>
      </c>
      <c r="D743" s="3">
        <f>VLOOKUP(A743,Features!$A:$J,$D$1,FALSE)</f>
        <v>0</v>
      </c>
      <c r="E743" s="3" t="s">
        <v>871</v>
      </c>
      <c r="F743" s="3" t="s">
        <v>871</v>
      </c>
      <c r="G743" s="1" t="s">
        <v>872</v>
      </c>
      <c r="H743" s="1" t="s">
        <v>872</v>
      </c>
      <c r="I743" s="1"/>
    </row>
    <row r="744" spans="1:11" ht="26.4" customHeight="1" x14ac:dyDescent="0.3">
      <c r="A744" s="28">
        <v>128</v>
      </c>
      <c r="B744" s="26" t="str">
        <f>VLOOKUP(A744,Features!$A:$F,$B$1,FALSE)</f>
        <v>SystemicTherapy</v>
      </c>
      <c r="C744" s="26" t="str">
        <f>VLOOKUP(A744,Features!$A:$F,$C$1,FALSE)</f>
        <v>RelationToSurgery</v>
      </c>
      <c r="D744" s="3">
        <f>VLOOKUP(A744,Features!$A:$J,$D$1,FALSE)</f>
        <v>0</v>
      </c>
      <c r="E744" s="5" t="s">
        <v>186</v>
      </c>
      <c r="F744" s="5" t="s">
        <v>188</v>
      </c>
      <c r="G744" s="7" t="s">
        <v>188</v>
      </c>
      <c r="H744" s="4"/>
      <c r="K744" s="4"/>
    </row>
    <row r="745" spans="1:11" ht="26.4" customHeight="1" x14ac:dyDescent="0.3">
      <c r="A745" s="28">
        <v>128</v>
      </c>
      <c r="B745" s="26" t="str">
        <f>VLOOKUP(A745,Features!$A:$F,$B$1,FALSE)</f>
        <v>SystemicTherapy</v>
      </c>
      <c r="C745" s="26" t="str">
        <f>VLOOKUP(A745,Features!$A:$F,$C$1,FALSE)</f>
        <v>RelationToSurgery</v>
      </c>
      <c r="D745" s="3">
        <f>VLOOKUP(A745,Features!$A:$J,$D$1,FALSE)</f>
        <v>0</v>
      </c>
      <c r="E745" s="5" t="s">
        <v>46</v>
      </c>
      <c r="F745" s="5" t="s">
        <v>462</v>
      </c>
      <c r="G745" s="7" t="s">
        <v>462</v>
      </c>
      <c r="H745" s="4"/>
      <c r="K745" s="4"/>
    </row>
    <row r="746" spans="1:11" ht="26.4" customHeight="1" x14ac:dyDescent="0.3">
      <c r="A746" s="28">
        <v>128</v>
      </c>
      <c r="B746" s="26" t="str">
        <f>VLOOKUP(A746,Features!$A:$F,$B$1,FALSE)</f>
        <v>SystemicTherapy</v>
      </c>
      <c r="C746" s="26" t="str">
        <f>VLOOKUP(A746,Features!$A:$F,$C$1,FALSE)</f>
        <v>RelationToSurgery</v>
      </c>
      <c r="D746" s="3">
        <f>VLOOKUP(A746,Features!$A:$J,$D$1,FALSE)</f>
        <v>0</v>
      </c>
      <c r="E746" s="5" t="s">
        <v>187</v>
      </c>
      <c r="F746" s="5" t="s">
        <v>189</v>
      </c>
      <c r="G746" s="7" t="s">
        <v>189</v>
      </c>
      <c r="H746" s="4"/>
      <c r="K746" s="4"/>
    </row>
    <row r="747" spans="1:11" ht="26.4" customHeight="1" x14ac:dyDescent="0.3">
      <c r="A747" s="28">
        <v>128</v>
      </c>
      <c r="B747" s="26" t="str">
        <f>VLOOKUP(A747,Features!$A:$F,$B$1,FALSE)</f>
        <v>SystemicTherapy</v>
      </c>
      <c r="C747" s="26" t="str">
        <f>VLOOKUP(A747,Features!$A:$F,$C$1,FALSE)</f>
        <v>RelationToSurgery</v>
      </c>
      <c r="D747" s="3">
        <f>VLOOKUP(A747,Features!$A:$J,$D$1,FALSE)</f>
        <v>0</v>
      </c>
      <c r="E747" s="3" t="s">
        <v>176</v>
      </c>
      <c r="F747" s="5" t="s">
        <v>180</v>
      </c>
      <c r="G747" s="7" t="s">
        <v>180</v>
      </c>
      <c r="H747" s="4"/>
    </row>
    <row r="748" spans="1:11" ht="26.4" customHeight="1" x14ac:dyDescent="0.3">
      <c r="A748" s="28">
        <v>128</v>
      </c>
      <c r="B748" s="26" t="str">
        <f>VLOOKUP(A748,Features!$A:$F,$B$1,FALSE)</f>
        <v>SystemicTherapy</v>
      </c>
      <c r="C748" s="26" t="str">
        <f>VLOOKUP(A748,Features!$A:$F,$C$1,FALSE)</f>
        <v>RelationToSurgery</v>
      </c>
      <c r="D748" s="3">
        <f>VLOOKUP(A748,Features!$A:$J,$D$1,FALSE)</f>
        <v>0</v>
      </c>
      <c r="E748" s="3" t="s">
        <v>181</v>
      </c>
      <c r="F748" s="5" t="s">
        <v>1622</v>
      </c>
      <c r="G748" s="7" t="s">
        <v>190</v>
      </c>
      <c r="H748" s="4"/>
    </row>
    <row r="749" spans="1:11" ht="26.4" customHeight="1" x14ac:dyDescent="0.3">
      <c r="A749" s="28">
        <v>142</v>
      </c>
      <c r="B749" s="26" t="str">
        <f>VLOOKUP(A749,Features!$A:$F,$B$1,FALSE)</f>
        <v>SystemicTherapy</v>
      </c>
      <c r="C749" s="26" t="str">
        <f>VLOOKUP(A749,Features!$A:$F,$C$1,FALSE)</f>
        <v>CTCAEGrade</v>
      </c>
      <c r="D749" s="3">
        <f>VLOOKUP(A749,Features!$A:$J,$D$1,FALSE)</f>
        <v>0</v>
      </c>
      <c r="E749" s="3" t="s">
        <v>174</v>
      </c>
      <c r="F749" s="3" t="s">
        <v>663</v>
      </c>
      <c r="G749" s="1" t="s">
        <v>657</v>
      </c>
      <c r="I749" s="1"/>
    </row>
    <row r="750" spans="1:11" ht="26.4" customHeight="1" x14ac:dyDescent="0.3">
      <c r="A750" s="28">
        <v>142</v>
      </c>
      <c r="B750" s="26" t="str">
        <f>VLOOKUP(A750,Features!$A:$F,$B$1,FALSE)</f>
        <v>SystemicTherapy</v>
      </c>
      <c r="C750" s="26" t="str">
        <f>VLOOKUP(A750,Features!$A:$F,$C$1,FALSE)</f>
        <v>CTCAEGrade</v>
      </c>
      <c r="D750" s="3">
        <f>VLOOKUP(A750,Features!$A:$J,$D$1,FALSE)</f>
        <v>0</v>
      </c>
      <c r="E750" s="3" t="s">
        <v>618</v>
      </c>
      <c r="F750" s="3">
        <v>1</v>
      </c>
      <c r="G750" s="1" t="s">
        <v>658</v>
      </c>
      <c r="I750" s="1"/>
    </row>
    <row r="751" spans="1:11" ht="26.4" customHeight="1" x14ac:dyDescent="0.3">
      <c r="A751" s="28">
        <v>142</v>
      </c>
      <c r="B751" s="26" t="str">
        <f>VLOOKUP(A751,Features!$A:$F,$B$1,FALSE)</f>
        <v>SystemicTherapy</v>
      </c>
      <c r="C751" s="26" t="str">
        <f>VLOOKUP(A751,Features!$A:$F,$C$1,FALSE)</f>
        <v>CTCAEGrade</v>
      </c>
      <c r="D751" s="3">
        <f>VLOOKUP(A751,Features!$A:$J,$D$1,FALSE)</f>
        <v>0</v>
      </c>
      <c r="E751" s="3" t="s">
        <v>620</v>
      </c>
      <c r="F751" s="3">
        <v>2</v>
      </c>
      <c r="G751" s="1" t="s">
        <v>659</v>
      </c>
      <c r="I751" s="1"/>
    </row>
    <row r="752" spans="1:11" ht="26.4" customHeight="1" x14ac:dyDescent="0.3">
      <c r="A752" s="28">
        <v>142</v>
      </c>
      <c r="B752" s="26" t="str">
        <f>VLOOKUP(A752,Features!$A:$F,$B$1,FALSE)</f>
        <v>SystemicTherapy</v>
      </c>
      <c r="C752" s="26" t="str">
        <f>VLOOKUP(A752,Features!$A:$F,$C$1,FALSE)</f>
        <v>CTCAEGrade</v>
      </c>
      <c r="D752" s="3">
        <f>VLOOKUP(A752,Features!$A:$J,$D$1,FALSE)</f>
        <v>0</v>
      </c>
      <c r="E752" s="3" t="s">
        <v>635</v>
      </c>
      <c r="F752" s="3">
        <v>3</v>
      </c>
      <c r="G752" s="1" t="s">
        <v>660</v>
      </c>
      <c r="I752" s="1"/>
    </row>
    <row r="753" spans="1:9" ht="26.4" customHeight="1" x14ac:dyDescent="0.3">
      <c r="A753" s="28">
        <v>142</v>
      </c>
      <c r="B753" s="26" t="str">
        <f>VLOOKUP(A753,Features!$A:$F,$B$1,FALSE)</f>
        <v>SystemicTherapy</v>
      </c>
      <c r="C753" s="26" t="str">
        <f>VLOOKUP(A753,Features!$A:$F,$C$1,FALSE)</f>
        <v>CTCAEGrade</v>
      </c>
      <c r="D753" s="3">
        <f>VLOOKUP(A753,Features!$A:$J,$D$1,FALSE)</f>
        <v>0</v>
      </c>
      <c r="E753" s="3" t="s">
        <v>622</v>
      </c>
      <c r="F753" s="3">
        <v>4</v>
      </c>
      <c r="G753" s="1" t="s">
        <v>661</v>
      </c>
      <c r="I753" s="1"/>
    </row>
    <row r="754" spans="1:9" ht="26.4" customHeight="1" x14ac:dyDescent="0.3">
      <c r="A754" s="28">
        <v>142</v>
      </c>
      <c r="B754" s="26" t="str">
        <f>VLOOKUP(A754,Features!$A:$F,$B$1,FALSE)</f>
        <v>SystemicTherapy</v>
      </c>
      <c r="C754" s="26" t="str">
        <f>VLOOKUP(A754,Features!$A:$F,$C$1,FALSE)</f>
        <v>CTCAEGrade</v>
      </c>
      <c r="D754" s="3">
        <f>VLOOKUP(A754,Features!$A:$J,$D$1,FALSE)</f>
        <v>0</v>
      </c>
      <c r="E754" s="3" t="s">
        <v>624</v>
      </c>
      <c r="F754" s="3">
        <v>5</v>
      </c>
      <c r="G754" s="1" t="s">
        <v>662</v>
      </c>
      <c r="I754" s="1"/>
    </row>
    <row r="755" spans="1:9" ht="26.4" customHeight="1" x14ac:dyDescent="0.3">
      <c r="A755" s="28">
        <v>148</v>
      </c>
      <c r="B755" s="26" t="str">
        <f>VLOOKUP(A755,Features!$A:$F,$B$1,FALSE)</f>
        <v>TherapyRecommendation</v>
      </c>
      <c r="C755" s="26" t="str">
        <f>VLOOKUP(A755,Features!$A:$F,$C$1,FALSE)</f>
        <v>Type</v>
      </c>
      <c r="D755" s="3">
        <f>VLOOKUP(A755,Features!$A:$J,$D$1,FALSE)</f>
        <v>0</v>
      </c>
      <c r="E755" s="3" t="s">
        <v>846</v>
      </c>
      <c r="F755" s="3" t="s">
        <v>846</v>
      </c>
      <c r="G755" s="1" t="s">
        <v>847</v>
      </c>
      <c r="I755" s="1"/>
    </row>
    <row r="756" spans="1:9" ht="26.4" customHeight="1" x14ac:dyDescent="0.3">
      <c r="A756" s="28">
        <v>148</v>
      </c>
      <c r="B756" s="26" t="str">
        <f>VLOOKUP(A756,Features!$A:$F,$B$1,FALSE)</f>
        <v>TherapyRecommendation</v>
      </c>
      <c r="C756" s="26" t="str">
        <f>VLOOKUP(A756,Features!$A:$F,$C$1,FALSE)</f>
        <v>Type</v>
      </c>
      <c r="D756" s="3">
        <f>VLOOKUP(A756,Features!$A:$J,$D$1,FALSE)</f>
        <v>0</v>
      </c>
      <c r="E756" s="3" t="s">
        <v>848</v>
      </c>
      <c r="F756" s="3" t="s">
        <v>848</v>
      </c>
      <c r="G756" s="1" t="s">
        <v>849</v>
      </c>
      <c r="I756" s="1"/>
    </row>
    <row r="757" spans="1:9" ht="26.4" customHeight="1" x14ac:dyDescent="0.3">
      <c r="A757" s="28">
        <v>148</v>
      </c>
      <c r="B757" s="26" t="str">
        <f>VLOOKUP(A757,Features!$A:$F,$B$1,FALSE)</f>
        <v>TherapyRecommendation</v>
      </c>
      <c r="C757" s="26" t="str">
        <f>VLOOKUP(A757,Features!$A:$F,$C$1,FALSE)</f>
        <v>Type</v>
      </c>
      <c r="D757" s="3">
        <f>VLOOKUP(A757,Features!$A:$J,$D$1,FALSE)</f>
        <v>0</v>
      </c>
      <c r="E757" s="3" t="s">
        <v>850</v>
      </c>
      <c r="F757" s="3" t="s">
        <v>850</v>
      </c>
      <c r="G757" s="1" t="s">
        <v>851</v>
      </c>
      <c r="I757" s="1"/>
    </row>
    <row r="758" spans="1:9" ht="26.4" customHeight="1" x14ac:dyDescent="0.3">
      <c r="A758" s="28">
        <v>148</v>
      </c>
      <c r="B758" s="26" t="str">
        <f>VLOOKUP(A758,Features!$A:$F,$B$1,FALSE)</f>
        <v>TherapyRecommendation</v>
      </c>
      <c r="C758" s="26" t="str">
        <f>VLOOKUP(A758,Features!$A:$F,$C$1,FALSE)</f>
        <v>Type</v>
      </c>
      <c r="D758" s="3">
        <f>VLOOKUP(A758,Features!$A:$J,$D$1,FALSE)</f>
        <v>0</v>
      </c>
      <c r="E758" s="3" t="s">
        <v>852</v>
      </c>
      <c r="F758" s="3" t="s">
        <v>852</v>
      </c>
      <c r="G758" s="1" t="s">
        <v>1456</v>
      </c>
      <c r="I758" s="1"/>
    </row>
    <row r="759" spans="1:9" ht="26.4" customHeight="1" x14ac:dyDescent="0.3">
      <c r="A759" s="28">
        <v>148</v>
      </c>
      <c r="B759" s="26" t="str">
        <f>VLOOKUP(A759,Features!$A:$F,$B$1,FALSE)</f>
        <v>TherapyRecommendation</v>
      </c>
      <c r="C759" s="26" t="str">
        <f>VLOOKUP(A759,Features!$A:$F,$C$1,FALSE)</f>
        <v>Type</v>
      </c>
      <c r="D759" s="3">
        <f>VLOOKUP(A759,Features!$A:$J,$D$1,FALSE)</f>
        <v>0</v>
      </c>
      <c r="E759" s="3" t="s">
        <v>854</v>
      </c>
      <c r="F759" s="3" t="s">
        <v>854</v>
      </c>
      <c r="G759" s="1" t="s">
        <v>855</v>
      </c>
      <c r="I759" s="1"/>
    </row>
    <row r="760" spans="1:9" ht="26.4" customHeight="1" x14ac:dyDescent="0.3">
      <c r="A760" s="28">
        <v>148</v>
      </c>
      <c r="B760" s="26" t="str">
        <f>VLOOKUP(A760,Features!$A:$F,$B$1,FALSE)</f>
        <v>TherapyRecommendation</v>
      </c>
      <c r="C760" s="26" t="str">
        <f>VLOOKUP(A760,Features!$A:$F,$C$1,FALSE)</f>
        <v>Type</v>
      </c>
      <c r="D760" s="3">
        <f>VLOOKUP(A760,Features!$A:$J,$D$1,FALSE)</f>
        <v>0</v>
      </c>
      <c r="E760" s="3" t="s">
        <v>856</v>
      </c>
      <c r="F760" s="3" t="s">
        <v>856</v>
      </c>
      <c r="G760" s="1" t="s">
        <v>857</v>
      </c>
      <c r="I760" s="1"/>
    </row>
    <row r="761" spans="1:9" ht="26.4" customHeight="1" x14ac:dyDescent="0.3">
      <c r="A761" s="28">
        <v>148</v>
      </c>
      <c r="B761" s="26" t="str">
        <f>VLOOKUP(A761,Features!$A:$F,$B$1,FALSE)</f>
        <v>TherapyRecommendation</v>
      </c>
      <c r="C761" s="26" t="str">
        <f>VLOOKUP(A761,Features!$A:$F,$C$1,FALSE)</f>
        <v>Type</v>
      </c>
      <c r="D761" s="3">
        <f>VLOOKUP(A761,Features!$A:$J,$D$1,FALSE)</f>
        <v>0</v>
      </c>
      <c r="E761" s="3" t="s">
        <v>858</v>
      </c>
      <c r="F761" s="3" t="s">
        <v>858</v>
      </c>
      <c r="G761" s="1" t="s">
        <v>859</v>
      </c>
      <c r="I761" s="1"/>
    </row>
    <row r="762" spans="1:9" ht="26.4" customHeight="1" x14ac:dyDescent="0.3">
      <c r="A762" s="28">
        <v>148</v>
      </c>
      <c r="B762" s="26" t="str">
        <f>VLOOKUP(A762,Features!$A:$F,$B$1,FALSE)</f>
        <v>TherapyRecommendation</v>
      </c>
      <c r="C762" s="26" t="str">
        <f>VLOOKUP(A762,Features!$A:$F,$C$1,FALSE)</f>
        <v>Type</v>
      </c>
      <c r="D762" s="3">
        <f>VLOOKUP(A762,Features!$A:$J,$D$1,FALSE)</f>
        <v>0</v>
      </c>
      <c r="E762" s="3" t="s">
        <v>829</v>
      </c>
      <c r="F762" s="3" t="s">
        <v>829</v>
      </c>
      <c r="G762" s="1" t="s">
        <v>584</v>
      </c>
      <c r="I762" s="1"/>
    </row>
    <row r="763" spans="1:9" ht="26.4" customHeight="1" x14ac:dyDescent="0.3">
      <c r="A763" s="28">
        <v>148</v>
      </c>
      <c r="B763" s="26" t="str">
        <f>VLOOKUP(A763,Features!$A:$F,$B$1,FALSE)</f>
        <v>TherapyRecommendation</v>
      </c>
      <c r="C763" s="26" t="str">
        <f>VLOOKUP(A763,Features!$A:$F,$C$1,FALSE)</f>
        <v>Type</v>
      </c>
      <c r="D763" s="3">
        <f>VLOOKUP(A763,Features!$A:$J,$D$1,FALSE)</f>
        <v>0</v>
      </c>
      <c r="E763" s="3" t="s">
        <v>873</v>
      </c>
      <c r="F763" s="3" t="s">
        <v>873</v>
      </c>
      <c r="G763" s="1" t="s">
        <v>874</v>
      </c>
      <c r="I763" s="1"/>
    </row>
    <row r="764" spans="1:9" ht="26.4" customHeight="1" x14ac:dyDescent="0.3">
      <c r="A764" s="28">
        <v>148</v>
      </c>
      <c r="B764" s="26" t="str">
        <f>VLOOKUP(A764,Features!$A:$F,$B$1,FALSE)</f>
        <v>TherapyRecommendation</v>
      </c>
      <c r="C764" s="26" t="str">
        <f>VLOOKUP(A764,Features!$A:$F,$C$1,FALSE)</f>
        <v>Type</v>
      </c>
      <c r="D764" s="3">
        <f>VLOOKUP(A764,Features!$A:$J,$D$1,FALSE)</f>
        <v>0</v>
      </c>
      <c r="E764" s="3" t="s">
        <v>589</v>
      </c>
      <c r="F764" s="3" t="s">
        <v>589</v>
      </c>
      <c r="G764" s="1" t="s">
        <v>860</v>
      </c>
      <c r="I764" s="1"/>
    </row>
    <row r="765" spans="1:9" ht="26.4" customHeight="1" x14ac:dyDescent="0.3">
      <c r="A765" s="28">
        <v>148</v>
      </c>
      <c r="B765" s="26" t="str">
        <f>VLOOKUP(A765,Features!$A:$F,$B$1,FALSE)</f>
        <v>TherapyRecommendation</v>
      </c>
      <c r="C765" s="26" t="str">
        <f>VLOOKUP(A765,Features!$A:$F,$C$1,FALSE)</f>
        <v>Type</v>
      </c>
      <c r="D765" s="3">
        <f>VLOOKUP(A765,Features!$A:$J,$D$1,FALSE)</f>
        <v>0</v>
      </c>
      <c r="E765" s="3" t="s">
        <v>861</v>
      </c>
      <c r="F765" s="3" t="s">
        <v>861</v>
      </c>
      <c r="G765" s="1" t="s">
        <v>862</v>
      </c>
      <c r="I765" s="1"/>
    </row>
    <row r="766" spans="1:9" ht="26.4" customHeight="1" x14ac:dyDescent="0.3">
      <c r="A766" s="28">
        <v>149</v>
      </c>
      <c r="B766" s="26" t="str">
        <f>VLOOKUP(A766,Features!$A:$F,$B$1,FALSE)</f>
        <v>TherapyRecommendation</v>
      </c>
      <c r="C766" s="26" t="str">
        <f>VLOOKUP(A766,Features!$A:$F,$C$1,FALSE)</f>
        <v>Deviation</v>
      </c>
      <c r="D766" s="3">
        <f>VLOOKUP(A766,Features!$A:$J,$D$1,FALSE)</f>
        <v>0</v>
      </c>
      <c r="E766" s="3" t="s">
        <v>609</v>
      </c>
      <c r="F766" s="3" t="s">
        <v>655</v>
      </c>
      <c r="G766" s="1" t="s">
        <v>653</v>
      </c>
      <c r="I766" s="1"/>
    </row>
    <row r="767" spans="1:9" ht="26.4" customHeight="1" x14ac:dyDescent="0.3">
      <c r="A767" s="28">
        <v>149</v>
      </c>
      <c r="B767" s="26" t="str">
        <f>VLOOKUP(A767,Features!$A:$F,$B$1,FALSE)</f>
        <v>TherapyRecommendation</v>
      </c>
      <c r="C767" s="26" t="str">
        <f>VLOOKUP(A767,Features!$A:$F,$C$1,FALSE)</f>
        <v>Deviation</v>
      </c>
      <c r="D767" s="3">
        <f>VLOOKUP(A767,Features!$A:$J,$D$1,FALSE)</f>
        <v>0</v>
      </c>
      <c r="E767" s="3" t="s">
        <v>187</v>
      </c>
      <c r="F767" s="3" t="s">
        <v>656</v>
      </c>
      <c r="G767" s="1" t="s">
        <v>654</v>
      </c>
      <c r="I767" s="1"/>
    </row>
    <row r="768" spans="1:9" ht="26.4" customHeight="1" x14ac:dyDescent="0.3"/>
    <row r="769" ht="26.4" customHeight="1" x14ac:dyDescent="0.3"/>
  </sheetData>
  <sortState xmlns:xlrd2="http://schemas.microsoft.com/office/spreadsheetml/2017/richdata2" ref="B36:M49">
    <sortCondition ref="E36:E49"/>
    <sortCondition ref="C36:C49"/>
    <sortCondition ref="I36:I49"/>
    <sortCondition ref="F36:F49"/>
  </sortState>
  <conditionalFormatting sqref="F726:F728 F744:F748 F598:F644 F34:F49 F54:F59 F3:F13 F464:F573 F103:F141 F67:F97">
    <cfRule type="expression" dxfId="106" priority="84">
      <formula>($E3&lt;&gt;$F3)</formula>
    </cfRule>
  </conditionalFormatting>
  <conditionalFormatting sqref="E726:E728 E744:E748 E598:E644 E34:E49 E54:E59 E3:E13 E464:E573 E103:E151 E67:E97">
    <cfRule type="expression" dxfId="105" priority="93">
      <formula>($E3&lt;&gt;$F3)</formula>
    </cfRule>
  </conditionalFormatting>
  <conditionalFormatting sqref="F142:F151">
    <cfRule type="expression" dxfId="104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1631</v>
      </c>
      <c r="C1" s="12" t="s">
        <v>466</v>
      </c>
      <c r="D1" s="12" t="s">
        <v>560</v>
      </c>
      <c r="E1" s="12" t="s">
        <v>1511</v>
      </c>
      <c r="F1" s="12" t="s">
        <v>1461</v>
      </c>
      <c r="G1" s="12" t="s">
        <v>1561</v>
      </c>
      <c r="H1" s="12" t="s">
        <v>1620</v>
      </c>
    </row>
    <row r="2" spans="1:8" ht="85.8" customHeight="1" x14ac:dyDescent="0.3">
      <c r="A2" s="5" t="s">
        <v>1462</v>
      </c>
      <c r="B2" s="5" t="s">
        <v>1632</v>
      </c>
      <c r="C2" s="5" t="s">
        <v>1594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1632</v>
      </c>
      <c r="C3" s="5" t="s">
        <v>1592</v>
      </c>
      <c r="D3" s="5" t="s">
        <v>655</v>
      </c>
      <c r="F3" s="5">
        <v>1</v>
      </c>
      <c r="G3" s="5" t="s">
        <v>1636</v>
      </c>
    </row>
    <row r="4" spans="1:8" ht="85.8" customHeight="1" x14ac:dyDescent="0.3">
      <c r="A4" s="5" t="s">
        <v>1462</v>
      </c>
      <c r="B4" s="5" t="s">
        <v>1632</v>
      </c>
      <c r="C4" s="5" t="s">
        <v>1592</v>
      </c>
      <c r="D4" s="5" t="s">
        <v>655</v>
      </c>
      <c r="F4" s="5">
        <v>2</v>
      </c>
      <c r="G4" s="5" t="s">
        <v>1619</v>
      </c>
    </row>
    <row r="5" spans="1:8" ht="25.2" customHeight="1" x14ac:dyDescent="0.3">
      <c r="A5" s="5" t="s">
        <v>1462</v>
      </c>
      <c r="B5" s="5" t="s">
        <v>1632</v>
      </c>
      <c r="C5" s="5" t="s">
        <v>1593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1632</v>
      </c>
      <c r="C6" s="5" t="s">
        <v>1590</v>
      </c>
      <c r="D6" s="5" t="s">
        <v>655</v>
      </c>
      <c r="F6" s="5">
        <v>1</v>
      </c>
      <c r="G6" s="5" t="s">
        <v>1591</v>
      </c>
    </row>
    <row r="7" spans="1:8" ht="124.8" customHeight="1" x14ac:dyDescent="0.3">
      <c r="A7" s="5" t="s">
        <v>1462</v>
      </c>
      <c r="B7" s="5" t="s">
        <v>1632</v>
      </c>
      <c r="C7" s="5" t="s">
        <v>1595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topLeftCell="A97" workbookViewId="0">
      <selection activeCell="E99" sqref="E99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1623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1588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1587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1587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1587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1588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1588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1588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1588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1587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1587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1587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1587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1588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1588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1586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1586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1586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1588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1587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1587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1587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1587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1587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1587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1588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1588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1588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1588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1588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1588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1588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1587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1587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1587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1587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1588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1588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1587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1587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1587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1587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1587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1588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1588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1588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1587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1587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1587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1587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1587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1587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1588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1588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1587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1588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1587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1587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1588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1588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1587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1587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1587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1588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1588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1587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1588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1588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1588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1588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1588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1588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1588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1588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1588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1588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1588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1588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1588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1588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1587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1587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1587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1587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1637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1637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1587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1587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1588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1588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1588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1588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1588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1588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1588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1588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1588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1588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1588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1587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1587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1587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1587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1588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1587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1588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1588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1588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1588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1588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1587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1587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1587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1588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1588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1587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1587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1588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1588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Substances</v>
      </c>
      <c r="D136" s="3" t="s">
        <v>1587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1588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1588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1588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1588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1588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1588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1588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1588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1588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1588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1588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1587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1587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1587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1588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3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E4" sqref="E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1623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Substances</v>
      </c>
      <c r="D136" s="27" t="str">
        <f>VLOOKUP(A136,Features!$A:$M,$D$1,FALSE)</f>
        <v>FALSE</v>
      </c>
      <c r="E136" s="3" t="s">
        <v>656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2" priority="5" operator="equal">
      <formula>"FALSE"</formula>
    </cfRule>
    <cfRule type="cellIs" dxfId="101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L151"/>
  <sheetViews>
    <sheetView workbookViewId="0">
      <selection activeCell="G3" sqref="G3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5" max="5" width="34.88671875" customWidth="1"/>
    <col min="6" max="6" width="16.33203125" style="3" customWidth="1"/>
    <col min="7" max="7" width="23.21875" style="3" customWidth="1"/>
    <col min="8" max="16384" width="16.33203125" style="1"/>
  </cols>
  <sheetData>
    <row r="1" spans="1:12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H1" s="38"/>
    </row>
    <row r="2" spans="1:12" s="33" customFormat="1" ht="25.2" customHeight="1" thickBot="1" x14ac:dyDescent="0.35">
      <c r="A2" s="29" t="s">
        <v>1623</v>
      </c>
      <c r="B2" s="30" t="s">
        <v>467</v>
      </c>
      <c r="C2" s="30" t="s">
        <v>466</v>
      </c>
      <c r="D2" s="31" t="s">
        <v>1457</v>
      </c>
      <c r="E2" s="32" t="s">
        <v>1638</v>
      </c>
      <c r="F2" s="32" t="s">
        <v>1466</v>
      </c>
      <c r="G2" s="32" t="s">
        <v>1454</v>
      </c>
      <c r="H2" s="34"/>
      <c r="I2" s="34"/>
      <c r="J2" s="34"/>
      <c r="K2" s="34"/>
      <c r="L2" s="34"/>
    </row>
    <row r="3" spans="1:12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/>
      <c r="F3" s="3"/>
      <c r="G3" s="3"/>
      <c r="H3" s="1"/>
      <c r="I3" s="1"/>
      <c r="J3" s="1"/>
      <c r="K3" s="1"/>
      <c r="L3" s="1"/>
    </row>
    <row r="4" spans="1:12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/>
      <c r="F4" s="3"/>
      <c r="G4" s="3"/>
      <c r="H4" s="1"/>
      <c r="I4" s="1"/>
      <c r="J4" s="1"/>
      <c r="K4" s="1"/>
      <c r="L4" s="1"/>
    </row>
    <row r="5" spans="1:12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/>
      <c r="F5" s="3"/>
      <c r="G5" s="3"/>
      <c r="H5" s="1"/>
      <c r="I5" s="1"/>
      <c r="J5" s="1"/>
      <c r="K5" s="1"/>
      <c r="L5" s="1"/>
    </row>
    <row r="6" spans="1:12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3" t="s">
        <v>655</v>
      </c>
      <c r="G6" s="3" t="s">
        <v>1639</v>
      </c>
      <c r="H6" s="1"/>
      <c r="I6" s="1"/>
      <c r="J6" s="1"/>
      <c r="K6" s="1"/>
      <c r="L6" s="1"/>
    </row>
    <row r="7" spans="1:12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3" t="s">
        <v>655</v>
      </c>
      <c r="G7" s="3" t="s">
        <v>1639</v>
      </c>
      <c r="H7" s="1"/>
      <c r="I7" s="1"/>
      <c r="J7" s="1"/>
      <c r="K7" s="1"/>
      <c r="L7" s="1"/>
    </row>
    <row r="8" spans="1:12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1640</v>
      </c>
      <c r="F8" s="3" t="s">
        <v>1640</v>
      </c>
      <c r="G8" s="3" t="s">
        <v>1640</v>
      </c>
      <c r="H8" s="1"/>
      <c r="I8" s="1"/>
      <c r="J8" s="1"/>
      <c r="K8" s="1"/>
      <c r="L8" s="1"/>
    </row>
    <row r="9" spans="1:12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3" t="s">
        <v>655</v>
      </c>
      <c r="G9" s="3" t="s">
        <v>1639</v>
      </c>
      <c r="H9" s="1"/>
      <c r="I9" s="1"/>
      <c r="J9" s="1"/>
      <c r="K9" s="1"/>
      <c r="L9" s="1"/>
    </row>
    <row r="10" spans="1:12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1640</v>
      </c>
      <c r="F10" s="3" t="s">
        <v>1640</v>
      </c>
      <c r="G10" s="3" t="s">
        <v>1640</v>
      </c>
      <c r="H10" s="1"/>
      <c r="I10" s="1"/>
      <c r="J10" s="1"/>
      <c r="K10" s="1"/>
      <c r="L10" s="1"/>
    </row>
    <row r="11" spans="1:12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1640</v>
      </c>
      <c r="F11" s="3" t="s">
        <v>1640</v>
      </c>
      <c r="G11" s="3" t="s">
        <v>1640</v>
      </c>
      <c r="H11" s="1"/>
      <c r="I11" s="1"/>
      <c r="J11" s="1"/>
      <c r="K11" s="1"/>
      <c r="L11" s="1"/>
    </row>
    <row r="12" spans="1:12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1640</v>
      </c>
      <c r="F12" s="3" t="s">
        <v>1640</v>
      </c>
      <c r="G12" s="3" t="s">
        <v>1640</v>
      </c>
      <c r="H12" s="1"/>
      <c r="I12" s="1"/>
      <c r="J12" s="1"/>
      <c r="K12" s="1"/>
      <c r="L12" s="1"/>
    </row>
    <row r="13" spans="1:12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3" t="s">
        <v>655</v>
      </c>
      <c r="G13" s="3" t="s">
        <v>1639</v>
      </c>
      <c r="H13" s="1"/>
      <c r="I13" s="1"/>
      <c r="J13" s="1"/>
      <c r="K13" s="1"/>
      <c r="L13" s="1"/>
    </row>
    <row r="14" spans="1:12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1640</v>
      </c>
      <c r="F14" s="3" t="s">
        <v>1640</v>
      </c>
      <c r="G14" s="3" t="s">
        <v>1640</v>
      </c>
      <c r="H14" s="1"/>
      <c r="I14" s="1"/>
      <c r="J14" s="1"/>
      <c r="K14" s="1"/>
      <c r="L14" s="1"/>
    </row>
    <row r="15" spans="1:12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1640</v>
      </c>
      <c r="F15" s="3" t="s">
        <v>1640</v>
      </c>
      <c r="G15" s="3" t="s">
        <v>1640</v>
      </c>
      <c r="H15" s="1"/>
      <c r="I15" s="1"/>
      <c r="J15" s="1"/>
      <c r="K15" s="1"/>
      <c r="L15" s="1"/>
    </row>
    <row r="16" spans="1:12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1640</v>
      </c>
      <c r="F16" s="3" t="s">
        <v>1640</v>
      </c>
      <c r="G16" s="3" t="s">
        <v>1640</v>
      </c>
      <c r="H16" s="1"/>
      <c r="I16" s="1"/>
      <c r="J16" s="1"/>
      <c r="K16" s="1"/>
      <c r="L16" s="1"/>
    </row>
    <row r="17" spans="1:12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1640</v>
      </c>
      <c r="F17" s="3" t="s">
        <v>1640</v>
      </c>
      <c r="G17" s="3" t="s">
        <v>1640</v>
      </c>
      <c r="H17" s="1"/>
      <c r="I17" s="1"/>
      <c r="J17" s="1"/>
      <c r="K17" s="1"/>
      <c r="L17" s="1"/>
    </row>
    <row r="18" spans="1:12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1640</v>
      </c>
      <c r="F18" s="3" t="s">
        <v>1640</v>
      </c>
      <c r="G18" s="3" t="s">
        <v>1640</v>
      </c>
      <c r="H18" s="1"/>
      <c r="I18" s="1"/>
      <c r="J18" s="1"/>
      <c r="K18" s="1"/>
      <c r="L18" s="1"/>
    </row>
    <row r="19" spans="1:12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1640</v>
      </c>
      <c r="F19" s="3" t="s">
        <v>1640</v>
      </c>
      <c r="G19" s="3" t="s">
        <v>1640</v>
      </c>
      <c r="H19" s="1"/>
      <c r="I19" s="1"/>
      <c r="J19" s="1"/>
      <c r="K19" s="1"/>
      <c r="L19" s="1"/>
    </row>
    <row r="20" spans="1:12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1640</v>
      </c>
      <c r="F20" s="3" t="s">
        <v>1640</v>
      </c>
      <c r="G20" s="3" t="s">
        <v>1640</v>
      </c>
      <c r="H20" s="1"/>
      <c r="I20" s="1"/>
      <c r="J20" s="1"/>
      <c r="K20" s="1"/>
      <c r="L20" s="1"/>
    </row>
    <row r="21" spans="1:12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1640</v>
      </c>
      <c r="F21" s="3" t="s">
        <v>1640</v>
      </c>
      <c r="G21" s="3" t="s">
        <v>1640</v>
      </c>
      <c r="H21" s="1"/>
      <c r="I21" s="1"/>
      <c r="J21" s="1"/>
      <c r="K21" s="1"/>
      <c r="L21" s="1"/>
    </row>
    <row r="22" spans="1:12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3" t="s">
        <v>655</v>
      </c>
      <c r="G22" s="3" t="s">
        <v>1639</v>
      </c>
      <c r="H22" s="1"/>
      <c r="I22" s="1"/>
      <c r="J22" s="1"/>
      <c r="K22" s="1"/>
      <c r="L22" s="1"/>
    </row>
    <row r="23" spans="1:12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3" t="s">
        <v>655</v>
      </c>
      <c r="G23" s="3" t="s">
        <v>1639</v>
      </c>
      <c r="H23" s="1"/>
      <c r="I23" s="1"/>
      <c r="J23" s="1"/>
      <c r="K23" s="1"/>
      <c r="L23" s="1"/>
    </row>
    <row r="24" spans="1:12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1640</v>
      </c>
      <c r="F24" s="3" t="s">
        <v>1640</v>
      </c>
      <c r="G24" s="3" t="s">
        <v>1640</v>
      </c>
      <c r="H24" s="1"/>
      <c r="I24" s="1"/>
      <c r="J24" s="1"/>
      <c r="K24" s="1"/>
      <c r="L24" s="1"/>
    </row>
    <row r="25" spans="1:12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1640</v>
      </c>
      <c r="F25" s="3" t="s">
        <v>1640</v>
      </c>
      <c r="G25" s="3" t="s">
        <v>1640</v>
      </c>
      <c r="H25" s="1"/>
      <c r="I25" s="1"/>
      <c r="J25" s="1"/>
      <c r="K25" s="1"/>
      <c r="L25" s="1"/>
    </row>
    <row r="26" spans="1:12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1640</v>
      </c>
      <c r="F26" s="3" t="s">
        <v>1640</v>
      </c>
      <c r="G26" s="3" t="s">
        <v>1640</v>
      </c>
      <c r="H26" s="1"/>
      <c r="I26" s="1"/>
      <c r="J26" s="1"/>
      <c r="K26" s="1"/>
      <c r="L26" s="1"/>
    </row>
    <row r="27" spans="1:12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1640</v>
      </c>
      <c r="F27" s="3" t="s">
        <v>1640</v>
      </c>
      <c r="G27" s="3" t="s">
        <v>1640</v>
      </c>
      <c r="H27" s="1"/>
      <c r="I27" s="1"/>
      <c r="J27" s="1"/>
      <c r="K27" s="1"/>
      <c r="L27" s="1"/>
    </row>
    <row r="28" spans="1:12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3" t="s">
        <v>655</v>
      </c>
      <c r="G28" s="3" t="s">
        <v>1639</v>
      </c>
      <c r="H28" s="1"/>
      <c r="I28" s="1"/>
      <c r="J28" s="1"/>
      <c r="K28" s="1"/>
      <c r="L28" s="1"/>
    </row>
    <row r="29" spans="1:12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3" t="s">
        <v>655</v>
      </c>
      <c r="G29" s="3" t="s">
        <v>1639</v>
      </c>
      <c r="H29" s="1"/>
      <c r="I29" s="1"/>
      <c r="J29" s="1"/>
      <c r="K29" s="1"/>
      <c r="L29" s="1"/>
    </row>
    <row r="30" spans="1:12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3" t="s">
        <v>655</v>
      </c>
      <c r="G30" s="3" t="s">
        <v>1639</v>
      </c>
      <c r="H30" s="1"/>
      <c r="I30" s="1"/>
      <c r="J30" s="1"/>
      <c r="K30" s="1"/>
      <c r="L30" s="1"/>
    </row>
    <row r="31" spans="1:12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3" t="s">
        <v>655</v>
      </c>
      <c r="G31" s="3" t="s">
        <v>1639</v>
      </c>
      <c r="H31" s="1"/>
      <c r="I31" s="1"/>
      <c r="J31" s="1"/>
      <c r="K31" s="1"/>
      <c r="L31" s="1"/>
    </row>
    <row r="32" spans="1:12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1640</v>
      </c>
      <c r="F32" s="3" t="s">
        <v>1640</v>
      </c>
      <c r="G32" s="3" t="s">
        <v>1640</v>
      </c>
      <c r="H32" s="1"/>
      <c r="I32" s="1"/>
      <c r="J32" s="1"/>
      <c r="K32" s="1"/>
      <c r="L32" s="1"/>
    </row>
    <row r="33" spans="1:12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1640</v>
      </c>
      <c r="F33" s="3" t="s">
        <v>1640</v>
      </c>
      <c r="G33" s="3" t="s">
        <v>1640</v>
      </c>
      <c r="H33" s="1"/>
      <c r="I33" s="1"/>
      <c r="J33" s="1"/>
      <c r="K33" s="1"/>
      <c r="L33" s="1"/>
    </row>
    <row r="34" spans="1:12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1640</v>
      </c>
      <c r="F34" s="3" t="s">
        <v>1640</v>
      </c>
      <c r="G34" s="3" t="s">
        <v>1640</v>
      </c>
      <c r="H34" s="1"/>
      <c r="I34" s="1"/>
      <c r="J34" s="1"/>
      <c r="K34" s="1"/>
      <c r="L34" s="1"/>
    </row>
    <row r="35" spans="1:12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1640</v>
      </c>
      <c r="F35" s="3" t="s">
        <v>1640</v>
      </c>
      <c r="G35" s="3" t="s">
        <v>1640</v>
      </c>
      <c r="H35" s="1"/>
      <c r="I35" s="1"/>
      <c r="J35" s="1"/>
      <c r="K35" s="1"/>
      <c r="L35" s="1"/>
    </row>
    <row r="36" spans="1:12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3" t="s">
        <v>655</v>
      </c>
      <c r="G36" s="3" t="s">
        <v>1639</v>
      </c>
      <c r="H36" s="1"/>
      <c r="I36" s="1"/>
      <c r="J36" s="1"/>
      <c r="K36" s="1"/>
      <c r="L36" s="1"/>
    </row>
    <row r="37" spans="1:12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1640</v>
      </c>
      <c r="F37" s="3" t="s">
        <v>1640</v>
      </c>
      <c r="G37" s="3" t="s">
        <v>1640</v>
      </c>
      <c r="H37" s="1"/>
      <c r="I37" s="1"/>
      <c r="J37" s="1"/>
      <c r="K37" s="1"/>
      <c r="L37" s="1"/>
    </row>
    <row r="38" spans="1:12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1640</v>
      </c>
      <c r="F38" s="3" t="s">
        <v>1640</v>
      </c>
      <c r="G38" s="3" t="s">
        <v>1640</v>
      </c>
      <c r="H38" s="1"/>
      <c r="I38" s="1"/>
      <c r="J38" s="1"/>
      <c r="K38" s="1"/>
      <c r="L38" s="1"/>
    </row>
    <row r="39" spans="1:12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1640</v>
      </c>
      <c r="F39" s="3" t="s">
        <v>1640</v>
      </c>
      <c r="G39" s="3" t="s">
        <v>1640</v>
      </c>
      <c r="H39" s="1"/>
      <c r="I39" s="1"/>
      <c r="J39" s="1"/>
      <c r="K39" s="1"/>
      <c r="L39" s="1"/>
    </row>
    <row r="40" spans="1:12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1640</v>
      </c>
      <c r="F40" s="3" t="s">
        <v>1640</v>
      </c>
      <c r="G40" s="3" t="s">
        <v>1640</v>
      </c>
      <c r="H40" s="1"/>
      <c r="I40" s="1"/>
      <c r="J40" s="1"/>
      <c r="K40" s="1"/>
      <c r="L40" s="1"/>
    </row>
    <row r="41" spans="1:12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1640</v>
      </c>
      <c r="F41" s="3" t="s">
        <v>1640</v>
      </c>
      <c r="G41" s="3" t="s">
        <v>1640</v>
      </c>
      <c r="H41" s="1"/>
      <c r="I41" s="1"/>
      <c r="J41" s="1"/>
      <c r="K41" s="1"/>
      <c r="L41" s="1"/>
    </row>
    <row r="42" spans="1:12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1640</v>
      </c>
      <c r="F42" s="3" t="s">
        <v>1640</v>
      </c>
      <c r="G42" s="3" t="s">
        <v>1640</v>
      </c>
      <c r="H42" s="1"/>
      <c r="I42" s="1"/>
      <c r="J42" s="1"/>
      <c r="K42" s="1"/>
      <c r="L42" s="1"/>
    </row>
    <row r="43" spans="1:12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1640</v>
      </c>
      <c r="F43" s="3" t="s">
        <v>1640</v>
      </c>
      <c r="G43" s="3" t="s">
        <v>1640</v>
      </c>
      <c r="H43" s="1"/>
      <c r="I43" s="1"/>
      <c r="J43" s="1"/>
      <c r="K43" s="1"/>
      <c r="L43" s="1"/>
    </row>
    <row r="44" spans="1:12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3" t="s">
        <v>655</v>
      </c>
      <c r="G44" s="3" t="s">
        <v>1639</v>
      </c>
      <c r="H44" s="1"/>
      <c r="I44" s="1"/>
      <c r="J44" s="1"/>
      <c r="K44" s="1"/>
      <c r="L44" s="1"/>
    </row>
    <row r="45" spans="1:12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1640</v>
      </c>
      <c r="F45" s="3" t="s">
        <v>1640</v>
      </c>
      <c r="G45" s="3" t="s">
        <v>1640</v>
      </c>
      <c r="H45" s="1"/>
      <c r="I45" s="1"/>
      <c r="J45" s="1"/>
      <c r="K45" s="1"/>
      <c r="L45" s="1"/>
    </row>
    <row r="46" spans="1:12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1640</v>
      </c>
      <c r="F46" s="3" t="s">
        <v>1640</v>
      </c>
      <c r="G46" s="3" t="s">
        <v>1640</v>
      </c>
      <c r="H46" s="1"/>
      <c r="I46" s="1"/>
      <c r="J46" s="1"/>
      <c r="K46" s="1"/>
      <c r="L46" s="1"/>
    </row>
    <row r="47" spans="1:12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1640</v>
      </c>
      <c r="F47" s="3" t="s">
        <v>1640</v>
      </c>
      <c r="G47" s="3" t="s">
        <v>1640</v>
      </c>
      <c r="H47" s="1"/>
      <c r="I47" s="1"/>
      <c r="J47" s="1"/>
      <c r="K47" s="1"/>
      <c r="L47" s="1"/>
    </row>
    <row r="48" spans="1:12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1640</v>
      </c>
      <c r="F48" s="3" t="s">
        <v>1640</v>
      </c>
      <c r="G48" s="3" t="s">
        <v>1640</v>
      </c>
      <c r="H48" s="1"/>
      <c r="I48" s="1"/>
      <c r="J48" s="1"/>
      <c r="K48" s="1"/>
      <c r="L48" s="1"/>
    </row>
    <row r="49" spans="1:12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1640</v>
      </c>
      <c r="F49" s="3" t="s">
        <v>1640</v>
      </c>
      <c r="G49" s="3" t="s">
        <v>1640</v>
      </c>
      <c r="H49" s="1"/>
      <c r="I49" s="1"/>
      <c r="J49" s="1"/>
      <c r="K49" s="1"/>
      <c r="L49" s="1"/>
    </row>
    <row r="50" spans="1:12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1640</v>
      </c>
      <c r="F50" s="3" t="s">
        <v>1640</v>
      </c>
      <c r="G50" s="3" t="s">
        <v>1640</v>
      </c>
      <c r="H50" s="1"/>
      <c r="I50" s="1"/>
      <c r="J50" s="1"/>
      <c r="K50" s="1"/>
      <c r="L50" s="1"/>
    </row>
    <row r="51" spans="1:12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1640</v>
      </c>
      <c r="F51" s="3" t="s">
        <v>1640</v>
      </c>
      <c r="G51" s="3" t="s">
        <v>1640</v>
      </c>
      <c r="H51" s="1"/>
      <c r="I51" s="1"/>
      <c r="J51" s="1"/>
      <c r="K51" s="1"/>
      <c r="L51" s="1"/>
    </row>
    <row r="52" spans="1:12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1640</v>
      </c>
      <c r="F52" s="3" t="s">
        <v>1640</v>
      </c>
      <c r="G52" s="3" t="s">
        <v>1640</v>
      </c>
      <c r="H52" s="1"/>
      <c r="I52" s="1"/>
      <c r="J52" s="1"/>
      <c r="K52" s="1"/>
      <c r="L52" s="1"/>
    </row>
    <row r="53" spans="1:12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1640</v>
      </c>
      <c r="F53" s="3" t="s">
        <v>1640</v>
      </c>
      <c r="G53" s="3" t="s">
        <v>1640</v>
      </c>
      <c r="H53" s="1"/>
      <c r="I53" s="1"/>
      <c r="J53" s="1"/>
      <c r="K53" s="1"/>
      <c r="L53" s="1"/>
    </row>
    <row r="54" spans="1:12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3" t="s">
        <v>655</v>
      </c>
      <c r="G54" s="3" t="s">
        <v>1639</v>
      </c>
      <c r="H54" s="1"/>
      <c r="I54" s="1"/>
      <c r="J54" s="1"/>
      <c r="K54" s="1"/>
      <c r="L54" s="1"/>
    </row>
    <row r="55" spans="1:12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1640</v>
      </c>
      <c r="F55" s="3" t="s">
        <v>1640</v>
      </c>
      <c r="G55" s="3" t="s">
        <v>1640</v>
      </c>
      <c r="H55" s="1"/>
      <c r="I55" s="1"/>
      <c r="J55" s="1"/>
      <c r="K55" s="1"/>
      <c r="L55" s="1"/>
    </row>
    <row r="56" spans="1:12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1640</v>
      </c>
      <c r="F56" s="3" t="s">
        <v>1640</v>
      </c>
      <c r="G56" s="3" t="s">
        <v>1640</v>
      </c>
      <c r="H56" s="1"/>
      <c r="I56" s="1"/>
      <c r="J56" s="1"/>
      <c r="K56" s="1"/>
      <c r="L56" s="1"/>
    </row>
    <row r="57" spans="1:12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1640</v>
      </c>
      <c r="F57" s="3" t="s">
        <v>1640</v>
      </c>
      <c r="G57" s="3" t="s">
        <v>1640</v>
      </c>
      <c r="H57" s="1"/>
      <c r="I57" s="1"/>
      <c r="J57" s="1"/>
      <c r="K57" s="1"/>
      <c r="L57" s="1"/>
    </row>
    <row r="58" spans="1:12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1640</v>
      </c>
      <c r="F58" s="3" t="s">
        <v>1640</v>
      </c>
      <c r="G58" s="3" t="s">
        <v>1640</v>
      </c>
      <c r="H58" s="1"/>
      <c r="I58" s="1"/>
      <c r="J58" s="1"/>
      <c r="K58" s="1"/>
      <c r="L58" s="1"/>
    </row>
    <row r="59" spans="1:12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1640</v>
      </c>
      <c r="F59" s="3" t="s">
        <v>1640</v>
      </c>
      <c r="G59" s="3" t="s">
        <v>1640</v>
      </c>
      <c r="H59" s="1"/>
      <c r="I59" s="1"/>
      <c r="J59" s="1"/>
      <c r="K59" s="1"/>
      <c r="L59" s="1"/>
    </row>
    <row r="60" spans="1:12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1640</v>
      </c>
      <c r="F60" s="3" t="s">
        <v>1640</v>
      </c>
      <c r="G60" s="3" t="s">
        <v>1640</v>
      </c>
      <c r="H60" s="1"/>
      <c r="I60" s="1"/>
      <c r="J60" s="1"/>
      <c r="K60" s="1"/>
      <c r="L60" s="1"/>
    </row>
    <row r="61" spans="1:12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1640</v>
      </c>
      <c r="F61" s="3" t="s">
        <v>1640</v>
      </c>
      <c r="G61" s="3" t="s">
        <v>1640</v>
      </c>
      <c r="H61" s="1"/>
      <c r="I61" s="1"/>
      <c r="J61" s="1"/>
      <c r="K61" s="1"/>
      <c r="L61" s="1"/>
    </row>
    <row r="62" spans="1:12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1640</v>
      </c>
      <c r="F62" s="3" t="s">
        <v>1640</v>
      </c>
      <c r="G62" s="3" t="s">
        <v>1640</v>
      </c>
      <c r="H62" s="1"/>
      <c r="I62" s="1"/>
      <c r="J62" s="1"/>
      <c r="K62" s="1"/>
      <c r="L62" s="1"/>
    </row>
    <row r="63" spans="1:12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1640</v>
      </c>
      <c r="F63" s="3" t="s">
        <v>1640</v>
      </c>
      <c r="G63" s="3" t="s">
        <v>1640</v>
      </c>
      <c r="H63" s="1"/>
      <c r="I63" s="1"/>
      <c r="J63" s="1"/>
      <c r="K63" s="1"/>
      <c r="L63" s="1"/>
    </row>
    <row r="64" spans="1:12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1640</v>
      </c>
      <c r="F64" s="3" t="s">
        <v>1640</v>
      </c>
      <c r="G64" s="3" t="s">
        <v>1640</v>
      </c>
      <c r="H64" s="1"/>
      <c r="I64" s="1"/>
      <c r="J64" s="1"/>
      <c r="K64" s="1"/>
      <c r="L64" s="1"/>
    </row>
    <row r="65" spans="1:12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1640</v>
      </c>
      <c r="F65" s="3" t="s">
        <v>1640</v>
      </c>
      <c r="G65" s="3" t="s">
        <v>1640</v>
      </c>
      <c r="H65" s="1"/>
      <c r="I65" s="1"/>
      <c r="J65" s="1"/>
      <c r="K65" s="1"/>
      <c r="L65" s="1"/>
    </row>
    <row r="66" spans="1:12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1640</v>
      </c>
      <c r="F66" s="3" t="s">
        <v>1640</v>
      </c>
      <c r="G66" s="3" t="s">
        <v>1640</v>
      </c>
      <c r="H66" s="1"/>
      <c r="I66" s="1"/>
      <c r="J66" s="1"/>
      <c r="K66" s="1"/>
      <c r="L66" s="1"/>
    </row>
    <row r="67" spans="1:12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1640</v>
      </c>
      <c r="F67" s="3" t="s">
        <v>1640</v>
      </c>
      <c r="G67" s="3" t="s">
        <v>1640</v>
      </c>
      <c r="H67" s="1"/>
      <c r="I67" s="1"/>
      <c r="J67" s="1"/>
      <c r="K67" s="1"/>
      <c r="L67" s="1"/>
    </row>
    <row r="68" spans="1:12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1640</v>
      </c>
      <c r="F68" s="3" t="s">
        <v>1640</v>
      </c>
      <c r="G68" s="3" t="s">
        <v>1640</v>
      </c>
      <c r="H68" s="1"/>
      <c r="I68" s="1"/>
      <c r="J68" s="1"/>
      <c r="K68" s="1"/>
      <c r="L68" s="1"/>
    </row>
    <row r="69" spans="1:12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1640</v>
      </c>
      <c r="F69" s="3" t="s">
        <v>1640</v>
      </c>
      <c r="G69" s="3" t="s">
        <v>1640</v>
      </c>
      <c r="H69" s="1"/>
      <c r="I69" s="1"/>
      <c r="J69" s="1"/>
      <c r="K69" s="1"/>
      <c r="L69" s="1"/>
    </row>
    <row r="70" spans="1:12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1640</v>
      </c>
      <c r="F70" s="3" t="s">
        <v>1640</v>
      </c>
      <c r="G70" s="3" t="s">
        <v>1640</v>
      </c>
      <c r="H70" s="1"/>
      <c r="I70" s="1"/>
      <c r="J70" s="1"/>
      <c r="K70" s="1"/>
      <c r="L70" s="1"/>
    </row>
    <row r="71" spans="1:12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1640</v>
      </c>
      <c r="F71" s="3" t="s">
        <v>1640</v>
      </c>
      <c r="G71" s="3" t="s">
        <v>1640</v>
      </c>
      <c r="H71" s="1"/>
      <c r="I71" s="1"/>
      <c r="J71" s="1"/>
      <c r="K71" s="1"/>
      <c r="L71" s="1"/>
    </row>
    <row r="72" spans="1:12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3" t="s">
        <v>655</v>
      </c>
      <c r="G72" s="3" t="s">
        <v>1639</v>
      </c>
      <c r="H72" s="1"/>
      <c r="I72" s="1"/>
      <c r="J72" s="1"/>
      <c r="K72" s="1"/>
      <c r="L72" s="1"/>
    </row>
    <row r="73" spans="1:12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1640</v>
      </c>
      <c r="F73" s="3" t="s">
        <v>1640</v>
      </c>
      <c r="G73" s="3" t="s">
        <v>1640</v>
      </c>
      <c r="H73" s="1"/>
      <c r="I73" s="1"/>
      <c r="J73" s="1"/>
      <c r="K73" s="1"/>
      <c r="L73" s="1"/>
    </row>
    <row r="74" spans="1:12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3" t="s">
        <v>655</v>
      </c>
      <c r="G74" s="3" t="s">
        <v>1639</v>
      </c>
      <c r="H74" s="1"/>
      <c r="I74" s="1"/>
      <c r="J74" s="1"/>
      <c r="K74" s="1"/>
      <c r="L74" s="1"/>
    </row>
    <row r="75" spans="1:12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1640</v>
      </c>
      <c r="F75" s="3" t="s">
        <v>1640</v>
      </c>
      <c r="G75" s="3" t="s">
        <v>1640</v>
      </c>
      <c r="H75" s="1"/>
      <c r="I75" s="1"/>
      <c r="J75" s="1"/>
      <c r="K75" s="1"/>
      <c r="L75" s="1"/>
    </row>
    <row r="76" spans="1:12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1640</v>
      </c>
      <c r="F76" s="3" t="s">
        <v>1640</v>
      </c>
      <c r="G76" s="3" t="s">
        <v>1640</v>
      </c>
      <c r="H76" s="1"/>
      <c r="I76" s="1"/>
      <c r="J76" s="1"/>
      <c r="K76" s="1"/>
      <c r="L76" s="1"/>
    </row>
    <row r="77" spans="1:12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1640</v>
      </c>
      <c r="F77" s="3" t="s">
        <v>1640</v>
      </c>
      <c r="G77" s="3" t="s">
        <v>1640</v>
      </c>
      <c r="H77" s="1"/>
      <c r="I77" s="1"/>
      <c r="J77" s="1"/>
      <c r="K77" s="1"/>
      <c r="L77" s="1"/>
    </row>
    <row r="78" spans="1:12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1640</v>
      </c>
      <c r="F78" s="3" t="s">
        <v>1640</v>
      </c>
      <c r="G78" s="3" t="s">
        <v>1640</v>
      </c>
      <c r="H78" s="1"/>
      <c r="I78" s="1"/>
      <c r="J78" s="1"/>
      <c r="K78" s="1"/>
      <c r="L78" s="1"/>
    </row>
    <row r="79" spans="1:12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1640</v>
      </c>
      <c r="F79" s="3" t="s">
        <v>1640</v>
      </c>
      <c r="G79" s="3" t="s">
        <v>1640</v>
      </c>
      <c r="H79" s="1"/>
      <c r="I79" s="1"/>
      <c r="J79" s="1"/>
      <c r="K79" s="1"/>
      <c r="L79" s="1"/>
    </row>
    <row r="80" spans="1:12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3" t="s">
        <v>655</v>
      </c>
      <c r="G80" s="3" t="s">
        <v>1639</v>
      </c>
      <c r="H80" s="1"/>
      <c r="I80" s="1"/>
      <c r="J80" s="1"/>
      <c r="K80" s="1"/>
      <c r="L80" s="1"/>
    </row>
    <row r="81" spans="1:12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3" t="s">
        <v>655</v>
      </c>
      <c r="G81" s="3" t="s">
        <v>1639</v>
      </c>
      <c r="H81" s="1"/>
      <c r="I81" s="1"/>
      <c r="J81" s="1"/>
      <c r="K81" s="1"/>
      <c r="L81" s="1"/>
    </row>
    <row r="82" spans="1:12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1640</v>
      </c>
      <c r="F82" s="3" t="s">
        <v>1640</v>
      </c>
      <c r="G82" s="3" t="s">
        <v>1640</v>
      </c>
      <c r="H82" s="1"/>
      <c r="I82" s="1"/>
      <c r="J82" s="1"/>
      <c r="K82" s="1"/>
      <c r="L82" s="1"/>
    </row>
    <row r="83" spans="1:12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1640</v>
      </c>
      <c r="F83" s="3" t="s">
        <v>1640</v>
      </c>
      <c r="G83" s="3" t="s">
        <v>1640</v>
      </c>
      <c r="H83" s="1"/>
      <c r="I83" s="1"/>
      <c r="J83" s="1"/>
      <c r="K83" s="1"/>
      <c r="L83" s="1"/>
    </row>
    <row r="84" spans="1:12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3" t="s">
        <v>655</v>
      </c>
      <c r="G84" s="3" t="s">
        <v>1639</v>
      </c>
      <c r="H84" s="1"/>
      <c r="I84" s="1"/>
      <c r="J84" s="1"/>
      <c r="K84" s="1"/>
      <c r="L84" s="1"/>
    </row>
    <row r="85" spans="1:12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3" t="s">
        <v>655</v>
      </c>
      <c r="G85" s="3" t="s">
        <v>1639</v>
      </c>
      <c r="H85" s="1"/>
      <c r="I85" s="1"/>
      <c r="J85" s="1"/>
      <c r="K85" s="1"/>
      <c r="L85" s="1"/>
    </row>
    <row r="86" spans="1:12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3" t="s">
        <v>655</v>
      </c>
      <c r="G86" s="3" t="s">
        <v>1639</v>
      </c>
      <c r="H86" s="1"/>
      <c r="I86" s="1"/>
      <c r="J86" s="1"/>
      <c r="K86" s="1"/>
      <c r="L86" s="1"/>
    </row>
    <row r="87" spans="1:12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1640</v>
      </c>
      <c r="F87" s="3" t="s">
        <v>1640</v>
      </c>
      <c r="G87" s="3" t="s">
        <v>1640</v>
      </c>
      <c r="H87" s="1"/>
      <c r="I87" s="1"/>
      <c r="J87" s="1"/>
      <c r="K87" s="1"/>
      <c r="L87" s="1"/>
    </row>
    <row r="88" spans="1:12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1640</v>
      </c>
      <c r="F88" s="3" t="s">
        <v>1640</v>
      </c>
      <c r="G88" s="3" t="s">
        <v>1640</v>
      </c>
      <c r="H88" s="1"/>
      <c r="I88" s="1"/>
      <c r="J88" s="1"/>
      <c r="K88" s="1"/>
      <c r="L88" s="1"/>
    </row>
    <row r="89" spans="1:12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3" t="s">
        <v>655</v>
      </c>
      <c r="G89" s="3" t="s">
        <v>1639</v>
      </c>
      <c r="H89" s="1"/>
      <c r="I89" s="1"/>
      <c r="J89" s="1"/>
      <c r="K89" s="1"/>
      <c r="L89" s="1"/>
    </row>
    <row r="90" spans="1:12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1640</v>
      </c>
      <c r="F90" s="3" t="s">
        <v>1640</v>
      </c>
      <c r="G90" s="3" t="s">
        <v>1640</v>
      </c>
      <c r="H90" s="1"/>
      <c r="I90" s="1"/>
      <c r="J90" s="1"/>
      <c r="K90" s="1"/>
      <c r="L90" s="1"/>
    </row>
    <row r="91" spans="1:12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3" t="s">
        <v>655</v>
      </c>
      <c r="G91" s="3" t="s">
        <v>1639</v>
      </c>
      <c r="H91" s="1"/>
      <c r="I91" s="1"/>
      <c r="J91" s="1"/>
      <c r="K91" s="1"/>
      <c r="L91" s="1"/>
    </row>
    <row r="92" spans="1:12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3" t="s">
        <v>655</v>
      </c>
      <c r="G92" s="3" t="s">
        <v>1639</v>
      </c>
      <c r="H92" s="1"/>
      <c r="I92" s="1"/>
      <c r="J92" s="1"/>
      <c r="K92" s="1"/>
      <c r="L92" s="1"/>
    </row>
    <row r="93" spans="1:12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3" t="s">
        <v>655</v>
      </c>
      <c r="G93" s="3" t="s">
        <v>1639</v>
      </c>
      <c r="H93" s="1"/>
      <c r="I93" s="1"/>
      <c r="J93" s="1"/>
      <c r="K93" s="1"/>
      <c r="L93" s="1"/>
    </row>
    <row r="94" spans="1:12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1640</v>
      </c>
      <c r="F94" s="3" t="s">
        <v>1640</v>
      </c>
      <c r="G94" s="3" t="s">
        <v>1640</v>
      </c>
      <c r="H94" s="1"/>
      <c r="I94" s="1"/>
      <c r="J94" s="1"/>
      <c r="K94" s="1"/>
      <c r="L94" s="1"/>
    </row>
    <row r="95" spans="1:12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1640</v>
      </c>
      <c r="F95" s="3" t="s">
        <v>1640</v>
      </c>
      <c r="G95" s="3" t="s">
        <v>1640</v>
      </c>
      <c r="H95" s="1"/>
      <c r="I95" s="1"/>
      <c r="J95" s="1"/>
      <c r="K95" s="1"/>
      <c r="L95" s="1"/>
    </row>
    <row r="96" spans="1:12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1640</v>
      </c>
      <c r="F96" s="3" t="s">
        <v>1640</v>
      </c>
      <c r="G96" s="3" t="s">
        <v>1640</v>
      </c>
      <c r="H96" s="1"/>
      <c r="I96" s="1"/>
      <c r="J96" s="1"/>
      <c r="K96" s="1"/>
      <c r="L96" s="1"/>
    </row>
    <row r="97" spans="1:12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1640</v>
      </c>
      <c r="F97" s="3" t="s">
        <v>1640</v>
      </c>
      <c r="G97" s="3" t="s">
        <v>1640</v>
      </c>
      <c r="H97" s="1"/>
      <c r="I97" s="1"/>
      <c r="J97" s="1"/>
      <c r="K97" s="1"/>
      <c r="L97" s="1"/>
    </row>
    <row r="98" spans="1:12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1640</v>
      </c>
      <c r="F98" s="3" t="s">
        <v>1640</v>
      </c>
      <c r="G98" s="3" t="s">
        <v>1640</v>
      </c>
      <c r="H98" s="1"/>
      <c r="I98" s="1"/>
      <c r="J98" s="1"/>
      <c r="K98" s="1"/>
      <c r="L98" s="1"/>
    </row>
    <row r="99" spans="1:12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1640</v>
      </c>
      <c r="F99" s="3" t="s">
        <v>1640</v>
      </c>
      <c r="G99" s="3" t="s">
        <v>1640</v>
      </c>
      <c r="H99" s="1"/>
      <c r="I99" s="1"/>
      <c r="J99" s="1"/>
      <c r="K99" s="1"/>
      <c r="L99" s="1"/>
    </row>
    <row r="100" spans="1:12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1640</v>
      </c>
      <c r="F100" s="3" t="s">
        <v>1640</v>
      </c>
      <c r="G100" s="3" t="s">
        <v>1640</v>
      </c>
      <c r="H100" s="1"/>
      <c r="I100" s="1"/>
      <c r="J100" s="1"/>
      <c r="K100" s="1"/>
      <c r="L100" s="1"/>
    </row>
    <row r="101" spans="1:12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3" t="s">
        <v>655</v>
      </c>
      <c r="G101" s="3" t="s">
        <v>1639</v>
      </c>
      <c r="H101" s="1"/>
      <c r="I101" s="1"/>
      <c r="J101" s="1"/>
      <c r="K101" s="1"/>
      <c r="L101" s="1"/>
    </row>
    <row r="102" spans="1:12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3" t="s">
        <v>655</v>
      </c>
      <c r="G102" s="3" t="s">
        <v>1639</v>
      </c>
      <c r="H102" s="1"/>
      <c r="I102" s="1"/>
      <c r="J102" s="1"/>
      <c r="K102" s="1"/>
      <c r="L102" s="1"/>
    </row>
    <row r="103" spans="1:12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3" t="s">
        <v>655</v>
      </c>
      <c r="G103" s="3" t="s">
        <v>1639</v>
      </c>
      <c r="H103" s="1"/>
      <c r="I103" s="1"/>
      <c r="J103" s="1"/>
      <c r="K103" s="1"/>
      <c r="L103" s="1"/>
    </row>
    <row r="104" spans="1:12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3" t="s">
        <v>655</v>
      </c>
      <c r="G104" s="3" t="s">
        <v>1639</v>
      </c>
      <c r="H104" s="1"/>
      <c r="I104" s="1"/>
      <c r="J104" s="1"/>
      <c r="K104" s="1"/>
      <c r="L104" s="1"/>
    </row>
    <row r="105" spans="1:12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3" t="s">
        <v>655</v>
      </c>
      <c r="G105" s="3" t="s">
        <v>1639</v>
      </c>
      <c r="H105" s="1"/>
      <c r="I105" s="1"/>
      <c r="J105" s="1"/>
      <c r="K105" s="1"/>
      <c r="L105" s="1"/>
    </row>
    <row r="106" spans="1:12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3" t="s">
        <v>655</v>
      </c>
      <c r="G106" s="3" t="s">
        <v>1639</v>
      </c>
      <c r="H106" s="1"/>
      <c r="I106" s="1"/>
      <c r="J106" s="1"/>
      <c r="K106" s="1"/>
      <c r="L106" s="1"/>
    </row>
    <row r="107" spans="1:12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3" t="s">
        <v>655</v>
      </c>
      <c r="G107" s="3" t="s">
        <v>1639</v>
      </c>
      <c r="H107" s="1"/>
      <c r="I107" s="1"/>
      <c r="J107" s="1"/>
      <c r="K107" s="1"/>
      <c r="L107" s="1"/>
    </row>
    <row r="108" spans="1:12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3" t="s">
        <v>655</v>
      </c>
      <c r="G108" s="3" t="s">
        <v>1639</v>
      </c>
      <c r="H108" s="1"/>
      <c r="I108" s="1"/>
      <c r="J108" s="1"/>
      <c r="K108" s="1"/>
      <c r="L108" s="1"/>
    </row>
    <row r="109" spans="1:12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3" t="s">
        <v>655</v>
      </c>
      <c r="G109" s="3" t="s">
        <v>1639</v>
      </c>
      <c r="H109" s="1"/>
      <c r="I109" s="1"/>
      <c r="J109" s="1"/>
      <c r="K109" s="1"/>
      <c r="L109" s="1"/>
    </row>
    <row r="110" spans="1:12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3" t="s">
        <v>655</v>
      </c>
      <c r="G110" s="3" t="s">
        <v>1639</v>
      </c>
      <c r="H110" s="1"/>
      <c r="I110" s="1"/>
      <c r="J110" s="1"/>
      <c r="K110" s="1"/>
      <c r="L110" s="1"/>
    </row>
    <row r="111" spans="1:12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3" t="s">
        <v>655</v>
      </c>
      <c r="G111" s="3" t="s">
        <v>1639</v>
      </c>
      <c r="H111" s="1"/>
      <c r="I111" s="1"/>
      <c r="J111" s="1"/>
      <c r="K111" s="1"/>
      <c r="L111" s="1"/>
    </row>
    <row r="112" spans="1:12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3" t="s">
        <v>655</v>
      </c>
      <c r="G112" s="3" t="s">
        <v>1639</v>
      </c>
      <c r="H112" s="1"/>
      <c r="I112" s="1"/>
      <c r="J112" s="1"/>
      <c r="K112" s="1"/>
      <c r="L112" s="1"/>
    </row>
    <row r="113" spans="1:12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3" t="s">
        <v>655</v>
      </c>
      <c r="G113" s="3" t="s">
        <v>1639</v>
      </c>
      <c r="H113" s="1"/>
      <c r="I113" s="1"/>
      <c r="J113" s="1"/>
      <c r="K113" s="1"/>
      <c r="L113" s="1"/>
    </row>
    <row r="114" spans="1:12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3" t="s">
        <v>655</v>
      </c>
      <c r="G114" s="3" t="s">
        <v>1639</v>
      </c>
      <c r="H114" s="1"/>
      <c r="I114" s="1"/>
      <c r="J114" s="1"/>
      <c r="K114" s="1"/>
      <c r="L114" s="1"/>
    </row>
    <row r="115" spans="1:12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3" t="s">
        <v>655</v>
      </c>
      <c r="G115" s="3" t="s">
        <v>1639</v>
      </c>
      <c r="H115" s="1"/>
      <c r="I115" s="1"/>
      <c r="J115" s="1"/>
      <c r="K115" s="1"/>
      <c r="L115" s="1"/>
    </row>
    <row r="116" spans="1:12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1640</v>
      </c>
      <c r="F116" s="3" t="s">
        <v>1640</v>
      </c>
      <c r="G116" s="3" t="s">
        <v>1640</v>
      </c>
      <c r="H116" s="1"/>
      <c r="I116" s="1"/>
      <c r="J116" s="1"/>
      <c r="K116" s="1"/>
      <c r="L116" s="1"/>
    </row>
    <row r="117" spans="1:12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1640</v>
      </c>
      <c r="F117" s="3" t="s">
        <v>1640</v>
      </c>
      <c r="G117" s="3" t="s">
        <v>1640</v>
      </c>
      <c r="H117" s="1"/>
      <c r="I117" s="1"/>
      <c r="J117" s="1"/>
      <c r="K117" s="1"/>
      <c r="L117" s="1"/>
    </row>
    <row r="118" spans="1:12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1640</v>
      </c>
      <c r="F118" s="3" t="s">
        <v>1640</v>
      </c>
      <c r="G118" s="3" t="s">
        <v>1640</v>
      </c>
      <c r="H118" s="1"/>
      <c r="I118" s="1"/>
      <c r="J118" s="1"/>
      <c r="K118" s="1"/>
      <c r="L118" s="1"/>
    </row>
    <row r="119" spans="1:12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1640</v>
      </c>
      <c r="F119" s="3" t="s">
        <v>1640</v>
      </c>
      <c r="G119" s="3" t="s">
        <v>1640</v>
      </c>
      <c r="H119" s="1"/>
      <c r="I119" s="1"/>
      <c r="J119" s="1"/>
      <c r="K119" s="1"/>
      <c r="L119" s="1"/>
    </row>
    <row r="120" spans="1:12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3" t="s">
        <v>655</v>
      </c>
      <c r="G120" s="3" t="s">
        <v>1639</v>
      </c>
      <c r="H120" s="1"/>
      <c r="I120" s="1"/>
      <c r="J120" s="1"/>
      <c r="K120" s="1"/>
      <c r="L120" s="1"/>
    </row>
    <row r="121" spans="1:12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1640</v>
      </c>
      <c r="F121" s="3" t="s">
        <v>1640</v>
      </c>
      <c r="G121" s="3" t="s">
        <v>1640</v>
      </c>
      <c r="H121" s="1"/>
      <c r="I121" s="1"/>
      <c r="J121" s="1"/>
      <c r="K121" s="1"/>
      <c r="L121" s="1"/>
    </row>
    <row r="122" spans="1:12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3" t="s">
        <v>655</v>
      </c>
      <c r="G122" s="3" t="s">
        <v>1639</v>
      </c>
      <c r="H122" s="1"/>
      <c r="I122" s="1"/>
      <c r="J122" s="1"/>
      <c r="K122" s="1"/>
      <c r="L122" s="1"/>
    </row>
    <row r="123" spans="1:12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3" t="s">
        <v>655</v>
      </c>
      <c r="G123" s="3" t="s">
        <v>1639</v>
      </c>
      <c r="H123" s="1"/>
      <c r="I123" s="1"/>
      <c r="J123" s="1"/>
      <c r="K123" s="1"/>
      <c r="L123" s="1"/>
    </row>
    <row r="124" spans="1:12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3" t="s">
        <v>655</v>
      </c>
      <c r="G124" s="3" t="s">
        <v>1639</v>
      </c>
      <c r="H124" s="1"/>
      <c r="I124" s="1"/>
      <c r="J124" s="1"/>
      <c r="K124" s="1"/>
      <c r="L124" s="1"/>
    </row>
    <row r="125" spans="1:12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1640</v>
      </c>
      <c r="F125" s="3" t="s">
        <v>1640</v>
      </c>
      <c r="G125" s="3" t="s">
        <v>1640</v>
      </c>
      <c r="H125" s="1"/>
      <c r="I125" s="1"/>
      <c r="J125" s="1"/>
      <c r="K125" s="1"/>
      <c r="L125" s="1"/>
    </row>
    <row r="126" spans="1:12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3" t="s">
        <v>655</v>
      </c>
      <c r="G126" s="3" t="s">
        <v>1639</v>
      </c>
      <c r="H126" s="1"/>
      <c r="I126" s="1"/>
      <c r="J126" s="1"/>
      <c r="K126" s="1"/>
      <c r="L126" s="1"/>
    </row>
    <row r="127" spans="1:12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1640</v>
      </c>
      <c r="F127" s="3" t="s">
        <v>1640</v>
      </c>
      <c r="G127" s="3" t="s">
        <v>1640</v>
      </c>
      <c r="H127" s="1"/>
      <c r="I127" s="1"/>
      <c r="J127" s="1"/>
      <c r="K127" s="1"/>
      <c r="L127" s="1"/>
    </row>
    <row r="128" spans="1:12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1640</v>
      </c>
      <c r="F128" s="3" t="s">
        <v>1640</v>
      </c>
      <c r="G128" s="3" t="s">
        <v>1640</v>
      </c>
      <c r="H128" s="1"/>
      <c r="I128" s="1"/>
      <c r="J128" s="1"/>
      <c r="K128" s="1"/>
      <c r="L128" s="1"/>
    </row>
    <row r="129" spans="1:12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1640</v>
      </c>
      <c r="F129" s="3" t="s">
        <v>1640</v>
      </c>
      <c r="G129" s="3" t="s">
        <v>1640</v>
      </c>
      <c r="H129" s="1"/>
      <c r="I129" s="1"/>
      <c r="J129" s="1"/>
      <c r="K129" s="1"/>
      <c r="L129" s="1"/>
    </row>
    <row r="130" spans="1:12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3" t="s">
        <v>655</v>
      </c>
      <c r="G130" s="3" t="s">
        <v>1639</v>
      </c>
      <c r="H130" s="1"/>
      <c r="I130" s="1"/>
      <c r="J130" s="1"/>
      <c r="K130" s="1"/>
      <c r="L130" s="1"/>
    </row>
    <row r="131" spans="1:12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3" t="s">
        <v>655</v>
      </c>
      <c r="G131" s="3" t="s">
        <v>1639</v>
      </c>
      <c r="H131" s="1"/>
      <c r="I131" s="1"/>
      <c r="J131" s="1"/>
      <c r="K131" s="1"/>
      <c r="L131" s="1"/>
    </row>
    <row r="132" spans="1:12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3" t="s">
        <v>655</v>
      </c>
      <c r="G132" s="3" t="s">
        <v>1639</v>
      </c>
      <c r="H132" s="1"/>
      <c r="I132" s="1"/>
      <c r="J132" s="1"/>
      <c r="K132" s="1"/>
      <c r="L132" s="1"/>
    </row>
    <row r="133" spans="1:12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1640</v>
      </c>
      <c r="F133" s="3" t="s">
        <v>1640</v>
      </c>
      <c r="G133" s="3" t="s">
        <v>1640</v>
      </c>
      <c r="H133" s="1"/>
      <c r="I133" s="1"/>
      <c r="J133" s="1"/>
      <c r="K133" s="1"/>
      <c r="L133" s="1"/>
    </row>
    <row r="134" spans="1:12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1640</v>
      </c>
      <c r="F134" s="3" t="s">
        <v>1640</v>
      </c>
      <c r="G134" s="3" t="s">
        <v>1640</v>
      </c>
      <c r="H134" s="1"/>
      <c r="I134" s="1"/>
      <c r="J134" s="1"/>
      <c r="K134" s="1"/>
      <c r="L134" s="1"/>
    </row>
    <row r="135" spans="1:12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1640</v>
      </c>
      <c r="F135" s="3" t="s">
        <v>1640</v>
      </c>
      <c r="G135" s="3" t="s">
        <v>1640</v>
      </c>
      <c r="H135" s="1"/>
      <c r="I135" s="1"/>
      <c r="J135" s="1"/>
      <c r="K135" s="1"/>
      <c r="L135" s="1"/>
    </row>
    <row r="136" spans="1:12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Substances</v>
      </c>
      <c r="D136" s="27" t="str">
        <f>VLOOKUP(A136,Features!$A:$M,$D$1,FALSE)</f>
        <v>FALSE</v>
      </c>
      <c r="E136" s="3" t="s">
        <v>1640</v>
      </c>
      <c r="F136" s="3" t="s">
        <v>1640</v>
      </c>
      <c r="G136" s="3" t="s">
        <v>1640</v>
      </c>
      <c r="H136" s="1"/>
      <c r="I136" s="1"/>
      <c r="J136" s="1"/>
      <c r="K136" s="1"/>
      <c r="L136" s="1"/>
    </row>
    <row r="137" spans="1:12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1640</v>
      </c>
      <c r="F137" s="3" t="s">
        <v>1640</v>
      </c>
      <c r="G137" s="3" t="s">
        <v>1640</v>
      </c>
      <c r="H137" s="1"/>
      <c r="I137" s="1"/>
      <c r="J137" s="1"/>
      <c r="K137" s="1"/>
      <c r="L137" s="1"/>
    </row>
    <row r="138" spans="1:12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1640</v>
      </c>
      <c r="F138" s="3" t="s">
        <v>1640</v>
      </c>
      <c r="G138" s="3" t="s">
        <v>1640</v>
      </c>
      <c r="H138" s="1"/>
      <c r="I138" s="1"/>
      <c r="J138" s="1"/>
      <c r="K138" s="1"/>
      <c r="L138" s="1"/>
    </row>
    <row r="139" spans="1:12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1640</v>
      </c>
      <c r="F139" s="3" t="s">
        <v>1640</v>
      </c>
      <c r="G139" s="3" t="s">
        <v>1640</v>
      </c>
      <c r="H139" s="1"/>
      <c r="I139" s="1"/>
      <c r="J139" s="1"/>
      <c r="K139" s="1"/>
      <c r="L139" s="1"/>
    </row>
    <row r="140" spans="1:12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1640</v>
      </c>
      <c r="F140" s="3" t="s">
        <v>1640</v>
      </c>
      <c r="G140" s="3" t="s">
        <v>1640</v>
      </c>
      <c r="H140" s="1"/>
      <c r="I140" s="1"/>
      <c r="J140" s="1"/>
      <c r="K140" s="1"/>
      <c r="L140" s="1"/>
    </row>
    <row r="141" spans="1:12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1640</v>
      </c>
      <c r="F141" s="3" t="s">
        <v>1640</v>
      </c>
      <c r="G141" s="3" t="s">
        <v>1640</v>
      </c>
      <c r="H141" s="1"/>
      <c r="I141" s="1"/>
      <c r="J141" s="1"/>
      <c r="K141" s="1"/>
      <c r="L141" s="1"/>
    </row>
    <row r="142" spans="1:12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1640</v>
      </c>
      <c r="F142" s="3" t="s">
        <v>1640</v>
      </c>
      <c r="G142" s="3" t="s">
        <v>1640</v>
      </c>
      <c r="H142" s="1"/>
      <c r="I142" s="1"/>
      <c r="J142" s="1"/>
      <c r="K142" s="1"/>
      <c r="L142" s="1"/>
    </row>
    <row r="143" spans="1:12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1640</v>
      </c>
      <c r="F143" s="3" t="s">
        <v>1640</v>
      </c>
      <c r="G143" s="3" t="s">
        <v>1640</v>
      </c>
      <c r="H143" s="1"/>
      <c r="I143" s="1"/>
      <c r="J143" s="1"/>
      <c r="K143" s="1"/>
      <c r="L143" s="1"/>
    </row>
    <row r="144" spans="1:12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3" t="s">
        <v>655</v>
      </c>
      <c r="G144" s="3" t="s">
        <v>1639</v>
      </c>
      <c r="H144" s="1"/>
      <c r="I144" s="1"/>
      <c r="J144" s="1"/>
      <c r="K144" s="1"/>
      <c r="L144" s="1"/>
    </row>
    <row r="145" spans="1:12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1640</v>
      </c>
      <c r="F145" s="3" t="s">
        <v>1640</v>
      </c>
      <c r="G145" s="3" t="s">
        <v>1640</v>
      </c>
      <c r="H145" s="1"/>
      <c r="I145" s="1"/>
      <c r="J145" s="1"/>
      <c r="K145" s="1"/>
      <c r="L145" s="1"/>
    </row>
    <row r="146" spans="1:12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1640</v>
      </c>
      <c r="F146" s="3" t="s">
        <v>1640</v>
      </c>
      <c r="G146" s="3" t="s">
        <v>1640</v>
      </c>
      <c r="H146" s="1"/>
      <c r="I146" s="1"/>
      <c r="J146" s="1"/>
      <c r="K146" s="1"/>
      <c r="L146" s="1"/>
    </row>
    <row r="147" spans="1:12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1640</v>
      </c>
      <c r="F147" s="3" t="s">
        <v>1640</v>
      </c>
      <c r="G147" s="3" t="s">
        <v>1640</v>
      </c>
      <c r="H147" s="1"/>
      <c r="I147" s="1"/>
      <c r="J147" s="1"/>
      <c r="K147" s="1"/>
      <c r="L147" s="1"/>
    </row>
    <row r="148" spans="1:12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1640</v>
      </c>
      <c r="F148" s="3" t="s">
        <v>1640</v>
      </c>
      <c r="G148" s="3" t="s">
        <v>1640</v>
      </c>
      <c r="H148" s="1"/>
      <c r="I148" s="1"/>
      <c r="J148" s="1"/>
      <c r="K148" s="1"/>
      <c r="L148" s="1"/>
    </row>
    <row r="149" spans="1:12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1640</v>
      </c>
      <c r="F149" s="3" t="s">
        <v>1640</v>
      </c>
      <c r="G149" s="3" t="s">
        <v>1640</v>
      </c>
      <c r="H149" s="1"/>
      <c r="I149" s="1"/>
      <c r="J149" s="1"/>
      <c r="K149" s="1"/>
      <c r="L149" s="1"/>
    </row>
    <row r="150" spans="1:12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3" t="s">
        <v>655</v>
      </c>
      <c r="G150" s="3" t="s">
        <v>1639</v>
      </c>
      <c r="H150" s="1"/>
      <c r="I150" s="1"/>
      <c r="J150" s="1"/>
      <c r="K150" s="1"/>
      <c r="L150" s="1"/>
    </row>
    <row r="151" spans="1:12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3" t="s">
        <v>655</v>
      </c>
      <c r="G151" s="3" t="s">
        <v>1639</v>
      </c>
      <c r="H151" s="1"/>
      <c r="I151" s="1"/>
      <c r="J151" s="1"/>
      <c r="K151" s="1"/>
      <c r="L151" s="1"/>
    </row>
  </sheetData>
  <conditionalFormatting sqref="D3:D151">
    <cfRule type="cellIs" dxfId="100" priority="1" operator="equal">
      <formula>"FALSE"</formula>
    </cfRule>
    <cfRule type="cellIs" dxfId="99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I69"/>
  <sheetViews>
    <sheetView tabSelected="1"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9" sqref="F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94.33203125" style="5" customWidth="1"/>
    <col min="7" max="7" width="17.6640625" style="5" customWidth="1"/>
    <col min="8" max="8" width="18" style="5" customWidth="1"/>
    <col min="9" max="9" width="63.6640625" style="17" customWidth="1"/>
    <col min="10" max="16384" width="16.33203125" style="5"/>
  </cols>
  <sheetData>
    <row r="1" spans="1:9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I1" s="38"/>
    </row>
    <row r="2" spans="1:9" s="44" customFormat="1" ht="25.2" customHeight="1" thickBot="1" x14ac:dyDescent="0.35">
      <c r="A2" s="40" t="s">
        <v>1460</v>
      </c>
      <c r="B2" s="41" t="s">
        <v>1623</v>
      </c>
      <c r="C2" s="42" t="s">
        <v>467</v>
      </c>
      <c r="D2" s="46" t="s">
        <v>466</v>
      </c>
      <c r="E2" s="40" t="s">
        <v>1461</v>
      </c>
      <c r="F2" s="40" t="s">
        <v>862</v>
      </c>
      <c r="G2" s="40" t="s">
        <v>1505</v>
      </c>
      <c r="H2" s="40" t="s">
        <v>1504</v>
      </c>
      <c r="I2" s="43" t="s">
        <v>1503</v>
      </c>
    </row>
    <row r="3" spans="1:9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1497</v>
      </c>
      <c r="I3" s="17" t="s">
        <v>1502</v>
      </c>
    </row>
    <row r="4" spans="1:9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1501</v>
      </c>
      <c r="I4" s="17" t="s">
        <v>1500</v>
      </c>
    </row>
    <row r="5" spans="1:9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1497</v>
      </c>
    </row>
    <row r="6" spans="1:9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1472</v>
      </c>
    </row>
    <row r="7" spans="1:9" ht="25.2" customHeight="1" x14ac:dyDescent="0.3">
      <c r="A7" s="5" t="s">
        <v>1462</v>
      </c>
      <c r="B7" s="39">
        <v>34</v>
      </c>
      <c r="C7" s="9" t="str">
        <f>VLOOKUP(B7,Features!$A:$F,$C$1,FALSE)</f>
        <v>Histology</v>
      </c>
      <c r="D7" s="47" t="str">
        <f>VLOOKUP(B7,Features!$A:$F,$D$1,FALSE)</f>
        <v>Grading</v>
      </c>
      <c r="E7" s="5">
        <v>3</v>
      </c>
      <c r="F7" s="5" t="s">
        <v>1466</v>
      </c>
      <c r="G7" s="5" t="s">
        <v>1464</v>
      </c>
      <c r="H7" s="5" t="s">
        <v>46</v>
      </c>
      <c r="I7" s="17" t="s">
        <v>1493</v>
      </c>
    </row>
    <row r="8" spans="1:9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1</v>
      </c>
      <c r="F8" s="5" t="s">
        <v>1497</v>
      </c>
    </row>
    <row r="9" spans="1:9" ht="25.2" customHeight="1" x14ac:dyDescent="0.3">
      <c r="A9" s="5" t="s">
        <v>1462</v>
      </c>
      <c r="B9" s="39">
        <v>44</v>
      </c>
      <c r="C9" s="9" t="str">
        <f>VLOOKUP(B9,Features!$A:$F,$C$1,FALSE)</f>
        <v>Metastasis</v>
      </c>
      <c r="D9" s="47" t="str">
        <f>VLOOKUP(B9,Features!$A:$F,$D$1,FALSE)</f>
        <v>Localization</v>
      </c>
      <c r="E9" s="5">
        <v>2</v>
      </c>
      <c r="F9" s="5" t="s">
        <v>1472</v>
      </c>
    </row>
    <row r="10" spans="1:9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1</v>
      </c>
      <c r="F10" s="5" t="s">
        <v>1497</v>
      </c>
    </row>
    <row r="11" spans="1:9" ht="25.2" customHeight="1" x14ac:dyDescent="0.3">
      <c r="A11" s="5" t="s">
        <v>1462</v>
      </c>
      <c r="B11" s="39">
        <v>62</v>
      </c>
      <c r="C11" s="9" t="str">
        <f>VLOOKUP(B11,Features!$A:$F,$C$1,FALSE)</f>
        <v>Patient</v>
      </c>
      <c r="D11" s="47" t="str">
        <f>VLOOKUP(B11,Features!$A:$F,$D$1,FALSE)</f>
        <v>Gender</v>
      </c>
      <c r="E11" s="5">
        <v>2</v>
      </c>
      <c r="F11" s="5" t="s">
        <v>1472</v>
      </c>
    </row>
    <row r="12" spans="1:9" ht="25.2" customHeight="1" x14ac:dyDescent="0.3">
      <c r="A12" s="5" t="s">
        <v>1462</v>
      </c>
      <c r="B12" s="39">
        <v>62</v>
      </c>
      <c r="C12" s="9" t="str">
        <f>VLOOKUP(B12,Features!$A:$F,$C$1,FALSE)</f>
        <v>Patient</v>
      </c>
      <c r="D12" s="47" t="str">
        <f>VLOOKUP(B12,Features!$A:$F,$D$1,FALSE)</f>
        <v>Gender</v>
      </c>
      <c r="E12" s="5">
        <v>3</v>
      </c>
      <c r="F12" s="5" t="s">
        <v>1466</v>
      </c>
      <c r="G12" s="5" t="s">
        <v>1499</v>
      </c>
      <c r="H12" s="5" t="s">
        <v>5</v>
      </c>
    </row>
    <row r="13" spans="1:9" ht="25.2" customHeight="1" x14ac:dyDescent="0.3">
      <c r="A13" s="5" t="s">
        <v>1462</v>
      </c>
      <c r="B13" s="39">
        <v>62</v>
      </c>
      <c r="C13" s="9" t="str">
        <f>VLOOKUP(B13,Features!$A:$F,$C$1,FALSE)</f>
        <v>Patient</v>
      </c>
      <c r="D13" s="47" t="str">
        <f>VLOOKUP(B13,Features!$A:$F,$D$1,FALSE)</f>
        <v>Gender</v>
      </c>
      <c r="E13" s="5">
        <v>4</v>
      </c>
      <c r="F13" s="5" t="s">
        <v>1466</v>
      </c>
      <c r="G13" s="5" t="s">
        <v>1498</v>
      </c>
      <c r="H13" s="5" t="s">
        <v>6</v>
      </c>
    </row>
    <row r="14" spans="1:9" ht="25.2" customHeight="1" x14ac:dyDescent="0.3">
      <c r="A14" s="5" t="s">
        <v>1462</v>
      </c>
      <c r="B14" s="39">
        <v>99</v>
      </c>
      <c r="C14" s="9" t="str">
        <f>VLOOKUP(B14,Features!$A:$F,$C$1,FALSE)</f>
        <v>Staging</v>
      </c>
      <c r="D14" s="47" t="str">
        <f>VLOOKUP(B14,Features!$A:$F,$D$1,FALSE)</f>
        <v>UICCStage</v>
      </c>
      <c r="E14" s="5">
        <v>1</v>
      </c>
      <c r="F14" s="5" t="s">
        <v>1497</v>
      </c>
    </row>
    <row r="15" spans="1:9" ht="25.2" customHeight="1" x14ac:dyDescent="0.3">
      <c r="A15" s="5" t="s">
        <v>1462</v>
      </c>
      <c r="B15" s="39">
        <v>99</v>
      </c>
      <c r="C15" s="9" t="str">
        <f>VLOOKUP(B15,Features!$A:$F,$C$1,FALSE)</f>
        <v>Staging</v>
      </c>
      <c r="D15" s="47" t="str">
        <f>VLOOKUP(B15,Features!$A:$F,$D$1,FALSE)</f>
        <v>UICCStage</v>
      </c>
      <c r="E15" s="5">
        <v>2</v>
      </c>
      <c r="F15" s="5" t="s">
        <v>1472</v>
      </c>
    </row>
    <row r="16" spans="1:9" ht="25.2" customHeight="1" x14ac:dyDescent="0.3">
      <c r="A16" s="5" t="s">
        <v>1462</v>
      </c>
      <c r="B16" s="39">
        <v>99</v>
      </c>
      <c r="C16" s="9" t="str">
        <f>VLOOKUP(B16,Features!$A:$F,$C$1,FALSE)</f>
        <v>Staging</v>
      </c>
      <c r="D16" s="47" t="str">
        <f>VLOOKUP(B16,Features!$A:$F,$D$1,FALSE)</f>
        <v>UICCStage</v>
      </c>
      <c r="E16" s="5">
        <v>3</v>
      </c>
      <c r="F16" s="5" t="s">
        <v>1466</v>
      </c>
      <c r="G16" s="16" t="s">
        <v>1496</v>
      </c>
      <c r="H16" s="5" t="s">
        <v>36</v>
      </c>
      <c r="I16" s="17" t="s">
        <v>1495</v>
      </c>
    </row>
    <row r="17" spans="1:9" ht="25.2" customHeight="1" x14ac:dyDescent="0.3">
      <c r="A17" s="5" t="s">
        <v>1462</v>
      </c>
      <c r="B17" s="39">
        <v>99</v>
      </c>
      <c r="C17" s="9" t="str">
        <f>VLOOKUP(B17,Features!$A:$F,$C$1,FALSE)</f>
        <v>Staging</v>
      </c>
      <c r="D17" s="47" t="str">
        <f>VLOOKUP(B17,Features!$A:$F,$D$1,FALSE)</f>
        <v>UICCStage</v>
      </c>
      <c r="E17" s="5">
        <v>4</v>
      </c>
      <c r="F17" s="5" t="s">
        <v>1466</v>
      </c>
      <c r="G17" s="16" t="s">
        <v>1494</v>
      </c>
      <c r="H17" s="5" t="s">
        <v>35</v>
      </c>
    </row>
    <row r="18" spans="1:9" ht="25.2" customHeight="1" x14ac:dyDescent="0.3">
      <c r="A18" s="5" t="s">
        <v>1462</v>
      </c>
      <c r="B18" s="39">
        <v>99</v>
      </c>
      <c r="C18" s="9" t="str">
        <f>VLOOKUP(B18,Features!$A:$F,$C$1,FALSE)</f>
        <v>Staging</v>
      </c>
      <c r="D18" s="47" t="str">
        <f>VLOOKUP(B18,Features!$A:$F,$D$1,FALSE)</f>
        <v>UICCStage</v>
      </c>
      <c r="E18" s="5">
        <v>5</v>
      </c>
      <c r="F18" s="5" t="s">
        <v>1466</v>
      </c>
      <c r="G18" s="5" t="s">
        <v>1464</v>
      </c>
      <c r="H18" s="5" t="s">
        <v>46</v>
      </c>
      <c r="I18" s="17" t="s">
        <v>1493</v>
      </c>
    </row>
    <row r="19" spans="1:9" ht="25.2" customHeight="1" x14ac:dyDescent="0.3">
      <c r="A19" s="5" t="s">
        <v>1462</v>
      </c>
      <c r="B19" s="39">
        <v>100</v>
      </c>
      <c r="C19" s="9" t="str">
        <f>VLOOKUP(B19,Features!$A:$F,$C$1,FALSE)</f>
        <v>Staging</v>
      </c>
      <c r="D19" s="47" t="str">
        <f>VLOOKUP(B19,Features!$A:$F,$D$1,FALSE)</f>
        <v>TNM_T</v>
      </c>
      <c r="E19" s="5">
        <v>6</v>
      </c>
      <c r="F19" s="5" t="s">
        <v>1473</v>
      </c>
      <c r="I19" s="17" t="s">
        <v>1492</v>
      </c>
    </row>
    <row r="20" spans="1:9" ht="25.2" customHeight="1" x14ac:dyDescent="0.3">
      <c r="A20" s="5" t="s">
        <v>1462</v>
      </c>
      <c r="B20" s="39">
        <v>100</v>
      </c>
      <c r="C20" s="9" t="str">
        <f>VLOOKUP(B20,Features!$A:$F,$C$1,FALSE)</f>
        <v>Staging</v>
      </c>
      <c r="D20" s="47" t="str">
        <f>VLOOKUP(B20,Features!$A:$F,$D$1,FALSE)</f>
        <v>TNM_T</v>
      </c>
      <c r="E20" s="5">
        <v>7</v>
      </c>
      <c r="F20" s="5" t="s">
        <v>1472</v>
      </c>
    </row>
    <row r="21" spans="1:9" ht="25.2" customHeight="1" x14ac:dyDescent="0.3">
      <c r="A21" s="5" t="s">
        <v>1462</v>
      </c>
      <c r="B21" s="39">
        <v>100</v>
      </c>
      <c r="C21" s="9" t="str">
        <f>VLOOKUP(B21,Features!$A:$F,$C$1,FALSE)</f>
        <v>Staging</v>
      </c>
      <c r="D21" s="47" t="str">
        <f>VLOOKUP(B21,Features!$A:$F,$D$1,FALSE)</f>
        <v>TNM_T</v>
      </c>
      <c r="E21" s="5">
        <v>8</v>
      </c>
      <c r="F21" s="5" t="s">
        <v>1466</v>
      </c>
      <c r="G21" s="5" t="s">
        <v>1491</v>
      </c>
      <c r="H21" s="5" t="s">
        <v>69</v>
      </c>
      <c r="I21" s="17" t="s">
        <v>1490</v>
      </c>
    </row>
    <row r="22" spans="1:9" ht="25.2" customHeight="1" x14ac:dyDescent="0.3">
      <c r="A22" s="5" t="s">
        <v>1462</v>
      </c>
      <c r="B22" s="39">
        <v>100</v>
      </c>
      <c r="C22" s="9" t="str">
        <f>VLOOKUP(B22,Features!$A:$F,$C$1,FALSE)</f>
        <v>Staging</v>
      </c>
      <c r="D22" s="47" t="str">
        <f>VLOOKUP(B22,Features!$A:$F,$D$1,FALSE)</f>
        <v>TNM_T</v>
      </c>
      <c r="E22" s="5">
        <v>9</v>
      </c>
      <c r="F22" s="5" t="s">
        <v>1466</v>
      </c>
      <c r="G22" s="5" t="s">
        <v>1489</v>
      </c>
      <c r="H22" s="5" t="s">
        <v>68</v>
      </c>
    </row>
    <row r="23" spans="1:9" ht="25.2" customHeight="1" x14ac:dyDescent="0.3">
      <c r="A23" s="5" t="s">
        <v>1462</v>
      </c>
      <c r="B23" s="39">
        <v>100</v>
      </c>
      <c r="C23" s="9" t="str">
        <f>VLOOKUP(B23,Features!$A:$F,$C$1,FALSE)</f>
        <v>Staging</v>
      </c>
      <c r="D23" s="47" t="str">
        <f>VLOOKUP(B23,Features!$A:$F,$D$1,FALSE)</f>
        <v>TNM_T</v>
      </c>
      <c r="E23" s="5">
        <v>10</v>
      </c>
      <c r="F23" s="5" t="s">
        <v>1466</v>
      </c>
      <c r="G23" s="5" t="s">
        <v>1488</v>
      </c>
      <c r="H23" s="5" t="s">
        <v>66</v>
      </c>
    </row>
    <row r="24" spans="1:9" ht="25.2" customHeight="1" x14ac:dyDescent="0.3">
      <c r="A24" s="5" t="s">
        <v>1462</v>
      </c>
      <c r="B24" s="39">
        <v>100</v>
      </c>
      <c r="C24" s="9" t="str">
        <f>VLOOKUP(B24,Features!$A:$F,$C$1,FALSE)</f>
        <v>Staging</v>
      </c>
      <c r="D24" s="47" t="str">
        <f>VLOOKUP(B24,Features!$A:$F,$D$1,FALSE)</f>
        <v>TNM_T</v>
      </c>
      <c r="E24" s="5">
        <v>11</v>
      </c>
      <c r="F24" s="5" t="s">
        <v>1479</v>
      </c>
      <c r="G24" s="5" t="s">
        <v>1478</v>
      </c>
      <c r="H24" s="5" t="s">
        <v>18</v>
      </c>
    </row>
    <row r="25" spans="1:9" ht="25.2" customHeight="1" x14ac:dyDescent="0.3">
      <c r="A25" s="5" t="s">
        <v>1462</v>
      </c>
      <c r="B25" s="39">
        <v>100</v>
      </c>
      <c r="C25" s="9" t="str">
        <f>VLOOKUP(B25,Features!$A:$F,$C$1,FALSE)</f>
        <v>Staging</v>
      </c>
      <c r="D25" s="47" t="str">
        <f>VLOOKUP(B25,Features!$A:$F,$D$1,FALSE)</f>
        <v>TNM_T</v>
      </c>
      <c r="E25" s="5">
        <v>12</v>
      </c>
      <c r="F25" s="5" t="s">
        <v>1466</v>
      </c>
      <c r="G25" s="5" t="s">
        <v>1487</v>
      </c>
      <c r="H25" s="5" t="s">
        <v>76</v>
      </c>
      <c r="I25" s="17" t="s">
        <v>1486</v>
      </c>
    </row>
    <row r="26" spans="1:9" ht="25.2" customHeight="1" x14ac:dyDescent="0.3">
      <c r="A26" s="5" t="s">
        <v>1462</v>
      </c>
      <c r="B26" s="39">
        <v>100</v>
      </c>
      <c r="C26" s="9" t="str">
        <f>VLOOKUP(B26,Features!$A:$F,$C$1,FALSE)</f>
        <v>Staging</v>
      </c>
      <c r="D26" s="47" t="str">
        <f>VLOOKUP(B26,Features!$A:$F,$D$1,FALSE)</f>
        <v>TNM_T</v>
      </c>
      <c r="E26" s="5">
        <v>13</v>
      </c>
      <c r="F26" s="5" t="s">
        <v>1466</v>
      </c>
      <c r="G26" s="5" t="s">
        <v>1485</v>
      </c>
      <c r="H26" s="5" t="s">
        <v>76</v>
      </c>
    </row>
    <row r="27" spans="1:9" ht="25.2" customHeight="1" x14ac:dyDescent="0.3">
      <c r="A27" s="5" t="s">
        <v>1462</v>
      </c>
      <c r="B27" s="39">
        <v>100</v>
      </c>
      <c r="C27" s="9" t="str">
        <f>VLOOKUP(B27,Features!$A:$F,$C$1,FALSE)</f>
        <v>Staging</v>
      </c>
      <c r="D27" s="47" t="str">
        <f>VLOOKUP(B27,Features!$A:$F,$D$1,FALSE)</f>
        <v>TNM_T</v>
      </c>
      <c r="E27" s="5">
        <v>14</v>
      </c>
      <c r="F27" s="5" t="s">
        <v>1466</v>
      </c>
      <c r="G27" s="5" t="s">
        <v>1484</v>
      </c>
      <c r="H27" s="5" t="s">
        <v>76</v>
      </c>
    </row>
    <row r="28" spans="1:9" ht="25.2" customHeight="1" x14ac:dyDescent="0.3">
      <c r="A28" s="5" t="s">
        <v>1462</v>
      </c>
      <c r="B28" s="39">
        <v>100</v>
      </c>
      <c r="C28" s="9" t="str">
        <f>VLOOKUP(B28,Features!$A:$F,$C$1,FALSE)</f>
        <v>Staging</v>
      </c>
      <c r="D28" s="47" t="str">
        <f>VLOOKUP(B28,Features!$A:$F,$D$1,FALSE)</f>
        <v>TNM_T</v>
      </c>
      <c r="E28" s="5">
        <v>15</v>
      </c>
      <c r="F28" s="5" t="s">
        <v>1466</v>
      </c>
      <c r="G28" s="5" t="s">
        <v>1483</v>
      </c>
      <c r="H28" s="5" t="s">
        <v>76</v>
      </c>
    </row>
    <row r="29" spans="1:9" ht="25.2" customHeight="1" x14ac:dyDescent="0.3">
      <c r="A29" s="5" t="s">
        <v>1462</v>
      </c>
      <c r="B29" s="39">
        <v>100</v>
      </c>
      <c r="C29" s="9" t="str">
        <f>VLOOKUP(B29,Features!$A:$F,$C$1,FALSE)</f>
        <v>Staging</v>
      </c>
      <c r="D29" s="47" t="str">
        <f>VLOOKUP(B29,Features!$A:$F,$D$1,FALSE)</f>
        <v>TNM_T</v>
      </c>
      <c r="E29" s="5">
        <v>16</v>
      </c>
      <c r="F29" s="5" t="s">
        <v>1466</v>
      </c>
      <c r="G29" s="5" t="s">
        <v>1482</v>
      </c>
      <c r="H29" s="5" t="s">
        <v>76</v>
      </c>
    </row>
    <row r="30" spans="1:9" ht="25.2" customHeight="1" x14ac:dyDescent="0.3">
      <c r="A30" s="5" t="s">
        <v>1462</v>
      </c>
      <c r="B30" s="39">
        <v>101</v>
      </c>
      <c r="C30" s="9" t="str">
        <f>VLOOKUP(B30,Features!$A:$F,$C$1,FALSE)</f>
        <v>Staging</v>
      </c>
      <c r="D30" s="47" t="str">
        <f>VLOOKUP(B30,Features!$A:$F,$D$1,FALSE)</f>
        <v>TNM_N</v>
      </c>
      <c r="E30" s="5">
        <v>17</v>
      </c>
      <c r="F30" s="5" t="s">
        <v>1473</v>
      </c>
    </row>
    <row r="31" spans="1:9" ht="25.2" customHeight="1" x14ac:dyDescent="0.3">
      <c r="A31" s="5" t="s">
        <v>1462</v>
      </c>
      <c r="B31" s="39">
        <v>101</v>
      </c>
      <c r="C31" s="9" t="str">
        <f>VLOOKUP(B31,Features!$A:$F,$C$1,FALSE)</f>
        <v>Staging</v>
      </c>
      <c r="D31" s="47" t="str">
        <f>VLOOKUP(B31,Features!$A:$F,$D$1,FALSE)</f>
        <v>TNM_N</v>
      </c>
      <c r="E31" s="5">
        <v>18</v>
      </c>
      <c r="F31" s="5" t="s">
        <v>1472</v>
      </c>
    </row>
    <row r="32" spans="1:9" ht="25.2" customHeight="1" x14ac:dyDescent="0.3">
      <c r="A32" s="5" t="s">
        <v>1462</v>
      </c>
      <c r="B32" s="39">
        <v>101</v>
      </c>
      <c r="C32" s="9" t="str">
        <f>VLOOKUP(B32,Features!$A:$F,$C$1,FALSE)</f>
        <v>Staging</v>
      </c>
      <c r="D32" s="47" t="str">
        <f>VLOOKUP(B32,Features!$A:$F,$D$1,FALSE)</f>
        <v>TNM_N</v>
      </c>
      <c r="E32" s="5">
        <v>19</v>
      </c>
      <c r="F32" s="5" t="s">
        <v>1479</v>
      </c>
      <c r="G32" s="5" t="s">
        <v>1478</v>
      </c>
      <c r="H32" s="5" t="s">
        <v>18</v>
      </c>
    </row>
    <row r="33" spans="1:9" ht="25.2" customHeight="1" x14ac:dyDescent="0.3">
      <c r="A33" s="5" t="s">
        <v>1462</v>
      </c>
      <c r="B33" s="39">
        <v>101</v>
      </c>
      <c r="C33" s="9" t="str">
        <f>VLOOKUP(B33,Features!$A:$F,$C$1,FALSE)</f>
        <v>Staging</v>
      </c>
      <c r="D33" s="47" t="str">
        <f>VLOOKUP(B33,Features!$A:$F,$D$1,FALSE)</f>
        <v>TNM_N</v>
      </c>
      <c r="E33" s="5">
        <v>20</v>
      </c>
      <c r="F33" s="5" t="s">
        <v>1466</v>
      </c>
      <c r="G33" s="5" t="s">
        <v>1481</v>
      </c>
      <c r="H33" s="5" t="s">
        <v>96</v>
      </c>
    </row>
    <row r="34" spans="1:9" ht="25.2" customHeight="1" x14ac:dyDescent="0.3">
      <c r="A34" s="5" t="s">
        <v>1462</v>
      </c>
      <c r="B34" s="39">
        <v>101</v>
      </c>
      <c r="C34" s="9" t="str">
        <f>VLOOKUP(B34,Features!$A:$F,$C$1,FALSE)</f>
        <v>Staging</v>
      </c>
      <c r="D34" s="47" t="str">
        <f>VLOOKUP(B34,Features!$A:$F,$D$1,FALSE)</f>
        <v>TNM_N</v>
      </c>
      <c r="E34" s="5">
        <v>21</v>
      </c>
      <c r="F34" s="5" t="s">
        <v>1466</v>
      </c>
      <c r="G34" s="5" t="s">
        <v>1480</v>
      </c>
      <c r="H34" s="5" t="s">
        <v>106</v>
      </c>
    </row>
    <row r="35" spans="1:9" ht="25.2" customHeight="1" x14ac:dyDescent="0.3">
      <c r="A35" s="5" t="s">
        <v>1462</v>
      </c>
      <c r="B35" s="39">
        <v>102</v>
      </c>
      <c r="C35" s="9" t="str">
        <f>VLOOKUP(B35,Features!$A:$F,$C$1,FALSE)</f>
        <v>Staging</v>
      </c>
      <c r="D35" s="47" t="str">
        <f>VLOOKUP(B35,Features!$A:$F,$D$1,FALSE)</f>
        <v>TNM_M</v>
      </c>
      <c r="E35" s="5">
        <v>22</v>
      </c>
      <c r="F35" s="5" t="s">
        <v>1473</v>
      </c>
    </row>
    <row r="36" spans="1:9" ht="25.2" customHeight="1" x14ac:dyDescent="0.3">
      <c r="A36" s="5" t="s">
        <v>1462</v>
      </c>
      <c r="B36" s="39">
        <v>102</v>
      </c>
      <c r="C36" s="9" t="str">
        <f>VLOOKUP(B36,Features!$A:$F,$C$1,FALSE)</f>
        <v>Staging</v>
      </c>
      <c r="D36" s="47" t="str">
        <f>VLOOKUP(B36,Features!$A:$F,$D$1,FALSE)</f>
        <v>TNM_M</v>
      </c>
      <c r="E36" s="5">
        <v>23</v>
      </c>
      <c r="F36" s="5" t="s">
        <v>1472</v>
      </c>
    </row>
    <row r="37" spans="1:9" ht="25.2" customHeight="1" x14ac:dyDescent="0.3">
      <c r="A37" s="5" t="s">
        <v>1462</v>
      </c>
      <c r="B37" s="39">
        <v>102</v>
      </c>
      <c r="C37" s="9" t="str">
        <f>VLOOKUP(B37,Features!$A:$F,$C$1,FALSE)</f>
        <v>Staging</v>
      </c>
      <c r="D37" s="47" t="str">
        <f>VLOOKUP(B37,Features!$A:$F,$D$1,FALSE)</f>
        <v>TNM_M</v>
      </c>
      <c r="E37" s="5">
        <v>24</v>
      </c>
      <c r="F37" s="5" t="s">
        <v>1479</v>
      </c>
      <c r="G37" s="5" t="s">
        <v>1478</v>
      </c>
      <c r="H37" s="5" t="s">
        <v>18</v>
      </c>
    </row>
    <row r="38" spans="1:9" ht="25.2" customHeight="1" x14ac:dyDescent="0.3">
      <c r="A38" s="5" t="s">
        <v>1462</v>
      </c>
      <c r="B38" s="39">
        <v>106</v>
      </c>
      <c r="C38" s="9" t="str">
        <f>VLOOKUP(B38,Features!$A:$F,$C$1,FALSE)</f>
        <v>Staging</v>
      </c>
      <c r="D38" s="47" t="str">
        <f>VLOOKUP(B38,Features!$A:$F,$D$1,FALSE)</f>
        <v>TNM_ySymbol</v>
      </c>
      <c r="E38" s="5">
        <v>25</v>
      </c>
      <c r="F38" s="5" t="s">
        <v>1473</v>
      </c>
    </row>
    <row r="39" spans="1:9" ht="25.2" customHeight="1" x14ac:dyDescent="0.3">
      <c r="A39" s="5" t="s">
        <v>1462</v>
      </c>
      <c r="B39" s="39">
        <v>106</v>
      </c>
      <c r="C39" s="9" t="str">
        <f>VLOOKUP(B39,Features!$A:$F,$C$1,FALSE)</f>
        <v>Staging</v>
      </c>
      <c r="D39" s="47" t="str">
        <f>VLOOKUP(B39,Features!$A:$F,$D$1,FALSE)</f>
        <v>TNM_ySymbol</v>
      </c>
      <c r="E39" s="5">
        <v>26</v>
      </c>
      <c r="F39" s="5" t="s">
        <v>1472</v>
      </c>
    </row>
    <row r="40" spans="1:9" ht="32.4" customHeight="1" x14ac:dyDescent="0.3">
      <c r="A40" s="5" t="s">
        <v>1462</v>
      </c>
      <c r="B40" s="39">
        <v>106</v>
      </c>
      <c r="C40" s="9" t="str">
        <f>VLOOKUP(B40,Features!$A:$F,$C$1,FALSE)</f>
        <v>Staging</v>
      </c>
      <c r="D40" s="47" t="str">
        <f>VLOOKUP(B40,Features!$A:$F,$D$1,FALSE)</f>
        <v>TNM_ySymbol</v>
      </c>
      <c r="E40" s="5">
        <v>27</v>
      </c>
      <c r="F40" s="5" t="s">
        <v>1477</v>
      </c>
      <c r="I40" s="17" t="s">
        <v>1476</v>
      </c>
    </row>
    <row r="41" spans="1:9" ht="25.2" customHeight="1" x14ac:dyDescent="0.3">
      <c r="A41" s="5" t="s">
        <v>1462</v>
      </c>
      <c r="B41" s="39">
        <v>107</v>
      </c>
      <c r="C41" s="9" t="str">
        <f>VLOOKUP(B41,Features!$A:$F,$C$1,FALSE)</f>
        <v>Staging</v>
      </c>
      <c r="D41" s="47" t="str">
        <f>VLOOKUP(B41,Features!$A:$F,$D$1,FALSE)</f>
        <v>TNM_rSymbol</v>
      </c>
      <c r="E41" s="5">
        <v>28</v>
      </c>
      <c r="F41" s="5" t="s">
        <v>1473</v>
      </c>
    </row>
    <row r="42" spans="1:9" ht="25.2" customHeight="1" x14ac:dyDescent="0.3">
      <c r="A42" s="5" t="s">
        <v>1462</v>
      </c>
      <c r="B42" s="39">
        <v>107</v>
      </c>
      <c r="C42" s="9" t="str">
        <f>VLOOKUP(B42,Features!$A:$F,$C$1,FALSE)</f>
        <v>Staging</v>
      </c>
      <c r="D42" s="47" t="str">
        <f>VLOOKUP(B42,Features!$A:$F,$D$1,FALSE)</f>
        <v>TNM_rSymbol</v>
      </c>
      <c r="E42" s="5">
        <v>29</v>
      </c>
      <c r="F42" s="5" t="s">
        <v>1472</v>
      </c>
    </row>
    <row r="43" spans="1:9" ht="35.4" customHeight="1" x14ac:dyDescent="0.3">
      <c r="A43" s="5" t="s">
        <v>1462</v>
      </c>
      <c r="B43" s="39">
        <v>107</v>
      </c>
      <c r="C43" s="9" t="str">
        <f>VLOOKUP(B43,Features!$A:$F,$C$1,FALSE)</f>
        <v>Staging</v>
      </c>
      <c r="D43" s="47" t="str">
        <f>VLOOKUP(B43,Features!$A:$F,$D$1,FALSE)</f>
        <v>TNM_rSymbol</v>
      </c>
      <c r="E43" s="5">
        <v>30</v>
      </c>
      <c r="F43" s="5" t="s">
        <v>1475</v>
      </c>
      <c r="I43" s="17" t="s">
        <v>1474</v>
      </c>
    </row>
    <row r="44" spans="1:9" ht="25.2" customHeight="1" x14ac:dyDescent="0.3">
      <c r="A44" s="5" t="s">
        <v>1462</v>
      </c>
      <c r="B44" s="39">
        <v>103</v>
      </c>
      <c r="C44" s="9" t="str">
        <f>VLOOKUP(B44,Features!$A:$F,$C$1,FALSE)</f>
        <v>Staging</v>
      </c>
      <c r="D44" s="47" t="str">
        <f>VLOOKUP(B44,Features!$A:$F,$D$1,FALSE)</f>
        <v>TNM_T_Prefix</v>
      </c>
      <c r="E44" s="5">
        <v>31</v>
      </c>
      <c r="F44" s="5" t="s">
        <v>1473</v>
      </c>
    </row>
    <row r="45" spans="1:9" ht="25.2" customHeight="1" x14ac:dyDescent="0.3">
      <c r="A45" s="5" t="s">
        <v>1462</v>
      </c>
      <c r="B45" s="39">
        <v>103</v>
      </c>
      <c r="C45" s="9" t="str">
        <f>VLOOKUP(B45,Features!$A:$F,$C$1,FALSE)</f>
        <v>Staging</v>
      </c>
      <c r="D45" s="47" t="str">
        <f>VLOOKUP(B45,Features!$A:$F,$D$1,FALSE)</f>
        <v>TNM_T_Prefix</v>
      </c>
      <c r="E45" s="5">
        <v>32</v>
      </c>
      <c r="F45" s="5" t="s">
        <v>1472</v>
      </c>
    </row>
    <row r="46" spans="1:9" ht="25.2" customHeight="1" x14ac:dyDescent="0.3">
      <c r="A46" s="5" t="s">
        <v>1462</v>
      </c>
      <c r="B46" s="39">
        <v>103</v>
      </c>
      <c r="C46" s="9" t="str">
        <f>VLOOKUP(B46,Features!$A:$F,$C$1,FALSE)</f>
        <v>Staging</v>
      </c>
      <c r="D46" s="47" t="str">
        <f>VLOOKUP(B46,Features!$A:$F,$D$1,FALSE)</f>
        <v>TNM_T_Prefix</v>
      </c>
      <c r="E46" s="5">
        <v>33</v>
      </c>
      <c r="F46" s="5" t="s">
        <v>1466</v>
      </c>
      <c r="G46" s="5" t="s">
        <v>1471</v>
      </c>
      <c r="H46" s="5" t="s">
        <v>131</v>
      </c>
    </row>
    <row r="47" spans="1:9" ht="25.2" customHeight="1" x14ac:dyDescent="0.3">
      <c r="A47" s="5" t="s">
        <v>1462</v>
      </c>
      <c r="B47" s="39">
        <v>103</v>
      </c>
      <c r="C47" s="9" t="str">
        <f>VLOOKUP(B47,Features!$A:$F,$C$1,FALSE)</f>
        <v>Staging</v>
      </c>
      <c r="D47" s="47" t="str">
        <f>VLOOKUP(B47,Features!$A:$F,$D$1,FALSE)</f>
        <v>TNM_T_Prefix</v>
      </c>
      <c r="E47" s="5">
        <v>34</v>
      </c>
      <c r="F47" s="5" t="s">
        <v>1466</v>
      </c>
      <c r="G47" s="5" t="s">
        <v>1470</v>
      </c>
      <c r="H47" s="5" t="s">
        <v>132</v>
      </c>
    </row>
    <row r="48" spans="1:9" ht="25.2" customHeight="1" x14ac:dyDescent="0.3">
      <c r="A48" s="5" t="s">
        <v>1462</v>
      </c>
      <c r="B48" s="39">
        <v>103</v>
      </c>
      <c r="C48" s="9" t="str">
        <f>VLOOKUP(B48,Features!$A:$F,$C$1,FALSE)</f>
        <v>Staging</v>
      </c>
      <c r="D48" s="47" t="str">
        <f>VLOOKUP(B48,Features!$A:$F,$D$1,FALSE)</f>
        <v>TNM_T_Prefix</v>
      </c>
      <c r="E48" s="5">
        <v>35</v>
      </c>
      <c r="F48" s="5" t="s">
        <v>1466</v>
      </c>
      <c r="G48" s="5" t="s">
        <v>1469</v>
      </c>
      <c r="H48" s="5" t="s">
        <v>133</v>
      </c>
    </row>
    <row r="49" spans="1:8" ht="25.2" customHeight="1" x14ac:dyDescent="0.3">
      <c r="A49" s="5" t="s">
        <v>1462</v>
      </c>
      <c r="B49" s="39">
        <v>103</v>
      </c>
      <c r="C49" s="9" t="str">
        <f>VLOOKUP(B49,Features!$A:$F,$C$1,FALSE)</f>
        <v>Staging</v>
      </c>
      <c r="D49" s="47" t="str">
        <f>VLOOKUP(B49,Features!$A:$F,$D$1,FALSE)</f>
        <v>TNM_T_Prefix</v>
      </c>
      <c r="E49" s="5">
        <v>35</v>
      </c>
      <c r="F49" s="5" t="s">
        <v>1466</v>
      </c>
      <c r="G49" s="5" t="s">
        <v>1468</v>
      </c>
      <c r="H49" s="5" t="s">
        <v>131</v>
      </c>
    </row>
    <row r="50" spans="1:8" ht="25.2" customHeight="1" x14ac:dyDescent="0.3">
      <c r="A50" s="5" t="s">
        <v>1462</v>
      </c>
      <c r="B50" s="39">
        <v>103</v>
      </c>
      <c r="C50" s="9" t="str">
        <f>VLOOKUP(B50,Features!$A:$F,$C$1,FALSE)</f>
        <v>Staging</v>
      </c>
      <c r="D50" s="47" t="str">
        <f>VLOOKUP(B50,Features!$A:$F,$D$1,FALSE)</f>
        <v>TNM_T_Prefix</v>
      </c>
      <c r="E50" s="5">
        <v>35</v>
      </c>
      <c r="F50" s="5" t="s">
        <v>1466</v>
      </c>
      <c r="G50" s="5" t="s">
        <v>1467</v>
      </c>
      <c r="H50" s="5" t="s">
        <v>132</v>
      </c>
    </row>
    <row r="51" spans="1:8" ht="25.2" customHeight="1" x14ac:dyDescent="0.3">
      <c r="A51" s="5" t="s">
        <v>1462</v>
      </c>
      <c r="B51" s="39">
        <v>103</v>
      </c>
      <c r="C51" s="9" t="str">
        <f>VLOOKUP(B51,Features!$A:$F,$C$1,FALSE)</f>
        <v>Staging</v>
      </c>
      <c r="D51" s="47" t="str">
        <f>VLOOKUP(B51,Features!$A:$F,$D$1,FALSE)</f>
        <v>TNM_T_Prefix</v>
      </c>
      <c r="E51" s="5">
        <v>35</v>
      </c>
      <c r="F51" s="5" t="s">
        <v>1466</v>
      </c>
      <c r="G51" s="5" t="s">
        <v>1465</v>
      </c>
      <c r="H51" s="5" t="s">
        <v>133</v>
      </c>
    </row>
    <row r="52" spans="1:8" ht="25.2" customHeight="1" x14ac:dyDescent="0.3">
      <c r="A52" s="5" t="s">
        <v>1462</v>
      </c>
      <c r="B52" s="39">
        <v>104</v>
      </c>
      <c r="C52" s="9" t="str">
        <f>VLOOKUP(B52,Features!$A:$F,$C$1,FALSE)</f>
        <v>Staging</v>
      </c>
      <c r="D52" s="47" t="str">
        <f>VLOOKUP(B52,Features!$A:$F,$D$1,FALSE)</f>
        <v>TNM_N_Prefix</v>
      </c>
      <c r="E52" s="5">
        <v>36</v>
      </c>
      <c r="F52" s="5" t="s">
        <v>1473</v>
      </c>
    </row>
    <row r="53" spans="1:8" ht="25.2" customHeight="1" x14ac:dyDescent="0.3">
      <c r="A53" s="5" t="s">
        <v>1462</v>
      </c>
      <c r="B53" s="39">
        <v>104</v>
      </c>
      <c r="C53" s="9" t="str">
        <f>VLOOKUP(B53,Features!$A:$F,$C$1,FALSE)</f>
        <v>Staging</v>
      </c>
      <c r="D53" s="47" t="str">
        <f>VLOOKUP(B53,Features!$A:$F,$D$1,FALSE)</f>
        <v>TNM_N_Prefix</v>
      </c>
      <c r="E53" s="5">
        <v>37</v>
      </c>
      <c r="F53" s="5" t="s">
        <v>1472</v>
      </c>
    </row>
    <row r="54" spans="1:8" ht="25.2" customHeight="1" x14ac:dyDescent="0.3">
      <c r="A54" s="5" t="s">
        <v>1462</v>
      </c>
      <c r="B54" s="39">
        <v>104</v>
      </c>
      <c r="C54" s="9" t="str">
        <f>VLOOKUP(B54,Features!$A:$F,$C$1,FALSE)</f>
        <v>Staging</v>
      </c>
      <c r="D54" s="47" t="str">
        <f>VLOOKUP(B54,Features!$A:$F,$D$1,FALSE)</f>
        <v>TNM_N_Prefix</v>
      </c>
      <c r="E54" s="5">
        <v>38</v>
      </c>
      <c r="F54" s="5" t="s">
        <v>1466</v>
      </c>
      <c r="G54" s="5" t="s">
        <v>1471</v>
      </c>
      <c r="H54" s="5" t="s">
        <v>131</v>
      </c>
    </row>
    <row r="55" spans="1:8" ht="25.2" customHeight="1" x14ac:dyDescent="0.3">
      <c r="A55" s="5" t="s">
        <v>1462</v>
      </c>
      <c r="B55" s="39">
        <v>104</v>
      </c>
      <c r="C55" s="9" t="str">
        <f>VLOOKUP(B55,Features!$A:$F,$C$1,FALSE)</f>
        <v>Staging</v>
      </c>
      <c r="D55" s="47" t="str">
        <f>VLOOKUP(B55,Features!$A:$F,$D$1,FALSE)</f>
        <v>TNM_N_Prefix</v>
      </c>
      <c r="E55" s="5">
        <v>39</v>
      </c>
      <c r="F55" s="5" t="s">
        <v>1466</v>
      </c>
      <c r="G55" s="5" t="s">
        <v>1470</v>
      </c>
      <c r="H55" s="5" t="s">
        <v>132</v>
      </c>
    </row>
    <row r="56" spans="1:8" ht="25.2" customHeight="1" x14ac:dyDescent="0.3">
      <c r="A56" s="5" t="s">
        <v>1462</v>
      </c>
      <c r="B56" s="39">
        <v>104</v>
      </c>
      <c r="C56" s="9" t="str">
        <f>VLOOKUP(B56,Features!$A:$F,$C$1,FALSE)</f>
        <v>Staging</v>
      </c>
      <c r="D56" s="47" t="str">
        <f>VLOOKUP(B56,Features!$A:$F,$D$1,FALSE)</f>
        <v>TNM_N_Prefix</v>
      </c>
      <c r="E56" s="5">
        <v>40</v>
      </c>
      <c r="F56" s="5" t="s">
        <v>1466</v>
      </c>
      <c r="G56" s="5" t="s">
        <v>1469</v>
      </c>
      <c r="H56" s="5" t="s">
        <v>133</v>
      </c>
    </row>
    <row r="57" spans="1:8" ht="25.2" customHeight="1" x14ac:dyDescent="0.3">
      <c r="A57" s="5" t="s">
        <v>1462</v>
      </c>
      <c r="B57" s="39">
        <v>104</v>
      </c>
      <c r="C57" s="9" t="str">
        <f>VLOOKUP(B57,Features!$A:$F,$C$1,FALSE)</f>
        <v>Staging</v>
      </c>
      <c r="D57" s="47" t="str">
        <f>VLOOKUP(B57,Features!$A:$F,$D$1,FALSE)</f>
        <v>TNM_N_Prefix</v>
      </c>
      <c r="E57" s="5">
        <v>38</v>
      </c>
      <c r="F57" s="5" t="s">
        <v>1466</v>
      </c>
      <c r="G57" s="5" t="s">
        <v>1468</v>
      </c>
      <c r="H57" s="5" t="s">
        <v>131</v>
      </c>
    </row>
    <row r="58" spans="1:8" ht="25.2" customHeight="1" x14ac:dyDescent="0.3">
      <c r="A58" s="5" t="s">
        <v>1462</v>
      </c>
      <c r="B58" s="39">
        <v>104</v>
      </c>
      <c r="C58" s="9" t="str">
        <f>VLOOKUP(B58,Features!$A:$F,$C$1,FALSE)</f>
        <v>Staging</v>
      </c>
      <c r="D58" s="47" t="str">
        <f>VLOOKUP(B58,Features!$A:$F,$D$1,FALSE)</f>
        <v>TNM_N_Prefix</v>
      </c>
      <c r="E58" s="5">
        <v>39</v>
      </c>
      <c r="F58" s="5" t="s">
        <v>1466</v>
      </c>
      <c r="G58" s="5" t="s">
        <v>1467</v>
      </c>
      <c r="H58" s="5" t="s">
        <v>132</v>
      </c>
    </row>
    <row r="59" spans="1:8" ht="25.2" customHeight="1" x14ac:dyDescent="0.3">
      <c r="A59" s="5" t="s">
        <v>1462</v>
      </c>
      <c r="B59" s="39">
        <v>104</v>
      </c>
      <c r="C59" s="9" t="str">
        <f>VLOOKUP(B59,Features!$A:$F,$C$1,FALSE)</f>
        <v>Staging</v>
      </c>
      <c r="D59" s="47" t="str">
        <f>VLOOKUP(B59,Features!$A:$F,$D$1,FALSE)</f>
        <v>TNM_N_Prefix</v>
      </c>
      <c r="E59" s="5">
        <v>40</v>
      </c>
      <c r="F59" s="5" t="s">
        <v>1466</v>
      </c>
      <c r="G59" s="5" t="s">
        <v>1465</v>
      </c>
      <c r="H59" s="5" t="s">
        <v>133</v>
      </c>
    </row>
    <row r="60" spans="1:8" ht="25.2" customHeight="1" x14ac:dyDescent="0.3">
      <c r="A60" s="5" t="s">
        <v>1462</v>
      </c>
      <c r="B60" s="39">
        <v>105</v>
      </c>
      <c r="C60" s="9" t="str">
        <f>VLOOKUP(B60,Features!$A:$F,$C$1,FALSE)</f>
        <v>Staging</v>
      </c>
      <c r="D60" s="47" t="str">
        <f>VLOOKUP(B60,Features!$A:$F,$D$1,FALSE)</f>
        <v>TNM_M_Prefix</v>
      </c>
      <c r="E60" s="5">
        <v>41</v>
      </c>
      <c r="F60" s="5" t="s">
        <v>1473</v>
      </c>
    </row>
    <row r="61" spans="1:8" ht="25.2" customHeight="1" x14ac:dyDescent="0.3">
      <c r="A61" s="5" t="s">
        <v>1462</v>
      </c>
      <c r="B61" s="39">
        <v>105</v>
      </c>
      <c r="C61" s="9" t="str">
        <f>VLOOKUP(B61,Features!$A:$F,$C$1,FALSE)</f>
        <v>Staging</v>
      </c>
      <c r="D61" s="47" t="str">
        <f>VLOOKUP(B61,Features!$A:$F,$D$1,FALSE)</f>
        <v>TNM_M_Prefix</v>
      </c>
      <c r="E61" s="5">
        <v>42</v>
      </c>
      <c r="F61" s="5" t="s">
        <v>1472</v>
      </c>
    </row>
    <row r="62" spans="1:8" ht="25.2" customHeight="1" x14ac:dyDescent="0.3">
      <c r="A62" s="5" t="s">
        <v>1462</v>
      </c>
      <c r="B62" s="39">
        <v>105</v>
      </c>
      <c r="C62" s="9" t="str">
        <f>VLOOKUP(B62,Features!$A:$F,$C$1,FALSE)</f>
        <v>Staging</v>
      </c>
      <c r="D62" s="47" t="str">
        <f>VLOOKUP(B62,Features!$A:$F,$D$1,FALSE)</f>
        <v>TNM_M_Prefix</v>
      </c>
      <c r="E62" s="5">
        <v>43</v>
      </c>
      <c r="F62" s="5" t="s">
        <v>1466</v>
      </c>
      <c r="G62" s="5" t="s">
        <v>1471</v>
      </c>
      <c r="H62" s="5" t="s">
        <v>131</v>
      </c>
    </row>
    <row r="63" spans="1:8" ht="25.2" customHeight="1" x14ac:dyDescent="0.3">
      <c r="A63" s="5" t="s">
        <v>1462</v>
      </c>
      <c r="B63" s="39">
        <v>105</v>
      </c>
      <c r="C63" s="9" t="str">
        <f>VLOOKUP(B63,Features!$A:$F,$C$1,FALSE)</f>
        <v>Staging</v>
      </c>
      <c r="D63" s="47" t="str">
        <f>VLOOKUP(B63,Features!$A:$F,$D$1,FALSE)</f>
        <v>TNM_M_Prefix</v>
      </c>
      <c r="E63" s="5">
        <v>44</v>
      </c>
      <c r="F63" s="5" t="s">
        <v>1466</v>
      </c>
      <c r="G63" s="5" t="s">
        <v>1470</v>
      </c>
      <c r="H63" s="5" t="s">
        <v>132</v>
      </c>
    </row>
    <row r="64" spans="1:8" ht="25.2" customHeight="1" x14ac:dyDescent="0.3">
      <c r="A64" s="5" t="s">
        <v>1462</v>
      </c>
      <c r="B64" s="39">
        <v>105</v>
      </c>
      <c r="C64" s="9" t="str">
        <f>VLOOKUP(B64,Features!$A:$F,$C$1,FALSE)</f>
        <v>Staging</v>
      </c>
      <c r="D64" s="47" t="str">
        <f>VLOOKUP(B64,Features!$A:$F,$D$1,FALSE)</f>
        <v>TNM_M_Prefix</v>
      </c>
      <c r="E64" s="5">
        <v>45</v>
      </c>
      <c r="F64" s="5" t="s">
        <v>1466</v>
      </c>
      <c r="G64" s="5" t="s">
        <v>1469</v>
      </c>
      <c r="H64" s="5" t="s">
        <v>133</v>
      </c>
    </row>
    <row r="65" spans="1:8" ht="25.2" customHeight="1" x14ac:dyDescent="0.3">
      <c r="A65" s="5" t="s">
        <v>1462</v>
      </c>
      <c r="B65" s="39">
        <v>105</v>
      </c>
      <c r="C65" s="9" t="str">
        <f>VLOOKUP(B65,Features!$A:$F,$C$1,FALSE)</f>
        <v>Staging</v>
      </c>
      <c r="D65" s="47" t="str">
        <f>VLOOKUP(B65,Features!$A:$F,$D$1,FALSE)</f>
        <v>TNM_M_Prefix</v>
      </c>
      <c r="E65" s="5">
        <v>43</v>
      </c>
      <c r="F65" s="5" t="s">
        <v>1466</v>
      </c>
      <c r="G65" s="5" t="s">
        <v>1468</v>
      </c>
      <c r="H65" s="5" t="s">
        <v>131</v>
      </c>
    </row>
    <row r="66" spans="1:8" ht="25.2" customHeight="1" x14ac:dyDescent="0.3">
      <c r="A66" s="5" t="s">
        <v>1462</v>
      </c>
      <c r="B66" s="39">
        <v>105</v>
      </c>
      <c r="C66" s="9" t="str">
        <f>VLOOKUP(B66,Features!$A:$F,$C$1,FALSE)</f>
        <v>Staging</v>
      </c>
      <c r="D66" s="47" t="str">
        <f>VLOOKUP(B66,Features!$A:$F,$D$1,FALSE)</f>
        <v>TNM_M_Prefix</v>
      </c>
      <c r="E66" s="5">
        <v>44</v>
      </c>
      <c r="F66" s="5" t="s">
        <v>1466</v>
      </c>
      <c r="G66" s="5" t="s">
        <v>1467</v>
      </c>
      <c r="H66" s="5" t="s">
        <v>132</v>
      </c>
    </row>
    <row r="67" spans="1:8" ht="25.2" customHeight="1" x14ac:dyDescent="0.3">
      <c r="A67" s="5" t="s">
        <v>1462</v>
      </c>
      <c r="B67" s="39">
        <v>105</v>
      </c>
      <c r="C67" s="9" t="str">
        <f>VLOOKUP(B67,Features!$A:$F,$C$1,FALSE)</f>
        <v>Staging</v>
      </c>
      <c r="D67" s="47" t="str">
        <f>VLOOKUP(B67,Features!$A:$F,$D$1,FALSE)</f>
        <v>TNM_M_Prefix</v>
      </c>
      <c r="E67" s="5">
        <v>45</v>
      </c>
      <c r="F67" s="5" t="s">
        <v>1466</v>
      </c>
      <c r="G67" s="5" t="s">
        <v>1465</v>
      </c>
      <c r="H67" s="5" t="s">
        <v>133</v>
      </c>
    </row>
    <row r="68" spans="1:8" ht="25.2" customHeight="1" x14ac:dyDescent="0.3">
      <c r="A68" s="5" t="s">
        <v>1462</v>
      </c>
      <c r="B68" s="39">
        <v>121</v>
      </c>
      <c r="C68" s="9" t="str">
        <f>VLOOKUP(B68,Features!$A:$F,$C$1,FALSE)</f>
        <v>Surgery</v>
      </c>
      <c r="D68" s="47" t="str">
        <f>VLOOKUP(B68,Features!$A:$F,$D$1,FALSE)</f>
        <v>ResidualAssessmentLocal</v>
      </c>
      <c r="E68" s="5">
        <v>1</v>
      </c>
      <c r="F68" s="5" t="s">
        <v>1497</v>
      </c>
    </row>
    <row r="69" spans="1:8" ht="25.2" customHeight="1" x14ac:dyDescent="0.3">
      <c r="A69" s="5" t="s">
        <v>1462</v>
      </c>
      <c r="B69" s="39">
        <v>121</v>
      </c>
      <c r="C69" s="9" t="str">
        <f>VLOOKUP(B69,Features!$A:$F,$C$1,FALSE)</f>
        <v>Surgery</v>
      </c>
      <c r="D69" s="47" t="str">
        <f>VLOOKUP(B69,Features!$A:$F,$D$1,FALSE)</f>
        <v>ResidualAssessmentLocal</v>
      </c>
      <c r="E69" s="5">
        <v>2</v>
      </c>
      <c r="F69" s="5" t="s">
        <v>1472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1511</v>
      </c>
      <c r="E1" s="12" t="s">
        <v>1461</v>
      </c>
      <c r="F1" s="12" t="s">
        <v>1561</v>
      </c>
    </row>
    <row r="2" spans="1:6" ht="124.8" customHeight="1" x14ac:dyDescent="0.3">
      <c r="A2" s="5" t="s">
        <v>1462</v>
      </c>
      <c r="B2" s="5" t="s">
        <v>1513</v>
      </c>
      <c r="C2" s="5" t="s">
        <v>655</v>
      </c>
      <c r="E2" s="5">
        <v>1</v>
      </c>
      <c r="F2" s="5" t="s">
        <v>1563</v>
      </c>
    </row>
    <row r="3" spans="1:6" ht="127.2" customHeight="1" x14ac:dyDescent="0.3">
      <c r="A3" s="5" t="s">
        <v>1462</v>
      </c>
      <c r="B3" s="5" t="s">
        <v>1513</v>
      </c>
      <c r="C3" s="16" t="s">
        <v>655</v>
      </c>
      <c r="E3" s="5">
        <v>2</v>
      </c>
      <c r="F3" s="5" t="s">
        <v>1562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Tables</vt:lpstr>
      <vt:lpstr>Features</vt:lpstr>
      <vt:lpstr>Values</vt:lpstr>
      <vt:lpstr>EventFeatures</vt:lpstr>
      <vt:lpstr>FeatureObligations</vt:lpstr>
      <vt:lpstr>FeatureTracking</vt:lpstr>
      <vt:lpstr>FeatureHarmonizationMethods</vt:lpstr>
      <vt:lpstr>DataHarmonizationRules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2025-07-23T20:56:21Z</dcterms:modified>
</cp:coreProperties>
</file>