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A5D2669C-4021-4B5D-8057-419B618BC7DD}" xr6:coauthVersionLast="47" xr6:coauthVersionMax="47" xr10:uidLastSave="{00000000-0000-0000-0000-000000000000}"/>
  <bookViews>
    <workbookView xWindow="-120" yWindow="-120" windowWidth="20730" windowHeight="1116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D13" i="1" l="1"/>
  <c r="H13" i="1"/>
  <c r="I13" i="1" s="1"/>
  <c r="J13" i="1"/>
  <c r="K13" i="1" s="1"/>
  <c r="B14" i="1"/>
  <c r="B15" i="1"/>
  <c r="B16" i="1"/>
  <c r="B17" i="1"/>
  <c r="B18" i="1"/>
  <c r="B19" i="1"/>
  <c r="B20" i="1"/>
  <c r="B13" i="1"/>
  <c r="D14" i="1" l="1"/>
  <c r="D15" i="1"/>
  <c r="D16" i="1"/>
  <c r="D17" i="1"/>
  <c r="D18" i="1"/>
  <c r="D19" i="1"/>
  <c r="F20" i="1"/>
  <c r="G20" i="1" s="1"/>
  <c r="F17" i="1" l="1"/>
  <c r="G17" i="1" s="1"/>
  <c r="H17" i="1"/>
  <c r="I17" i="1" s="1"/>
  <c r="J17" i="1"/>
  <c r="K17" i="1" s="1"/>
  <c r="J20" i="1"/>
  <c r="K20" i="1" s="1"/>
  <c r="H20" i="1"/>
  <c r="I20" i="1" s="1"/>
  <c r="D20" i="1"/>
  <c r="J19" i="1"/>
  <c r="K19" i="1" s="1"/>
  <c r="H19" i="1"/>
  <c r="I19" i="1" s="1"/>
  <c r="F19" i="1"/>
  <c r="G19" i="1" s="1"/>
  <c r="J18" i="1"/>
  <c r="K18" i="1" s="1"/>
  <c r="H18" i="1"/>
  <c r="I18" i="1" s="1"/>
  <c r="F18" i="1"/>
  <c r="G18" i="1" s="1"/>
  <c r="J16" i="1"/>
  <c r="K16" i="1" s="1"/>
  <c r="H16" i="1"/>
  <c r="I16" i="1" s="1"/>
  <c r="J15" i="1"/>
  <c r="K15" i="1" s="1"/>
  <c r="H15" i="1"/>
  <c r="I15" i="1" s="1"/>
  <c r="F15" i="1"/>
  <c r="J14" i="1"/>
  <c r="H14" i="1"/>
  <c r="I14" i="1" s="1"/>
  <c r="F14" i="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<sst xmlns="http://schemas.openxmlformats.org/spreadsheetml/2006/main" count="84" uniqueCount="66">
  <si>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</si>
  <si>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</si>
  <si>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</si>
  <si>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</si>
  <si>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</si>
  <si>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</si>
  <si>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</si>
  <si>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</si>
  <si>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</si>
  <si>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</si>
  <si>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</si>
  <si>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</si>
  <si>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</si>
  <si>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</si>
  <si>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</si>
  <si>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</si>
  <si>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</si>
  <si>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</si>
  <si>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</si>
  <si>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</si>
  <si>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</si>
  <si>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</si>
  <si>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</si>
  <si>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</si>
  <si>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</si>
  <si>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</si>
  <si>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</si>
  <si>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</si>
  <si>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</si>
  <si>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</si>
  <si>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</si>
  <si>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</si>
  <si>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</si>
  <si>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</si>
  <si>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</si>
  <si>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</si>
  <si>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</si>
  <si>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</si>
  <si>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</si>
  <si>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</si>
  <si>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</si>
  <si>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</si>
  <si>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</si>
  <si>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</si>
  <si>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</si>
  <si>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</si>
  <si>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</si>
  <si>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</si>
  <si>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</si>
  <si>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</si>
  <si>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</si>
  <si>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</si>
  <si>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</si>
  <si>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</si>
  <si>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</si>
  <si>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</si>
  <si>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</si>
  <si>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</si>
  <si>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</si>
  <si>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</si>
  <si>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</si>
  <si>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</si>
  <si>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</si>
  <si>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Bastian Nuñez </t>
  </si>
  <si>
    <t>Antonia Díaz</t>
  </si>
  <si>
    <t xml:space="preserve">Danae Arenas Barría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</si>
</sst>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G15" sqref="G15"/>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24" width="10.5703125" customWidth="1"/>
  </cols>
  <sheetData>
    <row r="2" spans="1:11" x14ac:dyDescent="0.25">
      <c r="C2" s="2">
        <v>1</v>
      </c>
    </row>
    <row r="3" spans="1:11" x14ac:dyDescent="0.25">
      <c r="B3" s="3" t="s">
        <v>2</v>
      </c>
      <c r="C3" s="33" t="s">
        <v>9</v>
      </c>
    </row>
    <row r="4" spans="1:11" x14ac:dyDescent="0.25">
      <c r="A4" s="4">
        <v>1</v>
      </c>
      <c r="B4" s="25" t="s">
        <v>63</v>
      </c>
      <c r="C4" s="5">
        <f>EVALUACION2!$C$22</f>
        <v>6.5</v>
      </c>
      <c r="G4" s="1"/>
    </row>
    <row r="5" spans="1:11" x14ac:dyDescent="0.25">
      <c r="A5" s="4">
        <v>2</v>
      </c>
      <c r="B5" s="25" t="s">
        <v>64</v>
      </c>
      <c r="C5" s="5">
        <f>EVALUACION2!$C$22</f>
        <v>6.5</v>
      </c>
      <c r="G5" s="1"/>
    </row>
    <row r="6" spans="1:11" x14ac:dyDescent="0.25">
      <c r="A6" s="4">
        <v>3</v>
      </c>
      <c r="B6" s="25" t="s">
        <v>65</v>
      </c>
      <c r="C6" s="5">
        <f>EVALUACION2!$C$22</f>
        <v>6.5</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IF($C13=CL,"X","")</f>
        <v>X</v>
      </c>
      <c r="E13" s="15"/>
      <c r="F13" s="15"/>
      <c r="G13" s="15">
        <v>8</v>
      </c>
      <c r="H13" s="15" t="str">
        <f t="shared" ref="H13:H17" si="0">IF($C13=ML,"X","")</f>
        <v/>
      </c>
      <c r="I13" s="15" t="str">
        <f>IF(H13="X",30*0.1,"")</f>
        <v/>
      </c>
      <c r="J13" s="15" t="str">
        <f t="shared" ref="J13:J17" si="1">IF($C13=NL,"X","")</f>
        <v/>
      </c>
      <c r="K13" s="15" t="str">
        <f t="shared" ref="K13:K17" si="2">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ref="D13:D17" si="3">IF($C14=CL,"X","")</f>
        <v>X</v>
      </c>
      <c r="E14" s="15">
        <v>10</v>
      </c>
      <c r="F14" s="15" t="str">
        <f t="shared" ref="F13:F17" si="4">IF($C14=L,"X","")</f>
        <v/>
      </c>
      <c r="G14" s="15"/>
      <c r="H14" s="15" t="str">
        <f t="shared" si="0"/>
        <v/>
      </c>
      <c r="I14" s="15" t="str">
        <f>IF(H14="X",30*0.1,"")</f>
        <v/>
      </c>
      <c r="J14" s="15" t="str">
        <f t="shared" si="1"/>
        <v/>
      </c>
      <c r="K14" s="15" t="str">
        <f t="shared" si="2"/>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3"/>
        <v>X</v>
      </c>
      <c r="E15" s="15"/>
      <c r="F15" s="15" t="str">
        <f t="shared" si="4"/>
        <v/>
      </c>
      <c r="G15" s="15">
        <v>20</v>
      </c>
      <c r="H15" s="15" t="str">
        <f t="shared" si="0"/>
        <v/>
      </c>
      <c r="I15" s="15" t="str">
        <f>IF(H15="X",30*0.25,"")</f>
        <v/>
      </c>
      <c r="J15" s="15" t="str">
        <f t="shared" si="1"/>
        <v/>
      </c>
      <c r="K15" s="15" t="str">
        <f t="shared" si="2"/>
        <v/>
      </c>
    </row>
    <row r="16" spans="1:11" ht="24" outlineLevel="1" x14ac:dyDescent="0.25">
      <c r="A16" s="42"/>
      <c r="B16" s="28" t="str">
        <f>RUBRICA!A7</f>
        <v>4. Utiliza de manera precisa el lenguaje técnico en los entregables de acuerdo con lo requerido por la disciplina.</v>
      </c>
      <c r="C16" s="26" t="s">
        <v>5</v>
      </c>
      <c r="D16" s="15" t="str">
        <f t="shared" si="3"/>
        <v>X</v>
      </c>
      <c r="E16" s="15">
        <v>5</v>
      </c>
      <c r="F16" s="15"/>
      <c r="G16" s="15"/>
      <c r="H16" s="15" t="str">
        <f t="shared" si="0"/>
        <v/>
      </c>
      <c r="I16" s="15" t="str">
        <f>IF(H16="X",30*0.05,"")</f>
        <v/>
      </c>
      <c r="J16" s="15" t="str">
        <f t="shared" si="1"/>
        <v/>
      </c>
      <c r="K16" s="15" t="str">
        <f t="shared" si="2"/>
        <v/>
      </c>
    </row>
    <row r="17" spans="1:11" ht="24" outlineLevel="1" x14ac:dyDescent="0.25">
      <c r="A17" s="42"/>
      <c r="B17" s="28" t="str">
        <f>RUBRICA!A8</f>
        <v xml:space="preserve">5. Utiliza reglas de redacción, ortografía (literal, puntual, acentual) y las normas para citas y referencias. </v>
      </c>
      <c r="C17" s="26" t="s">
        <v>5</v>
      </c>
      <c r="D17" s="15" t="str">
        <f t="shared" si="3"/>
        <v>X</v>
      </c>
      <c r="E17" s="15">
        <v>5</v>
      </c>
      <c r="F17" s="15" t="str">
        <f t="shared" si="4"/>
        <v/>
      </c>
      <c r="G17" s="15" t="str">
        <f>IF(F17="X",60*0.05,"")</f>
        <v/>
      </c>
      <c r="H17" s="15" t="str">
        <f t="shared" si="0"/>
        <v/>
      </c>
      <c r="I17" s="15" t="str">
        <f>IF(H17="X",30*0.05,"")</f>
        <v/>
      </c>
      <c r="J17" s="15" t="str">
        <f t="shared" si="1"/>
        <v/>
      </c>
      <c r="K17" s="15" t="str">
        <f t="shared" si="2"/>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93</v>
      </c>
      <c r="D21" s="16"/>
      <c r="E21" s="16">
        <f>SUM(E13:E20)</f>
        <v>65</v>
      </c>
      <c r="F21" s="16"/>
      <c r="G21" s="16">
        <f>SUM(G13:G20)</f>
        <v>28</v>
      </c>
      <c r="H21" s="16"/>
      <c r="I21" s="16">
        <f>SUM(I13:I20)</f>
        <v>0</v>
      </c>
      <c r="J21" s="16"/>
      <c r="K21" s="16">
        <f>SUM(K13:K20)</f>
        <v>0</v>
      </c>
    </row>
    <row r="22" spans="1:11" ht="15.75" customHeight="1" outlineLevel="1" x14ac:dyDescent="0.3">
      <c r="A22" s="43"/>
      <c r="B22" s="30" t="s">
        <v>13</v>
      </c>
      <c r="C22" s="17">
        <f>VLOOKUP(C21,ESCALA_IEP!A2:B202,2,FALSE)</f>
        <v>6.5</v>
      </c>
    </row>
    <row r="23" spans="1:11" ht="15.75" customHeight="1" x14ac:dyDescent="0.25">
      <c r="D23" t="s">
        <v>41</v>
      </c>
    </row>
    <row r="24" spans="1:11" ht="48" customHeight="1" x14ac:dyDescent="0.25">
      <c r="B24" s="34"/>
    </row>
    <row r="25" spans="1:11" ht="15.75" customHeight="1" x14ac:dyDescent="0.3">
      <c r="B25" s="18"/>
      <c r="C25" s="19"/>
    </row>
    <row r="26" spans="1:11" ht="31.3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4" zoomScale="80" zoomScaleNormal="80" workbookViewId="0">
      <selection activeCell="A10" sqref="A10"/>
    </sheetView>
  </sheetViews>
  <sheetFormatPr baseColWidth="10" defaultRowHeight="15" x14ac:dyDescent="0.25"/>
  <cols>
    <col min="1" max="6" width="38.855468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570312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570312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OSNELLYS EUGENIA ANDRADE DIAZ</cp:lastModifiedBy>
  <dcterms:created xsi:type="dcterms:W3CDTF">2023-08-07T04:08:01Z</dcterms:created>
  <dcterms:modified xsi:type="dcterms:W3CDTF">2025-10-17T21:23:09Z</dcterms:modified>
</cp:coreProperties>
</file>