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.pais\Documents\Articles\0_Article 1\Submit\Science\"/>
    </mc:Choice>
  </mc:AlternateContent>
  <xr:revisionPtr revIDLastSave="0" documentId="13_ncr:1_{F6494FCE-2E60-4A87-B255-EA44756B9F60}" xr6:coauthVersionLast="47" xr6:coauthVersionMax="47" xr10:uidLastSave="{00000000-0000-0000-0000-000000000000}"/>
  <bookViews>
    <workbookView xWindow="28680" yWindow="-45" windowWidth="29040" windowHeight="15840" xr2:uid="{2606B934-8CA6-4691-A232-42A0D7768048}"/>
  </bookViews>
  <sheets>
    <sheet name="Fig_SI9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G3" i="1"/>
  <c r="I3" i="1"/>
  <c r="K3" i="1"/>
  <c r="D4" i="1"/>
  <c r="E4" i="1"/>
  <c r="G4" i="1"/>
  <c r="I4" i="1"/>
  <c r="K4" i="1"/>
  <c r="D5" i="1"/>
  <c r="E5" i="1"/>
  <c r="G5" i="1"/>
  <c r="I5" i="1"/>
  <c r="K5" i="1"/>
  <c r="D6" i="1"/>
  <c r="E6" i="1"/>
  <c r="G6" i="1"/>
  <c r="I6" i="1"/>
  <c r="K6" i="1"/>
  <c r="D7" i="1"/>
  <c r="E7" i="1"/>
  <c r="G7" i="1"/>
  <c r="I7" i="1"/>
  <c r="K7" i="1"/>
  <c r="D8" i="1"/>
  <c r="E8" i="1"/>
  <c r="G8" i="1"/>
  <c r="I8" i="1"/>
  <c r="K8" i="1"/>
  <c r="D9" i="1"/>
  <c r="E9" i="1"/>
  <c r="G9" i="1"/>
  <c r="I9" i="1"/>
  <c r="K9" i="1"/>
  <c r="D10" i="1"/>
  <c r="E10" i="1"/>
  <c r="G10" i="1"/>
  <c r="I10" i="1"/>
  <c r="K10" i="1"/>
  <c r="D11" i="1"/>
  <c r="E11" i="1"/>
  <c r="G11" i="1"/>
  <c r="I11" i="1"/>
  <c r="K11" i="1"/>
</calcChain>
</file>

<file path=xl/sharedStrings.xml><?xml version="1.0" encoding="utf-8"?>
<sst xmlns="http://schemas.openxmlformats.org/spreadsheetml/2006/main" count="34" uniqueCount="25">
  <si>
    <t>Remind SSP2-PkBudg1150</t>
  </si>
  <si>
    <t>FK</t>
  </si>
  <si>
    <t>ICAO-F1</t>
  </si>
  <si>
    <t>ICAO-F2</t>
  </si>
  <si>
    <t>ICAO-F3</t>
  </si>
  <si>
    <t>Refuel-EU</t>
  </si>
  <si>
    <t>Bio-FT</t>
  </si>
  <si>
    <t>Bio-HEFA</t>
  </si>
  <si>
    <t>PtL-grid</t>
  </si>
  <si>
    <t>PtL-dedicated</t>
  </si>
  <si>
    <t>Scenarios</t>
  </si>
  <si>
    <t>Electricity (kWh)</t>
  </si>
  <si>
    <t>Biomass (MJ)</t>
  </si>
  <si>
    <t>Electricity (% of 2050 in underlying scenario)</t>
  </si>
  <si>
    <t>Biomass (% of 2050 in underlying scenario</t>
  </si>
  <si>
    <t>Land occupation (mega-km2)</t>
  </si>
  <si>
    <t>Land occupation (% of 2050 cropland area in underlying scenario)</t>
  </si>
  <si>
    <t>Freshwater withdrawal (km3)</t>
  </si>
  <si>
    <t>Freswhater withdrawal (% of 2050 freshwater withdrawn for irrigation in underlying scenario)</t>
  </si>
  <si>
    <t>Direct air capture (MtCO2)</t>
  </si>
  <si>
    <t>Direct air capture (% of 2050 DACCS in underlying scenario)</t>
  </si>
  <si>
    <t>Sheet</t>
  </si>
  <si>
    <t>Description</t>
  </si>
  <si>
    <t>Data</t>
  </si>
  <si>
    <t>Data displayed in Fig SI9
Traffic growth between 2023 and 2050 = 0%/yr
Results are displayed in absolute terms (unit) and relative terms (% of resource in underlying scenario)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</si>
</sst>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NumberFormat="1"/>
    <xf numFmtId="9" fontId="0" fillId="0" borderId="3" xfId="1" applyFont="1" applyBorder="1"/>
    <xf numFmtId="9" fontId="0" fillId="0" borderId="4" xfId="1" applyFont="1" applyBorder="1"/>
    <xf numFmtId="11" fontId="0" fillId="0" borderId="3" xfId="1" applyNumberFormat="1" applyFont="1" applyBorder="1"/>
    <xf numFmtId="11" fontId="0" fillId="0" borderId="4" xfId="1" applyNumberFormat="1" applyFont="1" applyBorder="1"/>
    <xf numFmtId="11" fontId="4" fillId="0" borderId="3" xfId="0" applyNumberFormat="1" applyFont="1" applyBorder="1"/>
    <xf numFmtId="11" fontId="3" fillId="0" borderId="3" xfId="1" applyNumberFormat="1" applyFont="1" applyBorder="1"/>
    <xf numFmtId="11" fontId="4" fillId="0" borderId="4" xfId="0" applyNumberFormat="1" applyFont="1" applyBorder="1"/>
    <xf numFmtId="11" fontId="3" fillId="0" borderId="4" xfId="1" applyNumberFormat="1" applyFont="1" applyBorder="1"/>
    <xf numFmtId="0" fontId="2" fillId="0" borderId="6" xfId="0" applyNumberFormat="1" applyFont="1" applyBorder="1"/>
    <xf numFmtId="0" fontId="2" fillId="0" borderId="7" xfId="0" applyNumberFormat="1" applyFont="1" applyBorder="1"/>
    <xf numFmtId="0" fontId="2" fillId="0" borderId="8" xfId="0" applyNumberFormat="1" applyFont="1" applyBorder="1"/>
    <xf numFmtId="0" fontId="2" fillId="0" borderId="0" xfId="0" applyNumberFormat="1" applyFont="1"/>
    <xf numFmtId="0" fontId="2" fillId="0" borderId="3" xfId="0" applyNumberFormat="1" applyFont="1" applyBorder="1"/>
    <xf numFmtId="0" fontId="2" fillId="0" borderId="3" xfId="1" applyNumberFormat="1" applyFont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  <xf numFmtId="0" fontId="2" fillId="0" borderId="1" xfId="1" applyNumberFormat="1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219075</xdr:colOff>
      <xdr:row>6</xdr:row>
      <xdr:rowOff>171450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52D89C40-28E8-45C3-8A8F-4A1521727A8D}"/>
            </a:ext>
          </a:extLst>
        </xdr:cNvPr>
        <xdr:cNvSpPr txBox="1"/>
      </xdr:nvSpPr>
      <xdr:spPr>
        <a:xfrm>
          <a:off x="0" y="0"/>
          <a:ext cx="5766435" cy="1268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 aviation roadmaps are not within planetary boundaries</a:t>
          </a:r>
          <a:endParaRPr lang="fr-FR">
            <a:effectLst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 Païs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1*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A. Gondran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L. Hamelin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F. Simatos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Fédération ENAC ISAE-SUPAERO ONERA, Université de Toulouse, France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ENAC, Université de Toulouse, Toulouse, France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TBI, Université de Toulouse, CNRS, INRAE, INSA, Toulouse, France</a:t>
          </a:r>
          <a:endParaRPr lang="fr-FR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*Corresponding author: bastien.pais@isae.fr</a:t>
          </a:r>
          <a:endParaRPr lang="fr-FR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1574-CD30-4346-8090-DD39AACBC444}">
  <dimension ref="A9:B11"/>
  <sheetViews>
    <sheetView tabSelected="1" workbookViewId="0">
      <selection activeCell="B21" sqref="B21"/>
    </sheetView>
  </sheetViews>
  <sheetFormatPr baseColWidth="10" defaultRowHeight="15" x14ac:dyDescent="0.25"/>
  <cols>
    <col min="2" max="2" width="57.28515625" customWidth="1"/>
  </cols>
  <sheetData>
    <row r="9" spans="1:2" ht="15.75" thickBot="1" x14ac:dyDescent="0.3"/>
    <row r="10" spans="1:2" x14ac:dyDescent="0.25">
      <c r="A10" s="19" t="s">
        <v>21</v>
      </c>
      <c r="B10" s="18" t="s">
        <v>22</v>
      </c>
    </row>
    <row r="11" spans="1:2" ht="60.75" thickBot="1" x14ac:dyDescent="0.3">
      <c r="A11" s="16" t="s">
        <v>23</v>
      </c>
      <c r="B11" s="17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A9076-CB13-4E19-80EA-F7F58C131AF4}">
  <dimension ref="A1:K11"/>
  <sheetViews>
    <sheetView zoomScale="55" zoomScaleNormal="55" workbookViewId="0">
      <selection activeCell="B12" sqref="B12"/>
    </sheetView>
  </sheetViews>
  <sheetFormatPr baseColWidth="10" defaultColWidth="11.42578125" defaultRowHeight="15" x14ac:dyDescent="0.25"/>
  <cols>
    <col min="1" max="1" width="18.28515625" style="1" bestFit="1" customWidth="1"/>
    <col min="2" max="3" width="32.42578125" style="1" bestFit="1" customWidth="1"/>
    <col min="4" max="4" width="55.42578125" style="1" bestFit="1" customWidth="1"/>
    <col min="5" max="5" width="51.85546875" style="1" bestFit="1" customWidth="1"/>
    <col min="6" max="6" width="35.7109375" style="1" bestFit="1" customWidth="1"/>
    <col min="7" max="7" width="79.42578125" style="1" bestFit="1" customWidth="1"/>
    <col min="8" max="8" width="36" style="1" bestFit="1" customWidth="1"/>
    <col min="9" max="9" width="112.42578125" style="1" bestFit="1" customWidth="1"/>
    <col min="10" max="10" width="34.140625" style="1" bestFit="1" customWidth="1"/>
    <col min="11" max="11" width="73.85546875" style="1" bestFit="1" customWidth="1"/>
    <col min="12" max="16384" width="11.42578125" style="1"/>
  </cols>
  <sheetData>
    <row r="1" spans="1:11" s="13" customFormat="1" x14ac:dyDescent="0.25">
      <c r="A1" s="10"/>
      <c r="B1" s="20" t="s">
        <v>11</v>
      </c>
      <c r="C1" s="20" t="s">
        <v>12</v>
      </c>
      <c r="D1" s="21" t="s">
        <v>13</v>
      </c>
      <c r="E1" s="21" t="s">
        <v>14</v>
      </c>
      <c r="F1" s="20" t="s">
        <v>15</v>
      </c>
      <c r="G1" s="20" t="s">
        <v>16</v>
      </c>
      <c r="H1" s="20" t="s">
        <v>17</v>
      </c>
      <c r="I1" s="20" t="s">
        <v>18</v>
      </c>
      <c r="J1" s="20" t="s">
        <v>19</v>
      </c>
      <c r="K1" s="20" t="s">
        <v>20</v>
      </c>
    </row>
    <row r="2" spans="1:11" s="13" customFormat="1" x14ac:dyDescent="0.25">
      <c r="A2" s="11" t="s">
        <v>10</v>
      </c>
      <c r="B2" s="14" t="s">
        <v>0</v>
      </c>
      <c r="C2" s="14" t="s">
        <v>0</v>
      </c>
      <c r="D2" s="15" t="s">
        <v>0</v>
      </c>
      <c r="E2" s="15" t="s">
        <v>0</v>
      </c>
      <c r="F2" s="14" t="s">
        <v>0</v>
      </c>
      <c r="G2" s="14" t="s">
        <v>0</v>
      </c>
      <c r="H2" s="14" t="s">
        <v>0</v>
      </c>
      <c r="I2" s="14" t="s">
        <v>0</v>
      </c>
      <c r="J2" s="14" t="s">
        <v>0</v>
      </c>
      <c r="K2" s="14" t="s">
        <v>0</v>
      </c>
    </row>
    <row r="3" spans="1:11" x14ac:dyDescent="0.25">
      <c r="A3" s="11" t="s">
        <v>1</v>
      </c>
      <c r="B3" s="6">
        <v>25885939748</v>
      </c>
      <c r="C3" s="7">
        <v>0</v>
      </c>
      <c r="D3" s="2">
        <f t="shared" ref="D3:D11" si="0">B3*0.0000000000036/198.4</f>
        <v>4.6970455187903226E-4</v>
      </c>
      <c r="E3" s="2">
        <f t="shared" ref="E3:E11" si="1">C3*0.000000000001/127.8</f>
        <v>0</v>
      </c>
      <c r="F3" s="4">
        <v>8.0000000000000002E-3</v>
      </c>
      <c r="G3" s="2">
        <f t="shared" ref="G3:G11" si="2">F3/19.5724</f>
        <v>4.0873883632053302E-4</v>
      </c>
      <c r="H3" s="4">
        <v>2.56</v>
      </c>
      <c r="I3" s="2">
        <f t="shared" ref="I3:I11" si="3">H3/3450</f>
        <v>7.4202898550724638E-4</v>
      </c>
      <c r="J3" s="4">
        <v>0</v>
      </c>
      <c r="K3" s="2">
        <f t="shared" ref="K3:K11" si="4">J3/150.76</f>
        <v>0</v>
      </c>
    </row>
    <row r="4" spans="1:11" x14ac:dyDescent="0.25">
      <c r="A4" s="11" t="s">
        <v>2</v>
      </c>
      <c r="B4" s="6">
        <v>510171311191</v>
      </c>
      <c r="C4" s="6">
        <v>1277019279122</v>
      </c>
      <c r="D4" s="2">
        <f t="shared" si="0"/>
        <v>9.2571407272560476E-3</v>
      </c>
      <c r="E4" s="2">
        <f t="shared" si="1"/>
        <v>9.9923261277151815E-3</v>
      </c>
      <c r="F4" s="4">
        <v>1.44</v>
      </c>
      <c r="G4" s="2">
        <f t="shared" si="2"/>
        <v>7.3572990537695948E-2</v>
      </c>
      <c r="H4" s="4">
        <v>9.33</v>
      </c>
      <c r="I4" s="2">
        <f t="shared" si="3"/>
        <v>2.7043478260869564E-3</v>
      </c>
      <c r="J4" s="4">
        <v>52.08</v>
      </c>
      <c r="K4" s="2">
        <f t="shared" si="4"/>
        <v>0.34544972141151498</v>
      </c>
    </row>
    <row r="5" spans="1:11" x14ac:dyDescent="0.25">
      <c r="A5" s="11" t="s">
        <v>3</v>
      </c>
      <c r="B5" s="6">
        <v>1127550150718</v>
      </c>
      <c r="C5" s="6">
        <v>3641823941163</v>
      </c>
      <c r="D5" s="2">
        <f t="shared" si="0"/>
        <v>2.0459579347705644E-2</v>
      </c>
      <c r="E5" s="2">
        <f t="shared" si="1"/>
        <v>2.8496274969976528E-2</v>
      </c>
      <c r="F5" s="4">
        <v>4.03</v>
      </c>
      <c r="G5" s="2">
        <f t="shared" si="2"/>
        <v>0.20590218879646852</v>
      </c>
      <c r="H5" s="4">
        <v>20.39</v>
      </c>
      <c r="I5" s="2">
        <f t="shared" si="3"/>
        <v>5.9101449275362318E-3</v>
      </c>
      <c r="J5" s="4">
        <v>117.15</v>
      </c>
      <c r="K5" s="2">
        <f t="shared" si="4"/>
        <v>0.77706288140090218</v>
      </c>
    </row>
    <row r="6" spans="1:11" x14ac:dyDescent="0.25">
      <c r="A6" s="11" t="s">
        <v>4</v>
      </c>
      <c r="B6" s="6">
        <v>3103085106370</v>
      </c>
      <c r="C6" s="6">
        <v>2823508071114</v>
      </c>
      <c r="D6" s="2">
        <f t="shared" si="0"/>
        <v>5.6305979752681451E-2</v>
      </c>
      <c r="E6" s="2">
        <f t="shared" si="1"/>
        <v>2.2093177395258217E-2</v>
      </c>
      <c r="F6" s="4">
        <v>3.77</v>
      </c>
      <c r="G6" s="2">
        <f t="shared" si="2"/>
        <v>0.19261817661605118</v>
      </c>
      <c r="H6" s="4">
        <v>28.64</v>
      </c>
      <c r="I6" s="2">
        <f t="shared" si="3"/>
        <v>8.3014492753623187E-3</v>
      </c>
      <c r="J6" s="4">
        <v>340.5</v>
      </c>
      <c r="K6" s="2">
        <f t="shared" si="4"/>
        <v>2.2585566463252853</v>
      </c>
    </row>
    <row r="7" spans="1:11" x14ac:dyDescent="0.25">
      <c r="A7" s="11" t="s">
        <v>5</v>
      </c>
      <c r="B7" s="6">
        <v>1988756952785</v>
      </c>
      <c r="C7" s="6">
        <v>241041837789</v>
      </c>
      <c r="D7" s="2">
        <f t="shared" si="0"/>
        <v>3.6086315675534275E-2</v>
      </c>
      <c r="E7" s="2">
        <f t="shared" si="1"/>
        <v>1.8860863676760562E-3</v>
      </c>
      <c r="F7" s="4">
        <v>3</v>
      </c>
      <c r="G7" s="2">
        <f t="shared" si="2"/>
        <v>0.15327706362019988</v>
      </c>
      <c r="H7" s="4">
        <v>20.89</v>
      </c>
      <c r="I7" s="2">
        <f t="shared" si="3"/>
        <v>6.0550724637681158E-3</v>
      </c>
      <c r="J7" s="4">
        <v>216.03</v>
      </c>
      <c r="K7" s="2">
        <f t="shared" si="4"/>
        <v>1.4329397718227648</v>
      </c>
    </row>
    <row r="8" spans="1:11" x14ac:dyDescent="0.25">
      <c r="A8" s="11" t="s">
        <v>6</v>
      </c>
      <c r="B8" s="6">
        <v>134720510817</v>
      </c>
      <c r="C8" s="6">
        <v>6821201812221</v>
      </c>
      <c r="D8" s="2">
        <f t="shared" si="0"/>
        <v>2.4445253978891131E-3</v>
      </c>
      <c r="E8" s="2">
        <f t="shared" si="1"/>
        <v>5.3374036089366202E-2</v>
      </c>
      <c r="F8" s="4">
        <v>7.01</v>
      </c>
      <c r="G8" s="2">
        <f t="shared" si="2"/>
        <v>0.35815740532586704</v>
      </c>
      <c r="H8" s="4">
        <v>25.62</v>
      </c>
      <c r="I8" s="2">
        <f t="shared" si="3"/>
        <v>7.4260869565217396E-3</v>
      </c>
      <c r="J8" s="4">
        <v>0</v>
      </c>
      <c r="K8" s="2">
        <f t="shared" si="4"/>
        <v>0</v>
      </c>
    </row>
    <row r="9" spans="1:11" x14ac:dyDescent="0.25">
      <c r="A9" s="11" t="s">
        <v>7</v>
      </c>
      <c r="B9" s="6">
        <v>486553176779</v>
      </c>
      <c r="C9" s="6">
        <v>8277861695783</v>
      </c>
      <c r="D9" s="2">
        <f t="shared" si="0"/>
        <v>8.8285858689737904E-3</v>
      </c>
      <c r="E9" s="2">
        <f t="shared" si="1"/>
        <v>6.4772000749475755E-2</v>
      </c>
      <c r="F9" s="4">
        <v>7.8</v>
      </c>
      <c r="G9" s="2">
        <f t="shared" si="2"/>
        <v>0.39852036541251967</v>
      </c>
      <c r="H9" s="4">
        <v>111.56</v>
      </c>
      <c r="I9" s="2">
        <f t="shared" si="3"/>
        <v>3.2336231884057973E-2</v>
      </c>
      <c r="J9" s="4">
        <v>0</v>
      </c>
      <c r="K9" s="2">
        <f t="shared" si="4"/>
        <v>0</v>
      </c>
    </row>
    <row r="10" spans="1:11" x14ac:dyDescent="0.25">
      <c r="A10" s="11" t="s">
        <v>8</v>
      </c>
      <c r="B10" s="6">
        <v>5471761605900</v>
      </c>
      <c r="C10" s="7">
        <v>0</v>
      </c>
      <c r="D10" s="2">
        <f t="shared" si="0"/>
        <v>9.9285996881249991E-2</v>
      </c>
      <c r="E10" s="2">
        <f t="shared" si="1"/>
        <v>0</v>
      </c>
      <c r="F10" s="4">
        <v>1.49</v>
      </c>
      <c r="G10" s="2">
        <f t="shared" si="2"/>
        <v>7.6127608264699276E-2</v>
      </c>
      <c r="H10" s="4">
        <v>31.37</v>
      </c>
      <c r="I10" s="2">
        <f t="shared" si="3"/>
        <v>9.0927536231884057E-3</v>
      </c>
      <c r="J10" s="4">
        <v>611.34</v>
      </c>
      <c r="K10" s="2">
        <f t="shared" si="4"/>
        <v>4.0550543910851689</v>
      </c>
    </row>
    <row r="11" spans="1:11" ht="15.75" thickBot="1" x14ac:dyDescent="0.3">
      <c r="A11" s="12" t="s">
        <v>9</v>
      </c>
      <c r="B11" s="8">
        <v>5301434361832</v>
      </c>
      <c r="C11" s="9">
        <v>0</v>
      </c>
      <c r="D11" s="3">
        <f t="shared" si="0"/>
        <v>9.6195381565499991E-2</v>
      </c>
      <c r="E11" s="3">
        <f t="shared" si="1"/>
        <v>0</v>
      </c>
      <c r="F11" s="5">
        <v>0.63</v>
      </c>
      <c r="G11" s="3">
        <f t="shared" si="2"/>
        <v>3.2188183360241977E-2</v>
      </c>
      <c r="H11" s="5">
        <v>13.51</v>
      </c>
      <c r="I11" s="3">
        <f t="shared" si="3"/>
        <v>3.9159420289855071E-3</v>
      </c>
      <c r="J11" s="5">
        <v>611.34</v>
      </c>
      <c r="K11" s="3">
        <f t="shared" si="4"/>
        <v>4.0550543910851689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Fig_SI9</vt:lpstr>
      <vt:lpstr>Data</vt:lpstr>
    </vt:vector>
  </TitlesOfParts>
  <Company>ISAE-SupAero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PAIS</dc:creator>
  <cp:lastModifiedBy>Bastien PAIS</cp:lastModifiedBy>
  <dcterms:created xsi:type="dcterms:W3CDTF">2024-07-03T18:47:37Z</dcterms:created>
  <dcterms:modified xsi:type="dcterms:W3CDTF">2024-11-05T14:21:21Z</dcterms:modified>
</cp:coreProperties>
</file>