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9CFA0C36-F341-4BAB-A9DE-744B14C2EAC8}" xr6:coauthVersionLast="47" xr6:coauthVersionMax="47" xr10:uidLastSave="{00000000-0000-0000-0000-000000000000}"/>
  <bookViews>
    <workbookView xWindow="28680" yWindow="-45" windowWidth="29040" windowHeight="15840" xr2:uid="{2606B934-8CA6-4691-A232-42A0D7768048}"/>
  </bookViews>
  <sheets>
    <sheet name="Fig_4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I4" i="1"/>
  <c r="I5" i="1"/>
  <c r="I6" i="1"/>
  <c r="I7" i="1"/>
  <c r="I8" i="1"/>
  <c r="I9" i="1"/>
  <c r="I10" i="1"/>
  <c r="I11" i="1"/>
  <c r="I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<sst xmlns="http://schemas.openxmlformats.org/spreadsheetml/2006/main" count="34" uniqueCount="25">
  <si>
    <t>Remind SSP2-PkBudg1150</t>
  </si>
  <si>
    <t>FK</t>
  </si>
  <si>
    <t>ICAO-F1</t>
  </si>
  <si>
    <t>ICAO-F2</t>
  </si>
  <si>
    <t>ICAO-F3</t>
  </si>
  <si>
    <t>Refuel-EU</t>
  </si>
  <si>
    <t>Bio-FT</t>
  </si>
  <si>
    <t>Bio-HEFA</t>
  </si>
  <si>
    <t>PtL-grid</t>
  </si>
  <si>
    <t>PtL-dedicated</t>
  </si>
  <si>
    <t>Scenarios</t>
  </si>
  <si>
    <t>Electricity (kWh)</t>
  </si>
  <si>
    <t>Biomass (MJ)</t>
  </si>
  <si>
    <t>Electricity (% of 2050 in underlying scenario)</t>
  </si>
  <si>
    <t>Biomass (% of 2050 in underlying scenario</t>
  </si>
  <si>
    <t>Land occupation (mega-km2)</t>
  </si>
  <si>
    <t>Land occupation (% of 2050 cropland area in underlying scenario)</t>
  </si>
  <si>
    <t>Freshwater withdrawal (km3)</t>
  </si>
  <si>
    <t>Freswhater withdrawal (% of 2050 freshwater withdrawn for irrigation in underlying scenario)</t>
  </si>
  <si>
    <t>Direct air capture (MtCO2)</t>
  </si>
  <si>
    <t>Direct air capture (% of 2050 DACCS in underlying scenario)</t>
  </si>
  <si>
    <t>Sheet</t>
  </si>
  <si>
    <t>Description</t>
  </si>
  <si>
    <t>Data</t>
  </si>
  <si>
    <t>Data displayed in Fig 4
Results are displayed in absolute terms (unit) and relative terms (% of resource in underlying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</si>
</sst>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9" fontId="0" fillId="0" borderId="3" xfId="1" applyFont="1" applyBorder="1"/>
    <xf numFmtId="9" fontId="0" fillId="0" borderId="4" xfId="1" applyFont="1" applyBorder="1"/>
    <xf numFmtId="11" fontId="0" fillId="0" borderId="3" xfId="1" applyNumberFormat="1" applyFont="1" applyBorder="1"/>
    <xf numFmtId="11" fontId="0" fillId="0" borderId="4" xfId="1" applyNumberFormat="1" applyFont="1" applyBorder="1"/>
    <xf numFmtId="11" fontId="4" fillId="0" borderId="3" xfId="0" applyNumberFormat="1" applyFont="1" applyBorder="1"/>
    <xf numFmtId="11" fontId="3" fillId="0" borderId="3" xfId="1" applyNumberFormat="1" applyFont="1" applyBorder="1"/>
    <xf numFmtId="11" fontId="4" fillId="0" borderId="4" xfId="0" applyNumberFormat="1" applyFont="1" applyBorder="1"/>
    <xf numFmtId="11" fontId="3" fillId="0" borderId="4" xfId="1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2" fillId="0" borderId="0" xfId="0" applyNumberFormat="1" applyFont="1"/>
    <xf numFmtId="0" fontId="2" fillId="0" borderId="3" xfId="0" applyNumberFormat="1" applyFont="1" applyBorder="1"/>
    <xf numFmtId="0" fontId="2" fillId="0" borderId="3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D89C40-28E8-45C3-8A8F-4A1521727A8D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574-CD30-4346-8090-DD39AACBC444}">
  <dimension ref="A9:B11"/>
  <sheetViews>
    <sheetView tabSelected="1" workbookViewId="0">
      <selection activeCell="G11" sqref="G11:G12"/>
    </sheetView>
  </sheetViews>
  <sheetFormatPr baseColWidth="10" defaultRowHeight="15" x14ac:dyDescent="0.25"/>
  <cols>
    <col min="2" max="2" width="57.28515625" customWidth="1"/>
  </cols>
  <sheetData>
    <row r="9" spans="1:2" ht="15.75" thickBot="1" x14ac:dyDescent="0.3"/>
    <row r="10" spans="1:2" x14ac:dyDescent="0.25">
      <c r="A10" s="19" t="s">
        <v>21</v>
      </c>
      <c r="B10" s="18" t="s">
        <v>22</v>
      </c>
    </row>
    <row r="11" spans="1:2" ht="45.75" thickBot="1" x14ac:dyDescent="0.3">
      <c r="A11" s="16" t="s">
        <v>23</v>
      </c>
      <c r="B11" s="17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9076-CB13-4E19-80EA-F7F58C131AF4}">
  <dimension ref="A1:K11"/>
  <sheetViews>
    <sheetView zoomScale="55" zoomScaleNormal="55" workbookViewId="0">
      <selection activeCell="E36" sqref="E36"/>
    </sheetView>
  </sheetViews>
  <sheetFormatPr baseColWidth="10" defaultColWidth="11.42578125" defaultRowHeight="15" x14ac:dyDescent="0.25"/>
  <cols>
    <col min="1" max="1" width="18.28515625" style="1" bestFit="1" customWidth="1"/>
    <col min="2" max="3" width="32.42578125" style="1" bestFit="1" customWidth="1"/>
    <col min="4" max="4" width="55.42578125" style="1" bestFit="1" customWidth="1"/>
    <col min="5" max="5" width="51.85546875" style="1" bestFit="1" customWidth="1"/>
    <col min="6" max="6" width="35.7109375" style="1" bestFit="1" customWidth="1"/>
    <col min="7" max="7" width="79.42578125" style="1" bestFit="1" customWidth="1"/>
    <col min="8" max="8" width="36" style="1" bestFit="1" customWidth="1"/>
    <col min="9" max="9" width="112.42578125" style="1" bestFit="1" customWidth="1"/>
    <col min="10" max="10" width="34.140625" style="1" bestFit="1" customWidth="1"/>
    <col min="11" max="11" width="73.85546875" style="1" bestFit="1" customWidth="1"/>
    <col min="12" max="16384" width="11.42578125" style="1"/>
  </cols>
  <sheetData>
    <row r="1" spans="1:11" s="13" customFormat="1" x14ac:dyDescent="0.25">
      <c r="A1" s="10"/>
      <c r="B1" s="20" t="s">
        <v>11</v>
      </c>
      <c r="C1" s="20" t="s">
        <v>12</v>
      </c>
      <c r="D1" s="21" t="s">
        <v>13</v>
      </c>
      <c r="E1" s="21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  <c r="K1" s="20" t="s">
        <v>20</v>
      </c>
    </row>
    <row r="2" spans="1:11" s="13" customFormat="1" x14ac:dyDescent="0.25">
      <c r="A2" s="11" t="s">
        <v>10</v>
      </c>
      <c r="B2" s="14" t="s">
        <v>0</v>
      </c>
      <c r="C2" s="14" t="s">
        <v>0</v>
      </c>
      <c r="D2" s="15" t="s">
        <v>0</v>
      </c>
      <c r="E2" s="15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</row>
    <row r="3" spans="1:11" x14ac:dyDescent="0.25">
      <c r="A3" s="11" t="s">
        <v>1</v>
      </c>
      <c r="B3" s="6">
        <v>65531993633.3741</v>
      </c>
      <c r="C3" s="7">
        <v>0</v>
      </c>
      <c r="D3" s="2">
        <f t="shared" ref="D3:D11" si="0">B3*0.0000000000036/198.4</f>
        <v>1.1890885941539654E-3</v>
      </c>
      <c r="E3" s="2">
        <f t="shared" ref="E3:E11" si="1">C3*0.000000000001/127.8</f>
        <v>0</v>
      </c>
      <c r="F3" s="4">
        <v>8.0000000000000002E-3</v>
      </c>
      <c r="G3" s="2">
        <f t="shared" ref="G3:G11" si="2">F3/19.5724</f>
        <v>4.0873883632053302E-4</v>
      </c>
      <c r="H3" s="4">
        <v>6.47</v>
      </c>
      <c r="I3" s="2">
        <f t="shared" ref="I3:I11" si="3">H3/3450</f>
        <v>1.8753623188405796E-3</v>
      </c>
      <c r="J3" s="4">
        <v>0</v>
      </c>
      <c r="K3" s="2">
        <f t="shared" ref="K3:K11" si="4">J3/150.76</f>
        <v>0</v>
      </c>
    </row>
    <row r="4" spans="1:11" x14ac:dyDescent="0.25">
      <c r="A4" s="11" t="s">
        <v>2</v>
      </c>
      <c r="B4" s="6">
        <v>1291532910995.3899</v>
      </c>
      <c r="C4" s="6">
        <v>3232860003654.3599</v>
      </c>
      <c r="D4" s="2">
        <f t="shared" si="0"/>
        <v>2.3435072981771186E-2</v>
      </c>
      <c r="E4" s="2">
        <f t="shared" si="1"/>
        <v>2.5296244160049764E-2</v>
      </c>
      <c r="F4" s="4">
        <v>1.44</v>
      </c>
      <c r="G4" s="2">
        <f t="shared" si="2"/>
        <v>7.3572990537695948E-2</v>
      </c>
      <c r="H4" s="4">
        <v>23.62</v>
      </c>
      <c r="I4" s="2">
        <f t="shared" si="3"/>
        <v>6.8463768115942028E-3</v>
      </c>
      <c r="J4" s="4">
        <v>135.32</v>
      </c>
      <c r="K4" s="2">
        <f t="shared" si="4"/>
        <v>0.89758556646325283</v>
      </c>
    </row>
    <row r="5" spans="1:11" x14ac:dyDescent="0.25">
      <c r="A5" s="11" t="s">
        <v>3</v>
      </c>
      <c r="B5" s="6">
        <v>2854468874485.3101</v>
      </c>
      <c r="C5" s="6">
        <v>9219521703566.1309</v>
      </c>
      <c r="D5" s="2">
        <f t="shared" si="0"/>
        <v>5.1794798125741517E-2</v>
      </c>
      <c r="E5" s="2">
        <f t="shared" si="1"/>
        <v>7.214023242227019E-2</v>
      </c>
      <c r="F5" s="4">
        <v>4.03</v>
      </c>
      <c r="G5" s="2">
        <f t="shared" si="2"/>
        <v>0.20590218879646852</v>
      </c>
      <c r="H5" s="4">
        <v>51.63</v>
      </c>
      <c r="I5" s="2">
        <f t="shared" si="3"/>
        <v>1.4965217391304348E-2</v>
      </c>
      <c r="J5" s="4">
        <v>304.39999999999998</v>
      </c>
      <c r="K5" s="2">
        <f t="shared" si="4"/>
        <v>2.0191032104006368</v>
      </c>
    </row>
    <row r="6" spans="1:11" x14ac:dyDescent="0.25">
      <c r="A6" s="11" t="s">
        <v>4</v>
      </c>
      <c r="B6" s="6">
        <v>7855668189453.79</v>
      </c>
      <c r="C6" s="6">
        <v>7147900162773.25</v>
      </c>
      <c r="D6" s="2">
        <f t="shared" si="0"/>
        <v>0.14254236634089537</v>
      </c>
      <c r="E6" s="2">
        <f t="shared" si="1"/>
        <v>5.5930361211058294E-2</v>
      </c>
      <c r="F6" s="4">
        <v>3.77</v>
      </c>
      <c r="G6" s="2">
        <f t="shared" si="2"/>
        <v>0.19261817661605118</v>
      </c>
      <c r="H6" s="4">
        <v>72.5</v>
      </c>
      <c r="I6" s="2">
        <f t="shared" si="3"/>
        <v>2.1014492753623187E-2</v>
      </c>
      <c r="J6" s="4">
        <v>884.75</v>
      </c>
      <c r="K6" s="2">
        <f t="shared" si="4"/>
        <v>5.868599097903954</v>
      </c>
    </row>
    <row r="7" spans="1:11" x14ac:dyDescent="0.25">
      <c r="A7" s="11" t="s">
        <v>5</v>
      </c>
      <c r="B7" s="6">
        <v>5034671688018.0996</v>
      </c>
      <c r="C7" s="6">
        <v>6102119325935.21</v>
      </c>
      <c r="D7" s="2">
        <f t="shared" si="0"/>
        <v>9.1354929822909062E-2</v>
      </c>
      <c r="E7" s="2">
        <f t="shared" si="1"/>
        <v>4.7747412566003206E-2</v>
      </c>
      <c r="F7" s="4">
        <v>3</v>
      </c>
      <c r="G7" s="2">
        <f t="shared" si="2"/>
        <v>0.15327706362019988</v>
      </c>
      <c r="H7" s="4">
        <v>52.88</v>
      </c>
      <c r="I7" s="2">
        <f t="shared" si="3"/>
        <v>1.5327536231884058E-2</v>
      </c>
      <c r="J7" s="4">
        <v>561.34</v>
      </c>
      <c r="K7" s="2">
        <f t="shared" si="4"/>
        <v>3.7234014327407805</v>
      </c>
    </row>
    <row r="8" spans="1:11" x14ac:dyDescent="0.25">
      <c r="A8" s="11" t="s">
        <v>6</v>
      </c>
      <c r="B8" s="6">
        <v>341054013995.73798</v>
      </c>
      <c r="C8" s="6">
        <v>17268330146701.699</v>
      </c>
      <c r="D8" s="2">
        <f t="shared" si="0"/>
        <v>6.1884800926646005E-3</v>
      </c>
      <c r="E8" s="2">
        <f t="shared" si="1"/>
        <v>0.13511995419954381</v>
      </c>
      <c r="F8" s="4">
        <v>7.01</v>
      </c>
      <c r="G8" s="2">
        <f t="shared" si="2"/>
        <v>0.35815740532586704</v>
      </c>
      <c r="H8" s="4">
        <v>64.87</v>
      </c>
      <c r="I8" s="2">
        <f t="shared" si="3"/>
        <v>1.8802898550724638E-2</v>
      </c>
      <c r="J8" s="4">
        <v>0</v>
      </c>
      <c r="K8" s="2">
        <f t="shared" si="4"/>
        <v>0</v>
      </c>
    </row>
    <row r="9" spans="1:11" x14ac:dyDescent="0.25">
      <c r="A9" s="11" t="s">
        <v>7</v>
      </c>
      <c r="B9" s="6">
        <v>1231742018759.1201</v>
      </c>
      <c r="C9" s="6">
        <v>20955962395864.301</v>
      </c>
      <c r="D9" s="2">
        <f t="shared" si="0"/>
        <v>2.2350157598451773E-2</v>
      </c>
      <c r="E9" s="2">
        <f t="shared" si="1"/>
        <v>0.16397466663430596</v>
      </c>
      <c r="F9" s="4">
        <v>7.8</v>
      </c>
      <c r="G9" s="2">
        <f t="shared" si="2"/>
        <v>0.39852036541251967</v>
      </c>
      <c r="H9" s="4">
        <v>282.42</v>
      </c>
      <c r="I9" s="2">
        <f t="shared" si="3"/>
        <v>8.186086956521739E-2</v>
      </c>
      <c r="J9" s="4">
        <v>0</v>
      </c>
      <c r="K9" s="2">
        <f t="shared" si="4"/>
        <v>0</v>
      </c>
    </row>
    <row r="10" spans="1:11" x14ac:dyDescent="0.25">
      <c r="A10" s="11" t="s">
        <v>8</v>
      </c>
      <c r="B10" s="6">
        <v>13852131705799.5</v>
      </c>
      <c r="C10" s="7">
        <v>0</v>
      </c>
      <c r="D10" s="2">
        <f t="shared" si="0"/>
        <v>0.25134916401652319</v>
      </c>
      <c r="E10" s="2">
        <f t="shared" si="1"/>
        <v>0</v>
      </c>
      <c r="F10" s="4">
        <v>1.49</v>
      </c>
      <c r="G10" s="2">
        <f t="shared" si="2"/>
        <v>7.6127608264699276E-2</v>
      </c>
      <c r="H10" s="4">
        <v>79.41</v>
      </c>
      <c r="I10" s="2">
        <f t="shared" si="3"/>
        <v>2.3017391304347826E-2</v>
      </c>
      <c r="J10" s="4">
        <v>1588.52</v>
      </c>
      <c r="K10" s="2">
        <f t="shared" si="4"/>
        <v>10.536747147784558</v>
      </c>
    </row>
    <row r="11" spans="1:11" ht="15.75" thickBot="1" x14ac:dyDescent="0.3">
      <c r="A11" s="12" t="s">
        <v>9</v>
      </c>
      <c r="B11" s="8">
        <v>13420936857076.1</v>
      </c>
      <c r="C11" s="9">
        <v>0</v>
      </c>
      <c r="D11" s="3">
        <f t="shared" si="0"/>
        <v>0.24352506393888085</v>
      </c>
      <c r="E11" s="3">
        <f t="shared" si="1"/>
        <v>0</v>
      </c>
      <c r="F11" s="5">
        <v>0.63</v>
      </c>
      <c r="G11" s="3">
        <f t="shared" si="2"/>
        <v>3.2188183360241977E-2</v>
      </c>
      <c r="H11" s="5">
        <v>34.200000000000003</v>
      </c>
      <c r="I11" s="3">
        <f t="shared" si="3"/>
        <v>9.91304347826087E-3</v>
      </c>
      <c r="J11" s="5">
        <v>1588.52</v>
      </c>
      <c r="K11" s="3">
        <f t="shared" si="4"/>
        <v>10.536747147784558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Fig_4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2024-07-03T18:47:37Z</dcterms:created>
  <dcterms:modified xsi:type="dcterms:W3CDTF">2024-11-05T14:22:09Z</dcterms:modified>
</cp:coreProperties>
</file>