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.pais\Documents\Articles\0_Article 1\Submit\Energy and Environmental Science\Major revision\Contribution analysis\"/>
    </mc:Choice>
  </mc:AlternateContent>
  <xr:revisionPtr revIDLastSave="0" documentId="13_ncr:1_{AE38F82C-2E15-49C2-B86D-E8694C017491}" xr6:coauthVersionLast="47" xr6:coauthVersionMax="47" xr10:uidLastSave="{00000000-0000-0000-0000-000000000000}"/>
  <bookViews>
    <workbookView xWindow="28680" yWindow="-45" windowWidth="29040" windowHeight="15840" activeTab="7" xr2:uid="{76A1DBAD-198E-4571-B0BF-1FF7DAE37ADC}"/>
  </bookViews>
  <sheets>
    <sheet name="Fig SI 2" sheetId="9" r:id="rId1"/>
    <sheet name="CC" sheetId="1" r:id="rId2"/>
    <sheet name="BI" sheetId="2" r:id="rId3"/>
    <sheet name="N" sheetId="3" r:id="rId4"/>
    <sheet name="P" sheetId="4" r:id="rId5"/>
    <sheet name="LSC" sheetId="5" r:id="rId6"/>
    <sheet name="FWU" sheetId="6" r:id="rId7"/>
    <sheet name="SO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8" l="1"/>
  <c r="C9" i="8"/>
  <c r="D9" i="8"/>
  <c r="E9" i="8"/>
  <c r="F9" i="8"/>
  <c r="G9" i="8"/>
  <c r="H9" i="8"/>
  <c r="I9" i="8"/>
  <c r="J9" i="8"/>
  <c r="K9" i="8"/>
  <c r="M9" i="8"/>
  <c r="L7" i="8"/>
  <c r="L3" i="8"/>
  <c r="B9" i="8"/>
  <c r="C9" i="6"/>
  <c r="D9" i="6"/>
  <c r="E9" i="6"/>
  <c r="F9" i="6"/>
  <c r="G9" i="6"/>
  <c r="H9" i="6"/>
  <c r="I9" i="6"/>
  <c r="J9" i="6"/>
  <c r="K9" i="6"/>
  <c r="M9" i="6"/>
  <c r="L7" i="6"/>
  <c r="L3" i="6"/>
  <c r="L9" i="6" s="1"/>
  <c r="B9" i="6"/>
  <c r="L5" i="5"/>
  <c r="C9" i="5"/>
  <c r="D9" i="5"/>
  <c r="E9" i="5"/>
  <c r="F9" i="5"/>
  <c r="G9" i="5"/>
  <c r="H9" i="5"/>
  <c r="I9" i="5"/>
  <c r="J9" i="5"/>
  <c r="K9" i="5"/>
  <c r="M9" i="5"/>
  <c r="B9" i="5"/>
  <c r="L7" i="5"/>
  <c r="L3" i="5"/>
  <c r="C9" i="4"/>
  <c r="D9" i="4"/>
  <c r="E9" i="4"/>
  <c r="F9" i="4"/>
  <c r="G9" i="4"/>
  <c r="H9" i="4"/>
  <c r="I9" i="4"/>
  <c r="J9" i="4"/>
  <c r="K9" i="4"/>
  <c r="M9" i="4"/>
  <c r="L7" i="4"/>
  <c r="L3" i="4"/>
  <c r="B9" i="4"/>
  <c r="B9" i="3"/>
  <c r="C9" i="3"/>
  <c r="D9" i="3"/>
  <c r="E9" i="3"/>
  <c r="F9" i="3"/>
  <c r="M9" i="3"/>
  <c r="K9" i="3"/>
  <c r="J9" i="3"/>
  <c r="I9" i="3"/>
  <c r="H9" i="3"/>
  <c r="G9" i="3"/>
  <c r="L7" i="3"/>
  <c r="L3" i="3"/>
  <c r="L9" i="3"/>
  <c r="L3" i="2"/>
  <c r="L5" i="2"/>
  <c r="L7" i="2"/>
  <c r="L2" i="2"/>
  <c r="C9" i="2"/>
  <c r="D9" i="2"/>
  <c r="E9" i="2"/>
  <c r="F9" i="2"/>
  <c r="G9" i="2"/>
  <c r="H9" i="2"/>
  <c r="I9" i="2"/>
  <c r="J9" i="2"/>
  <c r="K9" i="2"/>
  <c r="L9" i="2"/>
  <c r="M9" i="2"/>
  <c r="B9" i="2"/>
  <c r="D9" i="1"/>
  <c r="E9" i="1"/>
  <c r="F9" i="1"/>
  <c r="G9" i="1"/>
  <c r="H9" i="1"/>
  <c r="I9" i="1"/>
  <c r="J9" i="1"/>
  <c r="K9" i="1"/>
  <c r="L9" i="1"/>
  <c r="M9" i="1"/>
  <c r="C9" i="1"/>
  <c r="B9" i="1"/>
  <c r="L3" i="1"/>
  <c r="L5" i="1"/>
  <c r="L7" i="1"/>
  <c r="L2" i="1"/>
  <c r="L9" i="8" l="1"/>
  <c r="L9" i="5"/>
  <c r="L9" i="4"/>
</calcChain>
</file>

<file path=xl/sharedStrings.xml><?xml version="1.0" encoding="utf-8"?>
<sst xmlns="http://schemas.openxmlformats.org/spreadsheetml/2006/main" count="158" uniqueCount="38">
  <si>
    <t>FT (selection CC)</t>
  </si>
  <si>
    <t>FT (selection PB)</t>
  </si>
  <si>
    <t>ATJ</t>
  </si>
  <si>
    <t>HEFA (selection CC)</t>
  </si>
  <si>
    <t>HEFA (selection PB)</t>
  </si>
  <si>
    <t>Combustion</t>
  </si>
  <si>
    <t>Feedstock production</t>
  </si>
  <si>
    <t>Feedstock transport</t>
  </si>
  <si>
    <t>Processing</t>
  </si>
  <si>
    <t>Fuel transport</t>
  </si>
  <si>
    <t>Rest</t>
  </si>
  <si>
    <t>Carbon capture</t>
  </si>
  <si>
    <t>FK</t>
  </si>
  <si>
    <t>PTLWG</t>
  </si>
  <si>
    <t>PTLRES</t>
  </si>
  <si>
    <t>PTL-PV</t>
  </si>
  <si>
    <t>PTL-wind-onshore</t>
  </si>
  <si>
    <t>PTL-wind-offshore</t>
  </si>
  <si>
    <t>LH2</t>
  </si>
  <si>
    <t>Liquefaction of H2</t>
  </si>
  <si>
    <t>Sheet</t>
  </si>
  <si>
    <t>Decription</t>
  </si>
  <si>
    <t>General</t>
  </si>
  <si>
    <t>CC</t>
  </si>
  <si>
    <t>Relative contribution to climate change impact</t>
  </si>
  <si>
    <t>BI</t>
  </si>
  <si>
    <t>Relative contribution to biosphere integrity impact</t>
  </si>
  <si>
    <t>N</t>
  </si>
  <si>
    <t>Relative contribution to nitrogen cycle impact</t>
  </si>
  <si>
    <t>P</t>
  </si>
  <si>
    <t>Relative contribution to phosphorus cycle impact</t>
  </si>
  <si>
    <t>LSC</t>
  </si>
  <si>
    <t>Relative contribution to land-system change impact</t>
  </si>
  <si>
    <t>FWU</t>
  </si>
  <si>
    <t>Relative contribution to freshwater use impact</t>
  </si>
  <si>
    <t>SOD</t>
  </si>
  <si>
    <t>Relative contribution to stratospheric ozone depletion impact</t>
  </si>
  <si>
    <t>Activities relative contribution to fossil kerosene and AEC impacts on planetary boundaries
Results are expressed in % of the total impact of the fuel considered
The background technosphere is consistent with ecoinvent 3.9.1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</si>
</sst>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219075</xdr:colOff>
      <xdr:row>6</xdr:row>
      <xdr:rowOff>171450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73A265BA-24CC-4B98-A1A1-8938F40D9870}"/>
            </a:ext>
          </a:extLst>
        </xdr:cNvPr>
        <xdr:cNvSpPr txBox="1"/>
      </xdr:nvSpPr>
      <xdr:spPr>
        <a:xfrm>
          <a:off x="0" y="0"/>
          <a:ext cx="8505825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Current aviation roadmaps are not within planetary boundaries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Païs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1*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A. Gondran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L. Hamelin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F. Simatos</a:t>
          </a:r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Fédération ENAC ISAE-SUPAERO ONERA, Université de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ENAC, Université de Toulouse, Toulouse, France</a:t>
          </a:r>
          <a:endParaRPr lang="fr-FR">
            <a:effectLst/>
          </a:endParaRPr>
        </a:p>
        <a:p>
          <a:r>
            <a:rPr lang="fr-FR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TBI, Université de Toulouse, CNRS, INRAE, INSA, Toulouse, France</a:t>
          </a:r>
          <a:endParaRPr lang="fr-FR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*Corresponding author: bastien.pais@isae.fr</a:t>
          </a:r>
          <a:endParaRPr lang="fr-FR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E638-64C2-42D8-9494-176910F32A19}">
  <dimension ref="A9:B18"/>
  <sheetViews>
    <sheetView workbookViewId="0">
      <selection activeCell="B12" sqref="B12"/>
    </sheetView>
  </sheetViews>
  <sheetFormatPr baseColWidth="10" defaultRowHeight="15" x14ac:dyDescent="0.25"/>
  <cols>
    <col min="2" max="2" width="55.7109375" customWidth="1"/>
  </cols>
  <sheetData>
    <row r="9" spans="1:2" ht="15.75" thickBot="1" x14ac:dyDescent="0.3"/>
    <row r="10" spans="1:2" x14ac:dyDescent="0.25">
      <c r="A10" s="4" t="s">
        <v>20</v>
      </c>
      <c r="B10" s="5" t="s">
        <v>21</v>
      </c>
    </row>
    <row r="11" spans="1:2" ht="90" x14ac:dyDescent="0.25">
      <c r="A11" s="6" t="s">
        <v>22</v>
      </c>
      <c r="B11" s="7" t="s">
        <v>37</v>
      </c>
    </row>
    <row r="12" spans="1:2" x14ac:dyDescent="0.25">
      <c r="A12" s="6" t="s">
        <v>23</v>
      </c>
      <c r="B12" s="8" t="s">
        <v>24</v>
      </c>
    </row>
    <row r="13" spans="1:2" x14ac:dyDescent="0.25">
      <c r="A13" s="6" t="s">
        <v>25</v>
      </c>
      <c r="B13" s="8" t="s">
        <v>26</v>
      </c>
    </row>
    <row r="14" spans="1:2" x14ac:dyDescent="0.25">
      <c r="A14" s="6" t="s">
        <v>27</v>
      </c>
      <c r="B14" s="8" t="s">
        <v>28</v>
      </c>
    </row>
    <row r="15" spans="1:2" x14ac:dyDescent="0.25">
      <c r="A15" s="6" t="s">
        <v>29</v>
      </c>
      <c r="B15" s="8" t="s">
        <v>30</v>
      </c>
    </row>
    <row r="16" spans="1:2" x14ac:dyDescent="0.25">
      <c r="A16" s="6" t="s">
        <v>31</v>
      </c>
      <c r="B16" s="8" t="s">
        <v>32</v>
      </c>
    </row>
    <row r="17" spans="1:2" x14ac:dyDescent="0.25">
      <c r="A17" s="6" t="s">
        <v>33</v>
      </c>
      <c r="B17" s="8" t="s">
        <v>34</v>
      </c>
    </row>
    <row r="18" spans="1:2" ht="15.75" thickBot="1" x14ac:dyDescent="0.3">
      <c r="A18" s="9" t="s">
        <v>35</v>
      </c>
      <c r="B18" s="10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06F6-9E93-4F16-B909-96A50179CBF8}">
  <dimension ref="A1:M17"/>
  <sheetViews>
    <sheetView workbookViewId="0">
      <selection activeCell="C7" sqref="C7"/>
    </sheetView>
  </sheetViews>
  <sheetFormatPr baseColWidth="10" defaultRowHeight="15" x14ac:dyDescent="0.25"/>
  <cols>
    <col min="1" max="1" width="20.140625" style="1" bestFit="1" customWidth="1"/>
    <col min="2" max="3" width="15.7109375" style="1" bestFit="1" customWidth="1"/>
    <col min="4" max="4" width="6.28515625" style="1" bestFit="1" customWidth="1"/>
    <col min="5" max="6" width="18.28515625" style="1" bestFit="1" customWidth="1"/>
    <col min="7" max="16384" width="11.42578125" style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13</v>
      </c>
      <c r="I1" s="1" t="s">
        <v>15</v>
      </c>
      <c r="J1" s="1" t="s">
        <v>16</v>
      </c>
      <c r="K1" s="1" t="s">
        <v>17</v>
      </c>
      <c r="L1" s="1" t="s">
        <v>14</v>
      </c>
      <c r="M1" s="1" t="s">
        <v>18</v>
      </c>
    </row>
    <row r="2" spans="1:13" x14ac:dyDescent="0.25">
      <c r="A2" s="1" t="s">
        <v>5</v>
      </c>
      <c r="B2" s="2">
        <v>2.4700000000000002</v>
      </c>
      <c r="C2" s="2">
        <v>5.2299999999999999E-2</v>
      </c>
      <c r="D2" s="2">
        <v>1.7</v>
      </c>
      <c r="E2" s="2"/>
      <c r="F2" s="2"/>
      <c r="G2" s="2">
        <v>0.84</v>
      </c>
      <c r="H2" s="2">
        <v>0.2</v>
      </c>
      <c r="I2" s="2">
        <v>1.64</v>
      </c>
      <c r="J2" s="2">
        <v>2.52</v>
      </c>
      <c r="K2" s="2">
        <v>4.2</v>
      </c>
      <c r="L2" s="2">
        <f>AVERAGE(I2:K2)</f>
        <v>2.7866666666666666</v>
      </c>
      <c r="M2" s="2"/>
    </row>
    <row r="3" spans="1:13" x14ac:dyDescent="0.25">
      <c r="A3" s="1" t="s">
        <v>6</v>
      </c>
      <c r="B3" s="2">
        <v>-3.4</v>
      </c>
      <c r="C3" s="2">
        <v>0.19900000000000001</v>
      </c>
      <c r="D3" s="2">
        <v>-1.01</v>
      </c>
      <c r="E3" s="2">
        <v>0.65800000000000003</v>
      </c>
      <c r="F3" s="2">
        <v>0.40200000000000002</v>
      </c>
      <c r="G3" s="2">
        <v>0.16</v>
      </c>
      <c r="H3" s="2">
        <v>0.86</v>
      </c>
      <c r="I3" s="2">
        <v>0.71</v>
      </c>
      <c r="J3" s="2">
        <v>0.64</v>
      </c>
      <c r="K3" s="2">
        <v>0.48</v>
      </c>
      <c r="L3" s="2">
        <f t="shared" ref="L3:L7" si="0">AVERAGE(I3:K3)</f>
        <v>0.61</v>
      </c>
      <c r="M3" s="2">
        <v>0.82</v>
      </c>
    </row>
    <row r="4" spans="1:13" x14ac:dyDescent="0.25">
      <c r="A4" s="1" t="s">
        <v>7</v>
      </c>
      <c r="B4" s="2">
        <v>8.4599999999999995E-2</v>
      </c>
      <c r="C4" s="2">
        <v>0.252</v>
      </c>
      <c r="D4" s="2"/>
      <c r="E4" s="2"/>
      <c r="F4" s="2">
        <v>0.122</v>
      </c>
      <c r="G4" s="2"/>
      <c r="H4" s="2"/>
      <c r="I4" s="2"/>
      <c r="J4" s="2"/>
      <c r="K4" s="2"/>
      <c r="L4" s="2"/>
      <c r="M4" s="2"/>
    </row>
    <row r="5" spans="1:13" x14ac:dyDescent="0.25">
      <c r="A5" s="1" t="s">
        <v>8</v>
      </c>
      <c r="B5" s="2">
        <v>0.35</v>
      </c>
      <c r="C5" s="2"/>
      <c r="D5" s="2">
        <v>0.29399999999999998</v>
      </c>
      <c r="E5" s="2">
        <v>0.313</v>
      </c>
      <c r="F5" s="2">
        <v>0.46500000000000002</v>
      </c>
      <c r="G5" s="2"/>
      <c r="H5" s="2">
        <v>0.01</v>
      </c>
      <c r="I5" s="2">
        <v>0.11</v>
      </c>
      <c r="J5" s="2">
        <v>0.18</v>
      </c>
      <c r="K5" s="2">
        <v>0.28999999999999998</v>
      </c>
      <c r="L5" s="2">
        <f t="shared" si="0"/>
        <v>0.19333333333333333</v>
      </c>
      <c r="M5" s="2"/>
    </row>
    <row r="6" spans="1:13" x14ac:dyDescent="0.25">
      <c r="A6" s="1" t="s">
        <v>9</v>
      </c>
      <c r="B6" s="2"/>
      <c r="C6" s="2">
        <v>0.45400000000000001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1" t="s">
        <v>11</v>
      </c>
      <c r="B7" s="2">
        <v>-0.49</v>
      </c>
      <c r="C7" s="2"/>
      <c r="D7" s="2"/>
      <c r="E7" s="2"/>
      <c r="F7" s="2"/>
      <c r="G7" s="2"/>
      <c r="H7" s="2">
        <v>-0.08</v>
      </c>
      <c r="I7" s="2">
        <v>-1.49</v>
      </c>
      <c r="J7" s="2">
        <v>-2.38</v>
      </c>
      <c r="K7" s="2">
        <v>-4.05</v>
      </c>
      <c r="L7" s="2">
        <f t="shared" si="0"/>
        <v>-2.64</v>
      </c>
      <c r="M7" s="2"/>
    </row>
    <row r="8" spans="1:13" x14ac:dyDescent="0.25">
      <c r="A8" s="1" t="s">
        <v>19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>
        <v>0.18</v>
      </c>
    </row>
    <row r="9" spans="1:13" x14ac:dyDescent="0.25">
      <c r="A9" s="1" t="s">
        <v>10</v>
      </c>
      <c r="B9" s="2">
        <f>1+SUM(B2:B8)</f>
        <v>1.4600000000000279E-2</v>
      </c>
      <c r="C9" s="2">
        <f>1-SUM(C2:C8)</f>
        <v>4.269999999999996E-2</v>
      </c>
      <c r="D9" s="2">
        <f t="shared" ref="D9:M9" si="1">1-SUM(D2:D8)</f>
        <v>1.6000000000000014E-2</v>
      </c>
      <c r="E9" s="2">
        <f t="shared" si="1"/>
        <v>2.8999999999999915E-2</v>
      </c>
      <c r="F9" s="2">
        <f t="shared" si="1"/>
        <v>1.0999999999999899E-2</v>
      </c>
      <c r="G9" s="2">
        <f t="shared" si="1"/>
        <v>0</v>
      </c>
      <c r="H9" s="2">
        <f t="shared" si="1"/>
        <v>9.9999999999998979E-3</v>
      </c>
      <c r="I9" s="2">
        <f t="shared" si="1"/>
        <v>3.0000000000000471E-2</v>
      </c>
      <c r="J9" s="2">
        <f t="shared" si="1"/>
        <v>3.9999999999999591E-2</v>
      </c>
      <c r="K9" s="2">
        <f t="shared" si="1"/>
        <v>8.0000000000000071E-2</v>
      </c>
      <c r="L9" s="2">
        <f t="shared" si="1"/>
        <v>5.0000000000000266E-2</v>
      </c>
      <c r="M9" s="2">
        <f t="shared" si="1"/>
        <v>0</v>
      </c>
    </row>
    <row r="17" spans="2:2" x14ac:dyDescent="0.25">
      <c r="B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430E-BA42-4D47-8E8C-9836EE3DEC0F}">
  <dimension ref="A1:M17"/>
  <sheetViews>
    <sheetView workbookViewId="0">
      <selection activeCell="F6" sqref="F6"/>
    </sheetView>
  </sheetViews>
  <sheetFormatPr baseColWidth="10" defaultRowHeight="15" x14ac:dyDescent="0.25"/>
  <cols>
    <col min="1" max="1" width="20.140625" style="1" bestFit="1" customWidth="1"/>
    <col min="2" max="3" width="15.7109375" style="1" bestFit="1" customWidth="1"/>
    <col min="4" max="4" width="5.5703125" style="1" bestFit="1" customWidth="1"/>
    <col min="5" max="6" width="18.28515625" style="1" bestFit="1" customWidth="1"/>
    <col min="7" max="16384" width="11.42578125" style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13</v>
      </c>
      <c r="I1" s="1" t="s">
        <v>15</v>
      </c>
      <c r="J1" s="1" t="s">
        <v>16</v>
      </c>
      <c r="K1" s="1" t="s">
        <v>17</v>
      </c>
      <c r="L1" s="1" t="s">
        <v>14</v>
      </c>
      <c r="M1" s="1" t="s">
        <v>18</v>
      </c>
    </row>
    <row r="2" spans="1:13" x14ac:dyDescent="0.25">
      <c r="A2" s="1" t="s">
        <v>5</v>
      </c>
      <c r="B2" s="2">
        <v>1.1679999999999999</v>
      </c>
      <c r="C2" s="2">
        <v>5.3800000000000001E-2</v>
      </c>
      <c r="D2" s="2">
        <v>0.86799999999999999</v>
      </c>
      <c r="E2" s="2"/>
      <c r="F2" s="2"/>
      <c r="G2" s="2">
        <v>0.77</v>
      </c>
      <c r="H2" s="2">
        <v>0.16</v>
      </c>
      <c r="I2" s="2">
        <v>0.53</v>
      </c>
      <c r="J2" s="2">
        <v>1.9</v>
      </c>
      <c r="K2" s="2">
        <v>3.5</v>
      </c>
      <c r="L2" s="2">
        <f>AVERAGE(I2:K2)</f>
        <v>1.9766666666666666</v>
      </c>
      <c r="M2" s="2"/>
    </row>
    <row r="3" spans="1:13" x14ac:dyDescent="0.25">
      <c r="A3" s="1" t="s">
        <v>6</v>
      </c>
      <c r="B3" s="2">
        <v>-0.15</v>
      </c>
      <c r="C3" s="2">
        <v>0.16</v>
      </c>
      <c r="D3" s="2">
        <v>-0.108</v>
      </c>
      <c r="E3" s="2">
        <v>0.66500000000000004</v>
      </c>
      <c r="F3" s="2">
        <v>0.432</v>
      </c>
      <c r="G3" s="2">
        <v>0.23</v>
      </c>
      <c r="H3" s="2">
        <v>0.87</v>
      </c>
      <c r="I3" s="2">
        <v>0.82</v>
      </c>
      <c r="J3" s="2">
        <v>0.68</v>
      </c>
      <c r="K3" s="2">
        <v>0.5</v>
      </c>
      <c r="L3" s="2">
        <f t="shared" ref="L3:L7" si="0">AVERAGE(I3:K3)</f>
        <v>0.66666666666666663</v>
      </c>
      <c r="M3" s="2">
        <v>0.82</v>
      </c>
    </row>
    <row r="4" spans="1:13" x14ac:dyDescent="0.25">
      <c r="A4" s="1" t="s">
        <v>7</v>
      </c>
      <c r="B4" s="2">
        <v>0.05</v>
      </c>
      <c r="C4" s="2">
        <v>0.26500000000000001</v>
      </c>
      <c r="D4" s="2">
        <v>0.22900000000000001</v>
      </c>
      <c r="E4" s="2"/>
      <c r="F4" s="2">
        <v>0.125</v>
      </c>
      <c r="G4" s="2"/>
      <c r="H4" s="2"/>
      <c r="I4" s="2"/>
      <c r="J4" s="2"/>
      <c r="K4" s="2"/>
      <c r="L4" s="2"/>
      <c r="M4" s="2"/>
    </row>
    <row r="5" spans="1:13" x14ac:dyDescent="0.25">
      <c r="A5" s="1" t="s">
        <v>8</v>
      </c>
      <c r="B5" s="2">
        <v>0.17</v>
      </c>
      <c r="C5" s="2"/>
      <c r="D5" s="2"/>
      <c r="E5" s="2">
        <v>0.29799999999999999</v>
      </c>
      <c r="F5" s="2">
        <v>0.43099999999999999</v>
      </c>
      <c r="G5" s="2"/>
      <c r="H5" s="2">
        <v>0.01</v>
      </c>
      <c r="I5" s="2">
        <v>0.04</v>
      </c>
      <c r="J5" s="2">
        <v>0.13</v>
      </c>
      <c r="K5" s="2">
        <v>0.24</v>
      </c>
      <c r="L5" s="2">
        <f t="shared" si="0"/>
        <v>0.13666666666666669</v>
      </c>
      <c r="M5" s="2"/>
    </row>
    <row r="6" spans="1:13" x14ac:dyDescent="0.25">
      <c r="A6" s="1" t="s">
        <v>9</v>
      </c>
      <c r="B6" s="2"/>
      <c r="C6" s="2">
        <v>0.47599999999999998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1" t="s">
        <v>11</v>
      </c>
      <c r="B7" s="2">
        <v>-0.23499999999999999</v>
      </c>
      <c r="C7" s="2"/>
      <c r="D7" s="2"/>
      <c r="E7" s="2"/>
      <c r="F7" s="2"/>
      <c r="G7" s="2"/>
      <c r="H7" s="2">
        <v>-0.04</v>
      </c>
      <c r="I7" s="2">
        <v>-0.4</v>
      </c>
      <c r="J7" s="2">
        <v>-1.75</v>
      </c>
      <c r="K7" s="2">
        <v>-3.33</v>
      </c>
      <c r="L7" s="2">
        <f t="shared" si="0"/>
        <v>-1.8266666666666669</v>
      </c>
      <c r="M7" s="2"/>
    </row>
    <row r="8" spans="1:13" x14ac:dyDescent="0.25">
      <c r="A8" s="1" t="s">
        <v>19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>
        <v>0.18</v>
      </c>
    </row>
    <row r="9" spans="1:13" x14ac:dyDescent="0.25">
      <c r="A9" s="1" t="s">
        <v>10</v>
      </c>
      <c r="B9" s="2">
        <f>1-SUM(B2:B8)</f>
        <v>-3.0000000000001137E-3</v>
      </c>
      <c r="C9" s="2">
        <f t="shared" ref="C9:M9" si="1">1-SUM(C2:C8)</f>
        <v>4.5200000000000018E-2</v>
      </c>
      <c r="D9" s="2">
        <f t="shared" si="1"/>
        <v>1.100000000000001E-2</v>
      </c>
      <c r="E9" s="2">
        <f t="shared" si="1"/>
        <v>3.6999999999999922E-2</v>
      </c>
      <c r="F9" s="2">
        <f t="shared" si="1"/>
        <v>1.2000000000000011E-2</v>
      </c>
      <c r="G9" s="2">
        <f t="shared" si="1"/>
        <v>0</v>
      </c>
      <c r="H9" s="2">
        <f t="shared" si="1"/>
        <v>0</v>
      </c>
      <c r="I9" s="2">
        <f t="shared" si="1"/>
        <v>9.9999999999998979E-3</v>
      </c>
      <c r="J9" s="2">
        <f t="shared" si="1"/>
        <v>4.0000000000000036E-2</v>
      </c>
      <c r="K9" s="2">
        <f t="shared" si="1"/>
        <v>8.9999999999999858E-2</v>
      </c>
      <c r="L9" s="2">
        <f t="shared" si="1"/>
        <v>4.6666666666667078E-2</v>
      </c>
      <c r="M9" s="2">
        <f t="shared" si="1"/>
        <v>0</v>
      </c>
    </row>
    <row r="17" spans="2:2" x14ac:dyDescent="0.25">
      <c r="B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D424-00CB-4460-B29B-56E1EDB483D5}">
  <dimension ref="A1:M17"/>
  <sheetViews>
    <sheetView workbookViewId="0">
      <selection activeCell="D4" sqref="D4"/>
    </sheetView>
  </sheetViews>
  <sheetFormatPr baseColWidth="10" defaultRowHeight="15" x14ac:dyDescent="0.25"/>
  <cols>
    <col min="1" max="1" width="20.140625" style="1" bestFit="1" customWidth="1"/>
    <col min="2" max="3" width="15.7109375" style="1" bestFit="1" customWidth="1"/>
    <col min="4" max="4" width="5.5703125" style="1" bestFit="1" customWidth="1"/>
    <col min="5" max="6" width="18.28515625" style="1" bestFit="1" customWidth="1"/>
    <col min="7" max="16384" width="11.42578125" style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13</v>
      </c>
      <c r="I1" s="1" t="s">
        <v>15</v>
      </c>
      <c r="J1" s="1" t="s">
        <v>16</v>
      </c>
      <c r="K1" s="1" t="s">
        <v>17</v>
      </c>
      <c r="L1" s="1" t="s">
        <v>14</v>
      </c>
      <c r="M1" s="1" t="s">
        <v>18</v>
      </c>
    </row>
    <row r="2" spans="1:13" x14ac:dyDescent="0.25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 t="s">
        <v>6</v>
      </c>
      <c r="B3" s="2">
        <v>0.36</v>
      </c>
      <c r="C3" s="2">
        <v>6.6000000000000003E-2</v>
      </c>
      <c r="D3" s="2">
        <v>0.105</v>
      </c>
      <c r="E3" s="2">
        <v>0.97799999999999998</v>
      </c>
      <c r="F3" s="2">
        <v>0.96899999999999997</v>
      </c>
      <c r="G3" s="2">
        <v>1</v>
      </c>
      <c r="H3" s="2">
        <v>0.86</v>
      </c>
      <c r="I3" s="2">
        <v>0.87</v>
      </c>
      <c r="J3" s="2">
        <v>0.86</v>
      </c>
      <c r="K3" s="2">
        <v>0.85</v>
      </c>
      <c r="L3" s="2">
        <f t="shared" ref="L3:L7" si="0">AVERAGE(I3:K3)</f>
        <v>0.86</v>
      </c>
      <c r="M3" s="2">
        <v>0.83</v>
      </c>
    </row>
    <row r="4" spans="1:13" x14ac:dyDescent="0.25">
      <c r="A4" s="1" t="s">
        <v>7</v>
      </c>
      <c r="B4" s="2">
        <v>0.13600000000000001</v>
      </c>
      <c r="C4" s="2">
        <v>0.316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1" t="s">
        <v>8</v>
      </c>
      <c r="B5" s="2">
        <v>0.49099999999999999</v>
      </c>
      <c r="C5" s="2"/>
      <c r="D5" s="2">
        <v>0.86899999999999999</v>
      </c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1" t="s">
        <v>9</v>
      </c>
      <c r="B6" s="2"/>
      <c r="C6" s="2">
        <v>0.56799999999999995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1" t="s">
        <v>11</v>
      </c>
      <c r="B7" s="2"/>
      <c r="C7" s="2"/>
      <c r="D7" s="2"/>
      <c r="E7" s="2"/>
      <c r="F7" s="2"/>
      <c r="G7" s="2"/>
      <c r="H7" s="2">
        <v>0.13</v>
      </c>
      <c r="I7" s="2">
        <v>0.12</v>
      </c>
      <c r="J7" s="2">
        <v>0.12</v>
      </c>
      <c r="K7" s="2">
        <v>0.12</v>
      </c>
      <c r="L7" s="2">
        <f t="shared" si="0"/>
        <v>0.12</v>
      </c>
      <c r="M7" s="2"/>
    </row>
    <row r="8" spans="1:13" x14ac:dyDescent="0.25">
      <c r="A8" s="1" t="s">
        <v>19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>
        <v>0.17</v>
      </c>
    </row>
    <row r="9" spans="1:13" x14ac:dyDescent="0.25">
      <c r="A9" s="1" t="s">
        <v>10</v>
      </c>
      <c r="B9" s="2">
        <f t="shared" ref="B9" si="1">1-SUM(B2:B8)</f>
        <v>1.3000000000000012E-2</v>
      </c>
      <c r="C9" s="2">
        <f t="shared" ref="C9" si="2">1-SUM(C2:C8)</f>
        <v>5.0000000000000044E-2</v>
      </c>
      <c r="D9" s="2">
        <f t="shared" ref="D9" si="3">1-SUM(D2:D8)</f>
        <v>2.6000000000000023E-2</v>
      </c>
      <c r="E9" s="2">
        <f t="shared" ref="E9" si="4">1-SUM(E2:E8)</f>
        <v>2.200000000000002E-2</v>
      </c>
      <c r="F9" s="2">
        <f t="shared" ref="F9" si="5">1-SUM(F2:F8)</f>
        <v>3.1000000000000028E-2</v>
      </c>
      <c r="G9" s="2">
        <f t="shared" ref="G9:M9" si="6">1-SUM(G2:G8)</f>
        <v>0</v>
      </c>
      <c r="H9" s="2">
        <f t="shared" si="6"/>
        <v>1.0000000000000009E-2</v>
      </c>
      <c r="I9" s="2">
        <f t="shared" si="6"/>
        <v>1.0000000000000009E-2</v>
      </c>
      <c r="J9" s="2">
        <f t="shared" si="6"/>
        <v>2.0000000000000018E-2</v>
      </c>
      <c r="K9" s="2">
        <f t="shared" si="6"/>
        <v>3.0000000000000027E-2</v>
      </c>
      <c r="L9" s="2">
        <f t="shared" si="6"/>
        <v>2.0000000000000018E-2</v>
      </c>
      <c r="M9" s="2">
        <f t="shared" si="6"/>
        <v>0</v>
      </c>
    </row>
    <row r="17" spans="2:2" x14ac:dyDescent="0.25">
      <c r="B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FF9D-B179-4781-B352-FDCE505B141B}">
  <dimension ref="A1:M17"/>
  <sheetViews>
    <sheetView workbookViewId="0">
      <selection activeCell="B4" sqref="B4"/>
    </sheetView>
  </sheetViews>
  <sheetFormatPr baseColWidth="10" defaultRowHeight="15" x14ac:dyDescent="0.25"/>
  <cols>
    <col min="1" max="1" width="20.140625" style="1" bestFit="1" customWidth="1"/>
    <col min="2" max="3" width="15.7109375" style="1" bestFit="1" customWidth="1"/>
    <col min="4" max="4" width="5.5703125" style="1" bestFit="1" customWidth="1"/>
    <col min="5" max="6" width="18.28515625" style="1" bestFit="1" customWidth="1"/>
    <col min="7" max="16384" width="11.42578125" style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13</v>
      </c>
      <c r="I1" s="1" t="s">
        <v>15</v>
      </c>
      <c r="J1" s="1" t="s">
        <v>16</v>
      </c>
      <c r="K1" s="1" t="s">
        <v>17</v>
      </c>
      <c r="L1" s="1" t="s">
        <v>14</v>
      </c>
      <c r="M1" s="1" t="s">
        <v>18</v>
      </c>
    </row>
    <row r="2" spans="1:13" x14ac:dyDescent="0.25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 t="s">
        <v>6</v>
      </c>
      <c r="B3" s="2">
        <v>0.92400000000000004</v>
      </c>
      <c r="C3" s="2">
        <v>0.129</v>
      </c>
      <c r="D3" s="2">
        <v>0.72399999999999998</v>
      </c>
      <c r="E3" s="2">
        <v>0.98899999999999999</v>
      </c>
      <c r="F3" s="2">
        <v>0.91800000000000004</v>
      </c>
      <c r="G3" s="2">
        <v>1</v>
      </c>
      <c r="H3" s="2">
        <v>0.77</v>
      </c>
      <c r="I3" s="2">
        <v>0.87</v>
      </c>
      <c r="J3" s="2">
        <v>0.82</v>
      </c>
      <c r="K3" s="2">
        <v>0.72</v>
      </c>
      <c r="L3" s="2">
        <f t="shared" ref="L3:L7" si="0">AVERAGE(I3:K3)</f>
        <v>0.80333333333333334</v>
      </c>
      <c r="M3" s="2">
        <v>0.85</v>
      </c>
    </row>
    <row r="4" spans="1:13" x14ac:dyDescent="0.25">
      <c r="A4" s="1" t="s">
        <v>7</v>
      </c>
      <c r="B4" s="2"/>
      <c r="C4" s="2">
        <v>0.29499999999999998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1" t="s">
        <v>8</v>
      </c>
      <c r="B5" s="2"/>
      <c r="C5" s="2"/>
      <c r="D5" s="2">
        <v>0.25600000000000001</v>
      </c>
      <c r="E5" s="2"/>
      <c r="F5" s="2">
        <v>6.5100000000000005E-2</v>
      </c>
      <c r="G5" s="2"/>
      <c r="H5" s="2"/>
      <c r="I5" s="2"/>
      <c r="J5" s="2"/>
      <c r="K5" s="2"/>
      <c r="L5" s="2"/>
      <c r="M5" s="2"/>
    </row>
    <row r="6" spans="1:13" x14ac:dyDescent="0.25">
      <c r="A6" s="1" t="s">
        <v>9</v>
      </c>
      <c r="B6" s="2"/>
      <c r="C6" s="2">
        <v>0.53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1" t="s">
        <v>11</v>
      </c>
      <c r="B7" s="2"/>
      <c r="C7" s="2"/>
      <c r="D7" s="2"/>
      <c r="E7" s="2"/>
      <c r="F7" s="2"/>
      <c r="G7" s="2"/>
      <c r="H7" s="2">
        <v>0.16</v>
      </c>
      <c r="I7" s="2">
        <v>0.21</v>
      </c>
      <c r="J7" s="2">
        <v>0.12</v>
      </c>
      <c r="K7" s="2">
        <v>0.14000000000000001</v>
      </c>
      <c r="L7" s="2">
        <f t="shared" si="0"/>
        <v>0.15666666666666665</v>
      </c>
      <c r="M7" s="2"/>
    </row>
    <row r="8" spans="1:13" x14ac:dyDescent="0.25">
      <c r="A8" s="1" t="s">
        <v>19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>
        <v>0.15</v>
      </c>
    </row>
    <row r="9" spans="1:13" x14ac:dyDescent="0.25">
      <c r="A9" s="1" t="s">
        <v>10</v>
      </c>
      <c r="B9" s="2">
        <f>1-SUM(B2:B8)</f>
        <v>7.5999999999999956E-2</v>
      </c>
      <c r="C9" s="2">
        <f t="shared" ref="C9:M9" si="1">1-SUM(C2:C8)</f>
        <v>4.6000000000000041E-2</v>
      </c>
      <c r="D9" s="2">
        <f t="shared" si="1"/>
        <v>2.0000000000000018E-2</v>
      </c>
      <c r="E9" s="2">
        <f t="shared" si="1"/>
        <v>1.100000000000001E-2</v>
      </c>
      <c r="F9" s="2">
        <f t="shared" si="1"/>
        <v>1.6899999999999915E-2</v>
      </c>
      <c r="G9" s="2">
        <f t="shared" si="1"/>
        <v>0</v>
      </c>
      <c r="H9" s="2">
        <f t="shared" si="1"/>
        <v>6.9999999999999951E-2</v>
      </c>
      <c r="I9" s="2">
        <f t="shared" si="1"/>
        <v>-8.0000000000000071E-2</v>
      </c>
      <c r="J9" s="2">
        <f t="shared" si="1"/>
        <v>6.0000000000000053E-2</v>
      </c>
      <c r="K9" s="2">
        <f t="shared" si="1"/>
        <v>0.14000000000000001</v>
      </c>
      <c r="L9" s="2">
        <f t="shared" si="1"/>
        <v>4.0000000000000036E-2</v>
      </c>
      <c r="M9" s="2">
        <f t="shared" si="1"/>
        <v>0</v>
      </c>
    </row>
    <row r="17" spans="2:2" x14ac:dyDescent="0.25">
      <c r="B1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B15A-B481-48B0-B1A3-376494810AA2}">
  <dimension ref="A1:M17"/>
  <sheetViews>
    <sheetView workbookViewId="0">
      <selection activeCell="F6" sqref="F6"/>
    </sheetView>
  </sheetViews>
  <sheetFormatPr baseColWidth="10" defaultRowHeight="15" x14ac:dyDescent="0.25"/>
  <cols>
    <col min="1" max="1" width="20.140625" style="1" bestFit="1" customWidth="1"/>
    <col min="2" max="3" width="15.7109375" style="1" bestFit="1" customWidth="1"/>
    <col min="4" max="4" width="5.5703125" style="1" bestFit="1" customWidth="1"/>
    <col min="5" max="6" width="18.28515625" style="1" bestFit="1" customWidth="1"/>
    <col min="7" max="16384" width="11.42578125" style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13</v>
      </c>
      <c r="I1" s="1" t="s">
        <v>15</v>
      </c>
      <c r="J1" s="1" t="s">
        <v>16</v>
      </c>
      <c r="K1" s="1" t="s">
        <v>17</v>
      </c>
      <c r="L1" s="1" t="s">
        <v>14</v>
      </c>
      <c r="M1" s="1" t="s">
        <v>18</v>
      </c>
    </row>
    <row r="2" spans="1:13" x14ac:dyDescent="0.25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 t="s">
        <v>6</v>
      </c>
      <c r="B3" s="2">
        <v>0.83699999999999997</v>
      </c>
      <c r="C3" s="2">
        <v>0.25800000000000001</v>
      </c>
      <c r="D3" s="2">
        <v>0.45600000000000002</v>
      </c>
      <c r="E3" s="2">
        <v>0.48699999999999999</v>
      </c>
      <c r="F3" s="2">
        <v>0.31900000000000001</v>
      </c>
      <c r="G3" s="2">
        <v>1</v>
      </c>
      <c r="H3" s="2">
        <v>0.89</v>
      </c>
      <c r="I3" s="2">
        <v>0.96</v>
      </c>
      <c r="J3" s="2">
        <v>0.59</v>
      </c>
      <c r="K3" s="2">
        <v>0.75</v>
      </c>
      <c r="L3" s="2">
        <f t="shared" ref="L3:L7" si="0">AVERAGE(I3:K3)</f>
        <v>0.76666666666666661</v>
      </c>
      <c r="M3" s="2">
        <v>0.83</v>
      </c>
    </row>
    <row r="4" spans="1:13" x14ac:dyDescent="0.25">
      <c r="A4" s="1" t="s">
        <v>7</v>
      </c>
      <c r="B4" s="2">
        <v>0.11799999999999999</v>
      </c>
      <c r="C4" s="2">
        <v>0.15</v>
      </c>
      <c r="D4" s="2">
        <v>0.51100000000000001</v>
      </c>
      <c r="E4" s="2">
        <v>0.13700000000000001</v>
      </c>
      <c r="F4" s="2">
        <v>0.115</v>
      </c>
      <c r="G4" s="2"/>
      <c r="H4" s="2"/>
      <c r="I4" s="2"/>
      <c r="J4" s="2"/>
      <c r="K4" s="2"/>
      <c r="L4" s="2"/>
      <c r="M4" s="2"/>
    </row>
    <row r="5" spans="1:13" x14ac:dyDescent="0.25">
      <c r="A5" s="1" t="s">
        <v>8</v>
      </c>
      <c r="B5" s="2"/>
      <c r="C5" s="2">
        <v>0.32200000000000001</v>
      </c>
      <c r="D5" s="2"/>
      <c r="E5" s="2">
        <v>0.376</v>
      </c>
      <c r="F5" s="2">
        <v>0.56200000000000006</v>
      </c>
      <c r="G5" s="2"/>
      <c r="H5" s="2"/>
      <c r="I5" s="2"/>
      <c r="J5" s="2"/>
      <c r="K5" s="2">
        <v>7.0000000000000007E-2</v>
      </c>
      <c r="L5" s="2">
        <f t="shared" si="0"/>
        <v>7.0000000000000007E-2</v>
      </c>
      <c r="M5" s="2"/>
    </row>
    <row r="6" spans="1:13" x14ac:dyDescent="0.25">
      <c r="A6" s="1" t="s">
        <v>9</v>
      </c>
      <c r="B6" s="2"/>
      <c r="C6" s="2">
        <v>0.27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1" t="s">
        <v>11</v>
      </c>
      <c r="B7" s="2"/>
      <c r="C7" s="2"/>
      <c r="D7" s="2"/>
      <c r="E7" s="2"/>
      <c r="F7" s="2"/>
      <c r="G7" s="2"/>
      <c r="H7" s="2">
        <v>0.11</v>
      </c>
      <c r="I7" s="2">
        <v>0.03</v>
      </c>
      <c r="J7" s="2">
        <v>0.38</v>
      </c>
      <c r="K7" s="2">
        <v>7.0000000000000007E-2</v>
      </c>
      <c r="L7" s="2">
        <f t="shared" si="0"/>
        <v>0.16</v>
      </c>
      <c r="M7" s="2"/>
    </row>
    <row r="8" spans="1:13" x14ac:dyDescent="0.25">
      <c r="A8" s="1" t="s">
        <v>19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>
        <v>0.17</v>
      </c>
    </row>
    <row r="9" spans="1:13" x14ac:dyDescent="0.25">
      <c r="A9" s="1" t="s">
        <v>10</v>
      </c>
      <c r="B9" s="2">
        <f>1-SUM(B2:B8)</f>
        <v>4.500000000000004E-2</v>
      </c>
      <c r="C9" s="2">
        <f t="shared" ref="C9:M9" si="1">1-SUM(C2:C8)</f>
        <v>0</v>
      </c>
      <c r="D9" s="2">
        <f t="shared" si="1"/>
        <v>3.2999999999999918E-2</v>
      </c>
      <c r="E9" s="2">
        <f t="shared" si="1"/>
        <v>0</v>
      </c>
      <c r="F9" s="2">
        <f t="shared" si="1"/>
        <v>4.0000000000000036E-3</v>
      </c>
      <c r="G9" s="2">
        <f t="shared" si="1"/>
        <v>0</v>
      </c>
      <c r="H9" s="2">
        <f t="shared" si="1"/>
        <v>0</v>
      </c>
      <c r="I9" s="2">
        <f t="shared" si="1"/>
        <v>1.0000000000000009E-2</v>
      </c>
      <c r="J9" s="2">
        <f t="shared" si="1"/>
        <v>3.0000000000000027E-2</v>
      </c>
      <c r="K9" s="2">
        <f t="shared" si="1"/>
        <v>0.10999999999999988</v>
      </c>
      <c r="L9" s="2">
        <f t="shared" si="1"/>
        <v>3.3333333333332993E-3</v>
      </c>
      <c r="M9" s="2">
        <f t="shared" si="1"/>
        <v>0</v>
      </c>
    </row>
    <row r="17" spans="2:2" x14ac:dyDescent="0.25">
      <c r="B1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449B-9A8F-4FD2-928E-2E25D452DEA5}">
  <dimension ref="A1:M17"/>
  <sheetViews>
    <sheetView workbookViewId="0">
      <selection activeCell="D4" sqref="D4"/>
    </sheetView>
  </sheetViews>
  <sheetFormatPr baseColWidth="10" defaultRowHeight="15" x14ac:dyDescent="0.25"/>
  <cols>
    <col min="1" max="1" width="20.140625" style="1" bestFit="1" customWidth="1"/>
    <col min="2" max="3" width="15.7109375" style="1" bestFit="1" customWidth="1"/>
    <col min="4" max="4" width="5.5703125" style="1" bestFit="1" customWidth="1"/>
    <col min="5" max="6" width="18.28515625" style="1" bestFit="1" customWidth="1"/>
    <col min="7" max="16384" width="11.42578125" style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13</v>
      </c>
      <c r="I1" s="1" t="s">
        <v>15</v>
      </c>
      <c r="J1" s="1" t="s">
        <v>16</v>
      </c>
      <c r="K1" s="1" t="s">
        <v>17</v>
      </c>
      <c r="L1" s="1" t="s">
        <v>14</v>
      </c>
      <c r="M1" s="1" t="s">
        <v>18</v>
      </c>
    </row>
    <row r="2" spans="1:13" x14ac:dyDescent="0.25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 t="s">
        <v>6</v>
      </c>
      <c r="B3" s="2">
        <v>0.39300000000000002</v>
      </c>
      <c r="C3" s="2">
        <v>0.12</v>
      </c>
      <c r="D3" s="2">
        <v>6.5500000000000003E-2</v>
      </c>
      <c r="E3" s="2">
        <v>0.42399999999999999</v>
      </c>
      <c r="F3" s="2">
        <v>0.42</v>
      </c>
      <c r="G3" s="2">
        <v>1</v>
      </c>
      <c r="H3" s="2">
        <v>0.81</v>
      </c>
      <c r="I3" s="2">
        <v>0.7</v>
      </c>
      <c r="J3" s="2">
        <v>0.55000000000000004</v>
      </c>
      <c r="K3" s="2">
        <v>0.46</v>
      </c>
      <c r="L3" s="2">
        <f t="shared" ref="L3:L7" si="0">AVERAGE(I3:K3)</f>
        <v>0.56999999999999995</v>
      </c>
      <c r="M3" s="2">
        <v>0.8</v>
      </c>
    </row>
    <row r="4" spans="1:13" x14ac:dyDescent="0.25">
      <c r="A4" s="1" t="s">
        <v>7</v>
      </c>
      <c r="B4" s="2">
        <v>0.13</v>
      </c>
      <c r="C4" s="2">
        <v>0.29599999999999999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1" t="s">
        <v>8</v>
      </c>
      <c r="B5" s="2">
        <v>0.46400000000000002</v>
      </c>
      <c r="C5" s="2">
        <v>5.33E-2</v>
      </c>
      <c r="D5" s="2">
        <v>0.91900000000000004</v>
      </c>
      <c r="E5" s="2">
        <v>0.56999999999999995</v>
      </c>
      <c r="F5" s="2">
        <v>0.55800000000000005</v>
      </c>
      <c r="G5" s="2"/>
      <c r="H5" s="2"/>
      <c r="I5" s="2"/>
      <c r="J5" s="2"/>
      <c r="K5" s="2"/>
      <c r="L5" s="2"/>
      <c r="M5" s="2"/>
    </row>
    <row r="6" spans="1:13" x14ac:dyDescent="0.25">
      <c r="A6" s="1" t="s">
        <v>9</v>
      </c>
      <c r="B6" s="2"/>
      <c r="C6" s="2">
        <v>0.53200000000000003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1" t="s">
        <v>11</v>
      </c>
      <c r="B7" s="2"/>
      <c r="C7" s="2"/>
      <c r="D7" s="2"/>
      <c r="E7" s="2"/>
      <c r="F7" s="2"/>
      <c r="G7" s="2"/>
      <c r="H7" s="2">
        <v>0.16</v>
      </c>
      <c r="I7" s="2">
        <v>0.23</v>
      </c>
      <c r="J7" s="2">
        <v>0.44</v>
      </c>
      <c r="K7" s="2">
        <v>0.53</v>
      </c>
      <c r="L7" s="2">
        <f t="shared" si="0"/>
        <v>0.40000000000000008</v>
      </c>
      <c r="M7" s="2">
        <v>0.2</v>
      </c>
    </row>
    <row r="8" spans="1:13" x14ac:dyDescent="0.25">
      <c r="A8" s="1" t="s">
        <v>19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1" t="s">
        <v>10</v>
      </c>
      <c r="B9" s="2">
        <f>1-SUM(B2:B8)</f>
        <v>1.2999999999999901E-2</v>
      </c>
      <c r="C9" s="2">
        <f t="shared" ref="C9:M9" si="1">1-SUM(C2:C8)</f>
        <v>-1.3000000000000789E-3</v>
      </c>
      <c r="D9" s="2">
        <f t="shared" si="1"/>
        <v>1.5499999999999958E-2</v>
      </c>
      <c r="E9" s="2">
        <f t="shared" si="1"/>
        <v>6.0000000000000053E-3</v>
      </c>
      <c r="F9" s="2">
        <f t="shared" si="1"/>
        <v>2.200000000000002E-2</v>
      </c>
      <c r="G9" s="2">
        <f t="shared" si="1"/>
        <v>0</v>
      </c>
      <c r="H9" s="2">
        <f t="shared" si="1"/>
        <v>2.9999999999999916E-2</v>
      </c>
      <c r="I9" s="2">
        <f t="shared" si="1"/>
        <v>7.0000000000000062E-2</v>
      </c>
      <c r="J9" s="2">
        <f t="shared" si="1"/>
        <v>1.0000000000000009E-2</v>
      </c>
      <c r="K9" s="2">
        <f t="shared" si="1"/>
        <v>1.0000000000000009E-2</v>
      </c>
      <c r="L9" s="2">
        <f t="shared" si="1"/>
        <v>3.0000000000000027E-2</v>
      </c>
      <c r="M9" s="2">
        <f t="shared" si="1"/>
        <v>0</v>
      </c>
    </row>
    <row r="17" spans="2:2" x14ac:dyDescent="0.25">
      <c r="B1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485E8-08CB-4F31-A0AC-A601F15FF6B2}">
  <dimension ref="A1:M17"/>
  <sheetViews>
    <sheetView tabSelected="1" workbookViewId="0">
      <selection activeCell="F19" sqref="F19"/>
    </sheetView>
  </sheetViews>
  <sheetFormatPr baseColWidth="10" defaultRowHeight="15" x14ac:dyDescent="0.25"/>
  <cols>
    <col min="1" max="1" width="20.140625" style="1" bestFit="1" customWidth="1"/>
    <col min="2" max="3" width="15.7109375" style="1" bestFit="1" customWidth="1"/>
    <col min="4" max="4" width="5.5703125" style="1" bestFit="1" customWidth="1"/>
    <col min="5" max="6" width="18.28515625" style="1" bestFit="1" customWidth="1"/>
    <col min="7" max="16384" width="11.42578125" style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13</v>
      </c>
      <c r="I1" s="1" t="s">
        <v>15</v>
      </c>
      <c r="J1" s="1" t="s">
        <v>16</v>
      </c>
      <c r="K1" s="1" t="s">
        <v>17</v>
      </c>
      <c r="L1" s="1" t="s">
        <v>14</v>
      </c>
      <c r="M1" s="1" t="s">
        <v>18</v>
      </c>
    </row>
    <row r="2" spans="1:13" x14ac:dyDescent="0.25">
      <c r="A2" s="1" t="s">
        <v>5</v>
      </c>
      <c r="B2" s="2">
        <v>0.41299999999999998</v>
      </c>
      <c r="C2" s="2">
        <v>0.875</v>
      </c>
      <c r="D2" s="2">
        <v>0.35599999999999998</v>
      </c>
      <c r="E2" s="2">
        <v>0.123</v>
      </c>
      <c r="F2" s="2">
        <v>0.13600000000000001</v>
      </c>
      <c r="G2" s="2">
        <v>0.75</v>
      </c>
      <c r="H2" s="2">
        <v>0.14000000000000001</v>
      </c>
      <c r="I2" s="2">
        <v>0.5</v>
      </c>
      <c r="J2" s="2">
        <v>0.57999999999999996</v>
      </c>
      <c r="K2" s="2">
        <v>0.72</v>
      </c>
      <c r="L2" s="2">
        <f t="shared" ref="L2:L7" si="0">AVERAGE(I2:K2)</f>
        <v>0.6</v>
      </c>
      <c r="M2" s="2"/>
    </row>
    <row r="3" spans="1:13" x14ac:dyDescent="0.25">
      <c r="A3" s="1" t="s">
        <v>6</v>
      </c>
      <c r="B3" s="2">
        <v>0.10199999999999999</v>
      </c>
      <c r="C3" s="2">
        <v>5.3499999999999999E-2</v>
      </c>
      <c r="D3" s="2"/>
      <c r="E3" s="2">
        <v>0.85799999999999998</v>
      </c>
      <c r="F3" s="2">
        <v>0.83399999999999996</v>
      </c>
      <c r="G3" s="2">
        <v>0.25</v>
      </c>
      <c r="H3" s="2">
        <v>0.75</v>
      </c>
      <c r="I3" s="2">
        <v>0.4</v>
      </c>
      <c r="J3" s="2">
        <v>0.33</v>
      </c>
      <c r="K3" s="2">
        <v>0.19</v>
      </c>
      <c r="L3" s="2">
        <f t="shared" si="0"/>
        <v>0.30666666666666664</v>
      </c>
      <c r="M3" s="2">
        <v>0.83</v>
      </c>
    </row>
    <row r="4" spans="1:13" x14ac:dyDescent="0.25">
      <c r="A4" s="1" t="s">
        <v>7</v>
      </c>
      <c r="B4" s="2">
        <v>0.14899999999999999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1" t="s">
        <v>8</v>
      </c>
      <c r="B5" s="2">
        <v>0.32800000000000001</v>
      </c>
      <c r="D5" s="2">
        <v>0.57599999999999996</v>
      </c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1" t="s">
        <v>9</v>
      </c>
      <c r="B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1" t="s">
        <v>11</v>
      </c>
      <c r="B7" s="2"/>
      <c r="C7" s="2"/>
      <c r="D7" s="2"/>
      <c r="E7" s="2"/>
      <c r="F7" s="2"/>
      <c r="G7" s="2"/>
      <c r="H7" s="2">
        <v>0.1</v>
      </c>
      <c r="I7" s="2">
        <v>7.0000000000000007E-2</v>
      </c>
      <c r="J7" s="2">
        <v>0.06</v>
      </c>
      <c r="K7" s="2">
        <v>0.06</v>
      </c>
      <c r="L7" s="2">
        <f t="shared" si="0"/>
        <v>6.3333333333333339E-2</v>
      </c>
      <c r="M7" s="2"/>
    </row>
    <row r="8" spans="1:13" x14ac:dyDescent="0.25">
      <c r="A8" s="1" t="s">
        <v>19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>
        <v>0.17</v>
      </c>
    </row>
    <row r="9" spans="1:13" x14ac:dyDescent="0.25">
      <c r="A9" s="1" t="s">
        <v>10</v>
      </c>
      <c r="B9" s="2">
        <f>1-SUM(B2:B8)</f>
        <v>8.0000000000000071E-3</v>
      </c>
      <c r="C9" s="2">
        <f t="shared" ref="C9:M9" si="1">1-SUM(C2:C8)</f>
        <v>7.1500000000000008E-2</v>
      </c>
      <c r="D9" s="2">
        <f t="shared" si="1"/>
        <v>6.800000000000006E-2</v>
      </c>
      <c r="E9" s="2">
        <f t="shared" si="1"/>
        <v>1.9000000000000017E-2</v>
      </c>
      <c r="F9" s="2">
        <f t="shared" si="1"/>
        <v>3.0000000000000027E-2</v>
      </c>
      <c r="G9" s="2">
        <f t="shared" si="1"/>
        <v>0</v>
      </c>
      <c r="H9" s="2">
        <f t="shared" si="1"/>
        <v>1.0000000000000009E-2</v>
      </c>
      <c r="I9" s="2">
        <f t="shared" si="1"/>
        <v>3.0000000000000027E-2</v>
      </c>
      <c r="J9" s="2">
        <f t="shared" si="1"/>
        <v>3.0000000000000027E-2</v>
      </c>
      <c r="K9" s="2">
        <f t="shared" si="1"/>
        <v>3.0000000000000027E-2</v>
      </c>
      <c r="L9" s="2">
        <f t="shared" si="1"/>
        <v>3.0000000000000027E-2</v>
      </c>
      <c r="M9" s="2">
        <f t="shared" si="1"/>
        <v>0</v>
      </c>
    </row>
    <row r="17" spans="2:2" x14ac:dyDescent="0.25">
      <c r="B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Fig SI 2</vt:lpstr>
      <vt:lpstr>CC</vt:lpstr>
      <vt:lpstr>BI</vt:lpstr>
      <vt:lpstr>N</vt:lpstr>
      <vt:lpstr>P</vt:lpstr>
      <vt:lpstr>LSC</vt:lpstr>
      <vt:lpstr>FWU</vt:lpstr>
      <vt:lpstr>SOD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PAIS</dc:creator>
  <cp:lastModifiedBy>Bastien PAIS</cp:lastModifiedBy>
  <dcterms:created xsi:type="dcterms:W3CDTF">2025-03-13T12:44:42Z</dcterms:created>
  <dcterms:modified xsi:type="dcterms:W3CDTF">2025-04-10T07:53:18Z</dcterms:modified>
</cp:coreProperties>
</file>