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TIN Florian" sheetId="1" r:id="rId3"/>
    <sheet state="visible" name="Feuille congés" sheetId="2" r:id="rId4"/>
    <sheet state="visible" name="Infos supplémentaires" sheetId="3" r:id="rId5"/>
  </sheets>
  <definedNames/>
  <calcPr/>
</workbook>
</file>

<file path=xl/sharedStrings.xml><?xml version="1.0" encoding="utf-8"?>
<sst xmlns="http://schemas.openxmlformats.org/spreadsheetml/2006/main" count="69" uniqueCount="23">
  <si>
    <t xml:space="preserve">BOLT Usain
PB DATE 3. : date de demande de vacances deja passee 
</t>
  </si>
  <si>
    <t xml:space="preserve">MESSI Lionel  PB CONGES: type de conges à traiter manuellement (exceptionnelle, maladie, sans solde)
</t>
  </si>
  <si>
    <t xml:space="preserve">ZIDANE Zinédine
PB DATE 3. : date de demande de vacances deja passee 
</t>
  </si>
  <si>
    <t xml:space="preserve">FEDERER Roger
PB DATE 3. : date de demande de vacances deja passee 
</t>
  </si>
  <si>
    <t>Demande de Congés Payés</t>
  </si>
  <si>
    <t>Renseignes  ici les infos présentes sur la fiche de paie :</t>
  </si>
  <si>
    <t>MOIS -1</t>
  </si>
  <si>
    <t>CP</t>
  </si>
  <si>
    <t>RTT</t>
  </si>
  <si>
    <t>N</t>
  </si>
  <si>
    <t>N - 1</t>
  </si>
  <si>
    <t>PB date :</t>
  </si>
  <si>
    <t>Mois en cours</t>
  </si>
  <si>
    <t>PB Type de congés :</t>
  </si>
  <si>
    <t xml:space="preserve">
PB CONGES: type de conges à traiter manuellement (exceptionnelle, maladie, sans solde)
</t>
  </si>
  <si>
    <t>Mois</t>
  </si>
  <si>
    <t>Type de jours</t>
  </si>
  <si>
    <t>Nombre de jours validés non consommés</t>
  </si>
  <si>
    <t>Nombres de jours demandés</t>
  </si>
  <si>
    <t>Solde à la fin du mois</t>
  </si>
  <si>
    <t>Le BeNexter peut prendre ses vancances sans anticiper sur le mois en cours</t>
  </si>
  <si>
    <t>Le BeNexter peut prendre ses vancances en anticipant sur le mois en cours</t>
  </si>
  <si>
    <t xml:space="preserve">Le BeNexter n'a pas un solde suffisant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</si>
</sst>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 [$€]"/>
    <numFmt numFmtId="165" formatCode="0.0"/>
  </numFmts>
  <fonts count="18">
    <font>
      <sz val="10.0"/>
      <color rgb="FF000000"/>
      <name val="Arial"/>
    </font>
    <font/>
    <font>
      <b/>
      <name val="Lato"/>
    </font>
    <font>
      <b/>
      <sz val="30.0"/>
      <color rgb="FF000000"/>
      <name val="Raleway"/>
    </font>
    <font>
      <name val="Lato"/>
    </font>
    <font>
      <b/>
      <color rgb="FF434343"/>
      <name val="Lato"/>
    </font>
    <font>
      <b/>
      <sz val="24.0"/>
      <color rgb="FF000000"/>
      <name val="Lato"/>
    </font>
    <font>
      <b/>
      <sz val="24.0"/>
      <color rgb="FF434343"/>
      <name val="Lato"/>
    </font>
    <font>
      <color rgb="FF434343"/>
      <name val="Lato"/>
    </font>
    <font>
      <b/>
      <sz val="12.0"/>
      <color rgb="FF000000"/>
      <name val="Lato"/>
    </font>
    <font>
      <b/>
      <i/>
      <color rgb="FF434343"/>
      <name val="Lato"/>
    </font>
    <font>
      <sz val="10.0"/>
      <color rgb="FFFFFFFF"/>
      <name val="Lato"/>
    </font>
    <font>
      <color rgb="FF000000"/>
      <name val="Lato"/>
    </font>
    <font>
      <sz val="9.0"/>
      <color rgb="FF000000"/>
      <name val="Lato"/>
    </font>
    <font>
      <sz val="10.0"/>
      <color rgb="FF000000"/>
      <name val="Lato"/>
    </font>
    <font>
      <sz val="7.0"/>
      <color rgb="FF000000"/>
      <name val="Lato"/>
    </font>
    <font>
      <color rgb="FFFFFFFF"/>
      <name val="Lato"/>
    </font>
    <font>
      <sz val="7.0"/>
      <color rgb="FF434343"/>
      <name val="Lato"/>
    </font>
  </fonts>
  <fills count="1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9CB9C"/>
        <bgColor rgb="FFF9CB9C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</fills>
  <borders count="3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FFFFFF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Font="1"/>
    <xf borderId="0" fillId="0" fontId="5" numFmtId="0" xfId="0" applyAlignment="1" applyFont="1">
      <alignment horizontal="left" vertical="center"/>
    </xf>
    <xf borderId="0" fillId="2" fontId="6" numFmtId="0" xfId="0" applyAlignment="1" applyFill="1" applyFont="1">
      <alignment horizontal="left" readingOrder="0" vertical="center"/>
    </xf>
    <xf borderId="0" fillId="2" fontId="7" numFmtId="0" xfId="0" applyAlignment="1" applyFont="1">
      <alignment horizontal="left" readingOrder="0" vertical="center"/>
    </xf>
    <xf borderId="0" fillId="3" fontId="8" numFmtId="0" xfId="0" applyAlignment="1" applyFill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left" readingOrder="0" vertical="center"/>
    </xf>
    <xf borderId="1" fillId="4" fontId="10" numFmtId="0" xfId="0" applyAlignment="1" applyBorder="1" applyFill="1" applyFont="1">
      <alignment horizontal="center" readingOrder="0" shrinkToFit="0" vertical="center" wrapText="1"/>
    </xf>
    <xf borderId="2" fillId="0" fontId="1" numFmtId="0" xfId="0" applyBorder="1" applyFont="1"/>
    <xf borderId="3" fillId="5" fontId="11" numFmtId="0" xfId="0" applyAlignment="1" applyBorder="1" applyFill="1" applyFont="1">
      <alignment horizontal="center" readingOrder="0" vertical="center"/>
    </xf>
    <xf borderId="3" fillId="6" fontId="11" numFmtId="0" xfId="0" applyAlignment="1" applyBorder="1" applyFill="1" applyFont="1">
      <alignment horizontal="center" readingOrder="0" vertical="center"/>
    </xf>
    <xf borderId="3" fillId="7" fontId="8" numFmtId="164" xfId="0" applyAlignment="1" applyBorder="1" applyFill="1" applyFont="1" applyNumberFormat="1">
      <alignment horizontal="center" readingOrder="0" vertical="center"/>
    </xf>
    <xf borderId="3" fillId="7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center"/>
    </xf>
    <xf borderId="4" fillId="0" fontId="1" numFmtId="0" xfId="0" applyBorder="1" applyFont="1"/>
    <xf borderId="5" fillId="0" fontId="1" numFmtId="0" xfId="0" applyBorder="1" applyFont="1"/>
    <xf borderId="3" fillId="0" fontId="12" numFmtId="0" xfId="0" applyAlignment="1" applyBorder="1" applyFont="1">
      <alignment horizontal="center" readingOrder="0" vertical="center"/>
    </xf>
    <xf borderId="3" fillId="0" fontId="12" numFmtId="4" xfId="0" applyAlignment="1" applyBorder="1" applyFont="1" applyNumberForma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3" fillId="0" fontId="8" numFmtId="4" xfId="0" applyAlignment="1" applyBorder="1" applyFont="1" applyNumberFormat="1">
      <alignment horizontal="center" readingOrder="0" vertical="center"/>
    </xf>
    <xf borderId="6" fillId="0" fontId="1" numFmtId="0" xfId="0" applyBorder="1" applyFont="1"/>
    <xf borderId="7" fillId="0" fontId="1" numFmtId="0" xfId="0" applyBorder="1" applyFont="1"/>
    <xf borderId="3" fillId="8" fontId="12" numFmtId="4" xfId="0" applyAlignment="1" applyBorder="1" applyFill="1" applyFont="1" applyNumberForma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13" numFmtId="0" xfId="0" applyAlignment="1" applyFont="1">
      <alignment horizontal="left" readingOrder="0" vertical="center"/>
    </xf>
    <xf borderId="3" fillId="9" fontId="14" numFmtId="0" xfId="0" applyAlignment="1" applyBorder="1" applyFill="1" applyFont="1">
      <alignment horizontal="center" readingOrder="0" shrinkToFit="0" vertical="center" wrapText="1"/>
    </xf>
    <xf borderId="1" fillId="0" fontId="15" numFmtId="49" xfId="0" applyAlignment="1" applyBorder="1" applyFont="1" applyNumberFormat="1">
      <alignment horizontal="left" readingOrder="0" shrinkToFit="0" vertical="center" wrapText="1"/>
    </xf>
    <xf borderId="8" fillId="0" fontId="1" numFmtId="0" xfId="0" applyBorder="1" applyFont="1"/>
    <xf borderId="1" fillId="10" fontId="16" numFmtId="0" xfId="0" applyAlignment="1" applyBorder="1" applyFill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3" fillId="9" fontId="14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9" fillId="0" fontId="1" numFmtId="0" xfId="0" applyBorder="1" applyFont="1"/>
    <xf borderId="10" fillId="6" fontId="11" numFmtId="0" xfId="0" applyAlignment="1" applyBorder="1" applyFont="1">
      <alignment horizontal="center" readingOrder="0" shrinkToFit="0" vertical="center" wrapText="1"/>
    </xf>
    <xf borderId="11" fillId="5" fontId="11" numFmtId="14" xfId="0" applyAlignment="1" applyBorder="1" applyFont="1" applyNumberFormat="1">
      <alignment horizontal="center" readingOrder="0" vertical="center"/>
    </xf>
    <xf borderId="12" fillId="11" fontId="1" numFmtId="0" xfId="0" applyBorder="1" applyFill="1" applyFont="1"/>
    <xf borderId="11" fillId="10" fontId="11" numFmtId="14" xfId="0" applyAlignment="1" applyBorder="1" applyFont="1" applyNumberFormat="1">
      <alignment horizontal="center" readingOrder="0" vertical="center"/>
    </xf>
    <xf borderId="12" fillId="0" fontId="1" numFmtId="0" xfId="0" applyBorder="1" applyFont="1"/>
    <xf borderId="11" fillId="6" fontId="11" numFmtId="14" xfId="0" applyAlignment="1" applyBorder="1" applyFont="1" applyNumberFormat="1">
      <alignment horizontal="center" readingOrder="0" shrinkToFit="0" vertical="center" wrapText="1"/>
    </xf>
    <xf borderId="13" fillId="6" fontId="11" numFmtId="14" xfId="0" applyAlignment="1" applyBorder="1" applyFont="1" applyNumberFormat="1">
      <alignment horizontal="center" readingOrder="0" shrinkToFit="0" vertical="center" wrapText="1"/>
    </xf>
    <xf borderId="14" fillId="0" fontId="1" numFmtId="0" xfId="0" applyBorder="1" applyFont="1"/>
    <xf borderId="15" fillId="6" fontId="11" numFmtId="0" xfId="0" applyAlignment="1" applyBorder="1" applyFont="1">
      <alignment horizontal="center" readingOrder="0" shrinkToFit="0" vertical="center" wrapText="1"/>
    </xf>
    <xf borderId="16" fillId="12" fontId="14" numFmtId="0" xfId="0" applyAlignment="1" applyBorder="1" applyFill="1" applyFont="1">
      <alignment horizontal="center" readingOrder="0" vertical="center"/>
    </xf>
    <xf borderId="17" fillId="12" fontId="14" numFmtId="0" xfId="0" applyAlignment="1" applyBorder="1" applyFont="1">
      <alignment horizontal="center" readingOrder="0" vertical="center"/>
    </xf>
    <xf borderId="18" fillId="13" fontId="14" numFmtId="0" xfId="0" applyAlignment="1" applyBorder="1" applyFill="1" applyFont="1">
      <alignment horizontal="center" readingOrder="0" vertical="center"/>
    </xf>
    <xf borderId="19" fillId="13" fontId="14" numFmtId="0" xfId="0" applyAlignment="1" applyBorder="1" applyFont="1">
      <alignment horizontal="center" readingOrder="0" vertical="center"/>
    </xf>
    <xf borderId="18" fillId="12" fontId="14" numFmtId="0" xfId="0" applyAlignment="1" applyBorder="1" applyFont="1">
      <alignment horizontal="center" readingOrder="0" shrinkToFit="0" vertical="center" wrapText="1"/>
    </xf>
    <xf borderId="19" fillId="12" fontId="14" numFmtId="0" xfId="0" applyAlignment="1" applyBorder="1" applyFont="1">
      <alignment horizontal="center" readingOrder="0" shrinkToFit="0" vertical="center" wrapText="1"/>
    </xf>
    <xf borderId="20" fillId="6" fontId="11" numFmtId="0" xfId="0" applyAlignment="1" applyBorder="1" applyFont="1">
      <alignment horizontal="center" readingOrder="0" shrinkToFit="0" vertical="center" wrapText="1"/>
    </xf>
    <xf borderId="21" fillId="8" fontId="14" numFmtId="0" xfId="0" applyAlignment="1" applyBorder="1" applyFont="1">
      <alignment horizontal="center" readingOrder="0" vertical="center"/>
    </xf>
    <xf borderId="22" fillId="8" fontId="14" numFmtId="0" xfId="0" applyAlignment="1" applyBorder="1" applyFont="1">
      <alignment horizontal="center" readingOrder="0" vertical="center"/>
    </xf>
    <xf borderId="23" fillId="14" fontId="14" numFmtId="165" xfId="0" applyAlignment="1" applyBorder="1" applyFill="1" applyFont="1" applyNumberFormat="1">
      <alignment horizontal="center" readingOrder="0" vertical="center"/>
    </xf>
    <xf borderId="22" fillId="11" fontId="14" numFmtId="165" xfId="0" applyAlignment="1" applyBorder="1" applyFont="1" applyNumberFormat="1">
      <alignment horizontal="center" readingOrder="0" vertical="center"/>
    </xf>
    <xf borderId="24" fillId="11" fontId="14" numFmtId="165" xfId="0" applyAlignment="1" applyBorder="1" applyFont="1" applyNumberFormat="1">
      <alignment horizontal="center" readingOrder="0" vertical="center"/>
    </xf>
    <xf borderId="15" fillId="6" fontId="16" numFmtId="0" xfId="0" applyAlignment="1" applyBorder="1" applyFont="1">
      <alignment horizontal="center" readingOrder="0" shrinkToFit="0" vertical="center" wrapText="1"/>
    </xf>
    <xf borderId="21" fillId="8" fontId="12" numFmtId="0" xfId="0" applyAlignment="1" applyBorder="1" applyFont="1">
      <alignment horizontal="center" readingOrder="0" vertical="center"/>
    </xf>
    <xf borderId="22" fillId="8" fontId="12" numFmtId="0" xfId="0" applyAlignment="1" applyBorder="1" applyFont="1">
      <alignment horizontal="center" readingOrder="0" vertical="center"/>
    </xf>
    <xf borderId="25" fillId="6" fontId="16" numFmtId="0" xfId="0" applyAlignment="1" applyBorder="1" applyFont="1">
      <alignment horizontal="center" readingOrder="0" vertical="center"/>
    </xf>
    <xf borderId="26" fillId="2" fontId="12" numFmtId="4" xfId="0" applyAlignment="1" applyBorder="1" applyFont="1" applyNumberFormat="1">
      <alignment horizontal="center" readingOrder="0" vertical="center"/>
    </xf>
    <xf borderId="27" fillId="2" fontId="12" numFmtId="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readingOrder="0" vertical="center"/>
    </xf>
    <xf borderId="25" fillId="2" fontId="8" numFmtId="0" xfId="0" applyAlignment="1" applyBorder="1" applyFont="1">
      <alignment vertical="center"/>
    </xf>
    <xf borderId="28" fillId="0" fontId="8" numFmtId="0" xfId="0" applyAlignment="1" applyBorder="1" applyFont="1">
      <alignment readingOrder="0" vertical="center"/>
    </xf>
    <xf borderId="29" fillId="0" fontId="1" numFmtId="0" xfId="0" applyBorder="1" applyFont="1"/>
    <xf borderId="30" fillId="0" fontId="1" numFmtId="0" xfId="0" applyBorder="1" applyFont="1"/>
    <xf borderId="25" fillId="15" fontId="8" numFmtId="0" xfId="0" applyAlignment="1" applyBorder="1" applyFill="1" applyFont="1">
      <alignment vertical="center"/>
    </xf>
    <xf borderId="3" fillId="0" fontId="8" numFmtId="0" xfId="0" applyAlignment="1" applyBorder="1" applyFont="1">
      <alignment readingOrder="0" vertical="center"/>
    </xf>
    <xf borderId="3" fillId="0" fontId="8" numFmtId="0" xfId="0" applyAlignment="1" applyBorder="1" applyFont="1">
      <alignment vertical="center"/>
    </xf>
    <xf borderId="25" fillId="16" fontId="8" numFmtId="0" xfId="0" applyAlignment="1" applyBorder="1" applyFill="1" applyFon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2" pivot="0" name="Feuille congés-style">
      <tableStyleElement dxfId="4" type="firstRowStripe"/>
      <tableStyleElement dxfId="5" type="secondRowStripe"/>
    </tableStyle>
    <tableStyle count="2" pivot="0" name="Feuille congés-style 2">
      <tableStyleElement dxfId="4" type="firstRowStripe"/>
      <tableStyleElement dxfId="5" type="secondRowStripe"/>
    </tableStyle>
    <tableStyle count="2" pivot="0" name="BASTIN Florian-style">
      <tableStyleElement dxfId="4" type="firstRowStripe"/>
      <tableStyleElement dxfId="5" type="secondRowStripe"/>
    </tableStyle>
    <tableStyle count="2" pivot="0" name="BASTIN Florian-style 2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6:G8" displayName="Table_3" id="3">
  <tableColumns count="3">
    <tableColumn name="Column1" id="1"/>
    <tableColumn name="Column2" id="2"/>
    <tableColumn name="Column3" id="3"/>
  </tableColumns>
  <tableStyleInfo name="BASTIN Florian-style" showColumnStripes="0" showFirstColumn="1" showLastColumn="1" showRowStripes="1"/>
</table>
</file>

<file path=xl/tables/table2.xml><?xml version="1.0" encoding="utf-8"?>
<table xmlns="http://schemas.openxmlformats.org/spreadsheetml/2006/main" headerRowCount="0" ref="A13:D14" displayName="Table_4" id="4">
  <tableColumns count="4">
    <tableColumn name="Column1" id="1"/>
    <tableColumn name="Column2" id="2"/>
    <tableColumn name="Column3" id="3"/>
    <tableColumn name="Column4" id="4"/>
  </tableColumns>
  <tableStyleInfo name="BASTIN Florian-style 2" showColumnStripes="0" showFirstColumn="1" showLastColumn="1" showRowStripes="1"/>
</table>
</file>

<file path=xl/tables/table3.xml><?xml version="1.0" encoding="utf-8"?>
<table xmlns="http://schemas.openxmlformats.org/spreadsheetml/2006/main" headerRowCount="0" ref="E6:G8" displayName="Table_1" id="1">
  <tableColumns count="3">
    <tableColumn name="Column1" id="1"/>
    <tableColumn name="Column2" id="2"/>
    <tableColumn name="Column3" id="3"/>
  </tableColumns>
  <tableStyleInfo name="Feuille congés-style" showColumnStripes="0" showFirstColumn="1" showLastColumn="1" showRowStripes="1"/>
</table>
</file>

<file path=xl/tables/table4.xml><?xml version="1.0" encoding="utf-8"?>
<table xmlns="http://schemas.openxmlformats.org/spreadsheetml/2006/main" headerRowCount="0" ref="A13:D14" displayName="Table_2" id="2">
  <tableColumns count="4">
    <tableColumn name="Column1" id="1"/>
    <tableColumn name="Column2" id="2"/>
    <tableColumn name="Column3" id="3"/>
    <tableColumn name="Column4" id="4"/>
  </tableColumns>
  <tableStyleInfo name="Feuille congés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10.86"/>
    <col customWidth="1" min="4" max="4" width="10.57"/>
    <col customWidth="1" min="5" max="5" width="10.14"/>
    <col customWidth="1" min="6" max="6" width="10.29"/>
    <col customWidth="1" min="7" max="7" width="9.14"/>
    <col customWidth="1" min="8" max="9" width="10.57"/>
    <col customWidth="1" min="10" max="11" width="10.43"/>
    <col customWidth="1" min="12" max="13" width="9.29"/>
  </cols>
  <sheetData>
    <row r="1" ht="27.75" customHeight="1">
      <c r="A1" s="2"/>
      <c r="B1" s="3" t="s">
        <v>4</v>
      </c>
      <c r="K1" s="4"/>
      <c r="L1" s="4"/>
      <c r="M1" s="4"/>
    </row>
    <row r="2" ht="6.0" customHeight="1">
      <c r="A2" s="2"/>
      <c r="K2" s="4"/>
      <c r="L2" s="4"/>
      <c r="M2" s="4"/>
    </row>
    <row r="3" ht="6.0" customHeight="1">
      <c r="A3" s="5"/>
      <c r="B3" s="6"/>
      <c r="C3" s="7"/>
      <c r="D3" s="7"/>
      <c r="E3" s="7"/>
      <c r="F3" s="8"/>
      <c r="L3" s="5"/>
      <c r="M3" s="5"/>
    </row>
    <row r="4" ht="12.0" customHeight="1">
      <c r="A4" s="2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</row>
    <row r="5" ht="15.0" customHeight="1">
      <c r="A5" s="9"/>
      <c r="B5" s="10"/>
      <c r="C5" s="11" t="s">
        <v>5</v>
      </c>
      <c r="D5" s="12"/>
      <c r="E5" s="13" t="s">
        <v>6</v>
      </c>
      <c r="F5" s="14" t="s">
        <v>7</v>
      </c>
      <c r="G5" s="14" t="s">
        <v>8</v>
      </c>
      <c r="H5" s="9"/>
      <c r="I5" s="15" t="s">
        <v>7</v>
      </c>
      <c r="J5" s="16" t="s">
        <v>8</v>
      </c>
      <c r="L5" s="9"/>
      <c r="M5" s="9"/>
    </row>
    <row r="6" ht="15.0" customHeight="1">
      <c r="A6" s="17"/>
      <c r="B6" s="17"/>
      <c r="C6" s="18"/>
      <c r="D6" s="19"/>
      <c r="E6" s="20" t="s">
        <v>9</v>
      </c>
      <c r="F6" s="20">
        <v>12.56</v>
      </c>
      <c r="G6" s="21">
        <v>6.48</v>
      </c>
      <c r="H6" s="17"/>
      <c r="I6" s="22">
        <v>2.08</v>
      </c>
      <c r="J6" s="23">
        <v>0.58</v>
      </c>
      <c r="K6" s="17"/>
      <c r="L6" s="17"/>
      <c r="M6" s="17"/>
    </row>
    <row r="7" ht="20.25" customHeight="1">
      <c r="C7" s="24"/>
      <c r="D7" s="25"/>
      <c r="E7" s="20" t="s">
        <v>10</v>
      </c>
      <c r="F7" s="21">
        <v>13.87</v>
      </c>
      <c r="G7" s="26"/>
      <c r="H7" s="27">
        <v>3.5</v>
      </c>
      <c r="I7" s="27"/>
      <c r="J7" s="27"/>
      <c r="K7" s="27"/>
      <c r="L7" s="27"/>
      <c r="M7" s="27"/>
    </row>
    <row r="8" ht="26.25" customHeight="1">
      <c r="A8" s="28"/>
      <c r="B8" s="29"/>
      <c r="C8" s="29"/>
      <c r="D8" s="29"/>
      <c r="E8" s="29"/>
      <c r="F8" s="29"/>
      <c r="G8" s="29"/>
      <c r="H8" s="30" t="s">
        <v>11</v>
      </c>
      <c r="I8" s="31"/>
      <c r="J8" s="32"/>
      <c r="K8" s="32"/>
      <c r="L8" s="32"/>
      <c r="M8" s="12"/>
    </row>
    <row r="9" ht="30.0" customHeight="1">
      <c r="D9" s="33" t="s">
        <v>12</v>
      </c>
      <c r="E9" s="12"/>
      <c r="G9" s="34"/>
      <c r="H9" s="35" t="s">
        <v>13</v>
      </c>
      <c r="I9" s="36" t="s">
        <v>14</v>
      </c>
      <c r="J9" s="37"/>
      <c r="K9" s="37"/>
      <c r="L9" s="37"/>
      <c r="M9" s="25"/>
    </row>
    <row r="10" ht="15.0" customHeight="1">
      <c r="A10" s="38" t="s">
        <v>15</v>
      </c>
      <c r="B10" s="39">
        <f>DATE(YEAR(TODAY()),MONTH(TODAY())-1,30)</f>
        <v>43676</v>
      </c>
      <c r="C10" s="40"/>
      <c r="D10" s="41">
        <f>DATE(YEAR(TODAY()),MONTH(TODAY()),31)</f>
        <v>43708</v>
      </c>
      <c r="E10" s="42"/>
      <c r="F10" s="43">
        <f>DATE(YEAR(TODAY()),MONTH(TODAY())+1,30)</f>
        <v>43738</v>
      </c>
      <c r="G10" s="42"/>
      <c r="H10" s="44">
        <f>DATE(YEAR(TODAY()),MONTH(TODAY())+2,30)</f>
        <v>43768</v>
      </c>
      <c r="I10" s="45"/>
      <c r="J10" s="44">
        <f>DATE(YEAR(TODAY()),MONTH(TODAY())+3,30)</f>
        <v>43799</v>
      </c>
      <c r="K10" s="45"/>
      <c r="L10" s="44">
        <f>DATE(YEAR(TODAY()),MONTH(TODAY())+4,30)</f>
        <v>43829</v>
      </c>
      <c r="M10" s="45"/>
    </row>
    <row r="11" ht="15.0" customHeight="1">
      <c r="A11" s="46" t="s">
        <v>16</v>
      </c>
      <c r="B11" s="47" t="s">
        <v>7</v>
      </c>
      <c r="C11" s="48" t="s">
        <v>8</v>
      </c>
      <c r="D11" s="49" t="s">
        <v>7</v>
      </c>
      <c r="E11" s="50" t="s">
        <v>8</v>
      </c>
      <c r="F11" s="51" t="s">
        <v>7</v>
      </c>
      <c r="G11" s="52" t="s">
        <v>8</v>
      </c>
      <c r="H11" s="51" t="s">
        <v>7</v>
      </c>
      <c r="I11" s="52" t="s">
        <v>8</v>
      </c>
      <c r="J11" s="51" t="s">
        <v>7</v>
      </c>
      <c r="K11" s="52" t="s">
        <v>8</v>
      </c>
      <c r="L11" s="51" t="s">
        <v>7</v>
      </c>
      <c r="M11" s="52" t="s">
        <v>8</v>
      </c>
    </row>
    <row r="12" ht="15.0" customHeight="1">
      <c r="A12" s="53" t="s">
        <v>17</v>
      </c>
      <c r="B12" s="54"/>
      <c r="C12" s="55"/>
      <c r="D12" s="56">
        <v>0.0</v>
      </c>
      <c r="E12" s="57">
        <v>7.0</v>
      </c>
      <c r="F12" s="58">
        <v>19.0</v>
      </c>
      <c r="G12" s="58">
        <v>0.0</v>
      </c>
      <c r="H12" s="58">
        <v>0.0</v>
      </c>
      <c r="I12" s="58">
        <v>0.0</v>
      </c>
      <c r="J12" s="58">
        <v>0.0</v>
      </c>
      <c r="K12" s="58">
        <v>0.0</v>
      </c>
      <c r="L12" s="58">
        <v>0.0</v>
      </c>
      <c r="M12" s="58">
        <v>0.0</v>
      </c>
    </row>
    <row r="13" ht="22.5" customHeight="1">
      <c r="A13" s="59" t="s">
        <v>18</v>
      </c>
      <c r="B13" s="60"/>
      <c r="C13" s="61"/>
      <c r="D13" s="58">
        <v>5.0</v>
      </c>
      <c r="E13" s="58">
        <v>0.0</v>
      </c>
      <c r="F13" s="58">
        <v>6.0</v>
      </c>
      <c r="G13" s="58">
        <v>0.0</v>
      </c>
      <c r="H13" s="58">
        <v>3.0</v>
      </c>
      <c r="I13" s="58">
        <v>0.0</v>
      </c>
      <c r="J13" s="58">
        <v>0.0</v>
      </c>
      <c r="K13" s="58">
        <v>0.0</v>
      </c>
      <c r="L13" s="58">
        <v>0.0</v>
      </c>
      <c r="M13" s="58">
        <v>0.0</v>
      </c>
    </row>
    <row r="14" ht="24.0" customHeight="1">
      <c r="A14" s="62" t="s">
        <v>19</v>
      </c>
      <c r="B14" s="63">
        <f> $F$6 + $F$7 </f>
        <v>26.43</v>
      </c>
      <c r="C14" s="63">
        <f> G6</f>
        <v>6.48</v>
      </c>
      <c r="D14" s="63">
        <f> $F$6 + $F$7 - (D12 + D13)  + I6</f>
        <v>23.51</v>
      </c>
      <c r="E14" s="64">
        <f> G6 - (E12 + E13)  + J6</f>
        <v>0.06</v>
      </c>
      <c r="F14" s="63">
        <f> $F$6 + $F$7 - (D12+F12) - (D13+F13) + I6*2</f>
        <v>0.59</v>
      </c>
      <c r="G14" s="64">
        <f> ($G$6) - (G12+E12) - (G13+E13) + $J$6*2</f>
        <v>0.64</v>
      </c>
      <c r="H14" s="63">
        <f> $F$6 + $F$7 - (D12+F12+H12) - (D13+F13+H13) +  I6 * 3</f>
        <v>-0.33</v>
      </c>
      <c r="I14" s="64">
        <f> ($G$6) - (E12+G12+I13) - (E13+G13+I13) + ($J$6*3)</f>
        <v>1.22</v>
      </c>
      <c r="J14" s="63">
        <f> $F$6 + $F$7 - (D12+F12+H12+J12) - (D13+F13+H13+J13) + I6*4</f>
        <v>1.75</v>
      </c>
      <c r="K14" s="64">
        <f> G6 + G7 - (G12+G13+E13+E12+I13+I12+K13+K12)+ J6 * 4</f>
        <v>1.8</v>
      </c>
      <c r="L14" s="63">
        <f> $F$6 + $F$7 - (D12+F12+H12+J12+L12) - (D13+F13+H13+J13+L13) + I6*5</f>
        <v>3.83</v>
      </c>
      <c r="M14" s="64">
        <f> ($G$6) - (I12+I13+E13+E12+G13+G12+K13+K12+M13+M12) + J6 * 5</f>
        <v>2.38</v>
      </c>
    </row>
    <row r="15" ht="4.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ht="19.5" customHeight="1">
      <c r="A16" s="65"/>
      <c r="B16" s="66"/>
      <c r="C16" s="67" t="s">
        <v>20</v>
      </c>
      <c r="D16" s="68"/>
      <c r="E16" s="68"/>
      <c r="F16" s="68"/>
      <c r="G16" s="68"/>
      <c r="H16" s="68"/>
      <c r="I16" s="69"/>
      <c r="J16" s="17"/>
      <c r="K16" s="17"/>
      <c r="L16" s="17"/>
      <c r="M16" s="17"/>
    </row>
    <row r="17" ht="19.5" customHeight="1">
      <c r="A17" s="17"/>
      <c r="B17" s="70"/>
      <c r="C17" s="71" t="s">
        <v>21</v>
      </c>
      <c r="D17" s="72"/>
      <c r="E17" s="72"/>
      <c r="F17" s="72"/>
      <c r="G17" s="72"/>
      <c r="H17" s="72"/>
      <c r="I17" s="72"/>
      <c r="J17" s="17"/>
      <c r="K17" s="17"/>
      <c r="L17" s="17"/>
      <c r="M17" s="17"/>
    </row>
    <row r="18" ht="19.5" customHeight="1">
      <c r="A18" s="17"/>
      <c r="B18" s="73"/>
      <c r="C18" s="67" t="s">
        <v>22</v>
      </c>
      <c r="D18" s="68"/>
      <c r="E18" s="68"/>
      <c r="F18" s="68"/>
      <c r="G18" s="68"/>
      <c r="H18" s="68"/>
      <c r="I18" s="69"/>
      <c r="J18" s="17"/>
      <c r="K18" s="17"/>
      <c r="L18" s="17"/>
      <c r="M18" s="17"/>
    </row>
    <row r="19" ht="7.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</sheetData>
  <mergeCells count="14">
    <mergeCell ref="C16:I16"/>
    <mergeCell ref="C18:I18"/>
    <mergeCell ref="J10:K10"/>
    <mergeCell ref="L10:M10"/>
    <mergeCell ref="I9:M9"/>
    <mergeCell ref="I8:M8"/>
    <mergeCell ref="F10:G10"/>
    <mergeCell ref="F3:I3"/>
    <mergeCell ref="B1:J2"/>
    <mergeCell ref="C5:D7"/>
    <mergeCell ref="B10:C10"/>
    <mergeCell ref="H10:I10"/>
    <mergeCell ref="D9:E9"/>
    <mergeCell ref="D10:E10"/>
  </mergeCells>
  <conditionalFormatting sqref="B14:M14">
    <cfRule type="cellIs" dxfId="0" priority="1" operator="lessThan">
      <formula>0</formula>
    </cfRule>
  </conditionalFormatting>
  <conditionalFormatting sqref="E14 G14 I14 K14 M14">
    <cfRule type="cellIs" dxfId="1" priority="2" operator="between">
      <formula>0</formula>
      <formula>0.58</formula>
    </cfRule>
  </conditionalFormatting>
  <conditionalFormatting sqref="D14 F14 H14 J14 L14">
    <cfRule type="cellIs" dxfId="2" priority="3" operator="between">
      <formula>0</formula>
      <formula>2.08</formula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10.86"/>
    <col customWidth="1" min="4" max="4" width="10.57"/>
    <col customWidth="1" min="5" max="5" width="10.14"/>
    <col customWidth="1" min="6" max="6" width="10.29"/>
    <col customWidth="1" min="7" max="7" width="9.14"/>
    <col customWidth="1" min="8" max="9" width="10.57"/>
    <col customWidth="1" min="10" max="11" width="10.43"/>
    <col customWidth="1" min="12" max="13" width="9.29"/>
  </cols>
  <sheetData>
    <row r="1" ht="27.75" customHeight="1">
      <c r="A1" s="2"/>
      <c r="B1" s="3" t="s">
        <v>4</v>
      </c>
      <c r="K1" s="4"/>
      <c r="L1" s="4"/>
      <c r="M1" s="4"/>
    </row>
    <row r="2" ht="6.0" customHeight="1">
      <c r="A2" s="2"/>
      <c r="K2" s="4"/>
      <c r="L2" s="4"/>
      <c r="M2" s="4"/>
    </row>
    <row r="3" ht="6.0" customHeight="1">
      <c r="A3" s="5"/>
      <c r="B3" s="6"/>
      <c r="C3" s="7"/>
      <c r="D3" s="7"/>
      <c r="E3" s="7"/>
      <c r="F3" s="8"/>
      <c r="L3" s="5"/>
      <c r="M3" s="5"/>
    </row>
    <row r="4" ht="12.0" customHeight="1">
      <c r="A4" s="2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</row>
    <row r="5" ht="15.0" customHeight="1">
      <c r="A5" s="9"/>
      <c r="B5" s="10"/>
      <c r="C5" s="11" t="s">
        <v>5</v>
      </c>
      <c r="D5" s="12"/>
      <c r="E5" s="13" t="s">
        <v>6</v>
      </c>
      <c r="F5" s="14" t="s">
        <v>7</v>
      </c>
      <c r="G5" s="14" t="s">
        <v>8</v>
      </c>
      <c r="H5" s="9"/>
      <c r="I5" s="15" t="s">
        <v>7</v>
      </c>
      <c r="J5" s="16" t="s">
        <v>8</v>
      </c>
      <c r="L5" s="9"/>
      <c r="M5" s="9"/>
    </row>
    <row r="6" ht="15.0" customHeight="1">
      <c r="A6" s="17"/>
      <c r="B6" s="17"/>
      <c r="C6" s="18"/>
      <c r="D6" s="19"/>
      <c r="E6" s="20" t="s">
        <v>9</v>
      </c>
      <c r="F6" s="20">
        <v>0.0</v>
      </c>
      <c r="G6" s="21">
        <v>0.0</v>
      </c>
      <c r="H6" s="17"/>
      <c r="I6" s="22">
        <v>2.08</v>
      </c>
      <c r="J6" s="23">
        <v>0.58</v>
      </c>
      <c r="K6" s="17"/>
      <c r="L6" s="17"/>
      <c r="M6" s="17"/>
    </row>
    <row r="7" ht="20.25" customHeight="1">
      <c r="C7" s="24"/>
      <c r="D7" s="25"/>
      <c r="E7" s="20" t="s">
        <v>10</v>
      </c>
      <c r="F7" s="21">
        <v>0.0</v>
      </c>
      <c r="G7" s="26"/>
      <c r="H7" s="27">
        <v>3.5</v>
      </c>
      <c r="I7" s="27"/>
      <c r="J7" s="27"/>
      <c r="K7" s="27"/>
      <c r="L7" s="27"/>
      <c r="M7" s="27"/>
    </row>
    <row r="8" ht="26.25" customHeight="1">
      <c r="A8" s="28"/>
      <c r="B8" s="29"/>
      <c r="C8" s="29"/>
      <c r="D8" s="29"/>
      <c r="E8" s="29"/>
      <c r="F8" s="29"/>
      <c r="G8" s="29"/>
      <c r="H8" s="30" t="s">
        <v>11</v>
      </c>
      <c r="I8" s="31"/>
      <c r="J8" s="32"/>
      <c r="K8" s="32"/>
      <c r="L8" s="32"/>
      <c r="M8" s="12"/>
    </row>
    <row r="9" ht="30.0" customHeight="1">
      <c r="D9" s="33" t="s">
        <v>12</v>
      </c>
      <c r="E9" s="12"/>
      <c r="G9" s="34"/>
      <c r="H9" s="35" t="s">
        <v>13</v>
      </c>
      <c r="I9" s="36"/>
      <c r="J9" s="37"/>
      <c r="K9" s="37"/>
      <c r="L9" s="37"/>
      <c r="M9" s="25"/>
    </row>
    <row r="10" ht="15.0" customHeight="1">
      <c r="A10" s="38" t="s">
        <v>15</v>
      </c>
      <c r="B10" s="39">
        <f>DATE(YEAR(TODAY()),MONTH(TODAY())-1,30)</f>
        <v>43676</v>
      </c>
      <c r="C10" s="40"/>
      <c r="D10" s="41">
        <f>DATE(YEAR(TODAY()),MONTH(TODAY()),31)</f>
        <v>43708</v>
      </c>
      <c r="E10" s="42"/>
      <c r="F10" s="43">
        <f>DATE(YEAR(TODAY()),MONTH(TODAY())+1,30)</f>
        <v>43738</v>
      </c>
      <c r="G10" s="42"/>
      <c r="H10" s="44">
        <f>DATE(YEAR(TODAY()),MONTH(TODAY())+2,30)</f>
        <v>43768</v>
      </c>
      <c r="I10" s="45"/>
      <c r="J10" s="44">
        <f>DATE(YEAR(TODAY()),MONTH(TODAY())+3,30)</f>
        <v>43799</v>
      </c>
      <c r="K10" s="45"/>
      <c r="L10" s="44">
        <f>DATE(YEAR(TODAY()),MONTH(TODAY())+4,30)</f>
        <v>43829</v>
      </c>
      <c r="M10" s="45"/>
    </row>
    <row r="11" ht="15.0" customHeight="1">
      <c r="A11" s="46" t="s">
        <v>16</v>
      </c>
      <c r="B11" s="47" t="s">
        <v>7</v>
      </c>
      <c r="C11" s="48" t="s">
        <v>8</v>
      </c>
      <c r="D11" s="49" t="s">
        <v>7</v>
      </c>
      <c r="E11" s="50" t="s">
        <v>8</v>
      </c>
      <c r="F11" s="51" t="s">
        <v>7</v>
      </c>
      <c r="G11" s="52" t="s">
        <v>8</v>
      </c>
      <c r="H11" s="51" t="s">
        <v>7</v>
      </c>
      <c r="I11" s="52" t="s">
        <v>8</v>
      </c>
      <c r="J11" s="51" t="s">
        <v>7</v>
      </c>
      <c r="K11" s="52" t="s">
        <v>8</v>
      </c>
      <c r="L11" s="51" t="s">
        <v>7</v>
      </c>
      <c r="M11" s="52" t="s">
        <v>8</v>
      </c>
    </row>
    <row r="12" ht="15.0" customHeight="1">
      <c r="A12" s="53" t="s">
        <v>17</v>
      </c>
      <c r="B12" s="54"/>
      <c r="C12" s="55"/>
      <c r="D12" s="56">
        <v>0.0</v>
      </c>
      <c r="E12" s="57">
        <v>0.0</v>
      </c>
      <c r="F12" s="58">
        <v>0.0</v>
      </c>
      <c r="G12" s="58">
        <v>0.0</v>
      </c>
      <c r="H12" s="58">
        <v>0.0</v>
      </c>
      <c r="I12" s="58">
        <v>0.0</v>
      </c>
      <c r="J12" s="58">
        <v>0.0</v>
      </c>
      <c r="K12" s="58">
        <v>0.0</v>
      </c>
      <c r="L12" s="58">
        <v>0.0</v>
      </c>
      <c r="M12" s="58">
        <v>0.0</v>
      </c>
    </row>
    <row r="13" ht="22.5" customHeight="1">
      <c r="A13" s="59" t="s">
        <v>18</v>
      </c>
      <c r="B13" s="60"/>
      <c r="C13" s="61"/>
      <c r="D13" s="58">
        <v>0.0</v>
      </c>
      <c r="E13" s="58">
        <v>0.0</v>
      </c>
      <c r="F13" s="58">
        <v>0.0</v>
      </c>
      <c r="G13" s="58">
        <v>0.0</v>
      </c>
      <c r="H13" s="58">
        <v>0.0</v>
      </c>
      <c r="I13" s="58">
        <v>0.0</v>
      </c>
      <c r="J13" s="58">
        <v>0.0</v>
      </c>
      <c r="K13" s="58">
        <v>0.0</v>
      </c>
      <c r="L13" s="58">
        <v>0.0</v>
      </c>
      <c r="M13" s="58">
        <v>0.0</v>
      </c>
    </row>
    <row r="14" ht="24.0" customHeight="1">
      <c r="A14" s="62" t="s">
        <v>19</v>
      </c>
      <c r="B14" s="63">
        <f> $F$6 + $F$7 </f>
        <v>0</v>
      </c>
      <c r="C14" s="63">
        <f> G6</f>
        <v>0</v>
      </c>
      <c r="D14" s="63">
        <f> $F$6 + $F$7 - (D12 + D13)  + I6</f>
        <v>2.08</v>
      </c>
      <c r="E14" s="64">
        <f> G6 - (E12 + E13)  + J6</f>
        <v>0.58</v>
      </c>
      <c r="F14" s="63">
        <f> $F$6 + $F$7 - (D12+F12) - (D13+F13) + I6*2</f>
        <v>4.16</v>
      </c>
      <c r="G14" s="64">
        <f> ($G$6) - (G12+E12) - (G13+E13) + $J$6*2</f>
        <v>1.16</v>
      </c>
      <c r="H14" s="63">
        <f> $F$6 + $F$7 - (D12+F12+H12) - (D13+F13+H13) +  I6 * 3</f>
        <v>6.24</v>
      </c>
      <c r="I14" s="64">
        <f> ($G$6) - (E12+G12+I13) - (E13+G13+I13) + ($J$6*3)</f>
        <v>1.74</v>
      </c>
      <c r="J14" s="63">
        <f> $F$6 + $F$7 - (D12+F12+H12+J12) - (D13+F13+H13+J13) + I6*4</f>
        <v>8.32</v>
      </c>
      <c r="K14" s="64">
        <f> G6 + G7 - (G12+G13+E13+E12+I13+I12+K13+K12)+ J6 * 4</f>
        <v>2.32</v>
      </c>
      <c r="L14" s="63">
        <f> $F$6 + $F$7 - (D12+F12+H12+J12+L12) - (D13+F13+H13+J13+L13) + I6*5</f>
        <v>10.4</v>
      </c>
      <c r="M14" s="64">
        <f> ($G$6) - (I12+I13+E13+E12+G13+G12+K13+K12+M13+M12) + J6 * 5</f>
        <v>2.9</v>
      </c>
    </row>
    <row r="15" ht="4.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ht="19.5" customHeight="1">
      <c r="A16" s="65"/>
      <c r="B16" s="66"/>
      <c r="C16" s="67" t="s">
        <v>20</v>
      </c>
      <c r="D16" s="68"/>
      <c r="E16" s="68"/>
      <c r="F16" s="68"/>
      <c r="G16" s="68"/>
      <c r="H16" s="68"/>
      <c r="I16" s="69"/>
      <c r="J16" s="17"/>
      <c r="K16" s="17"/>
      <c r="L16" s="17"/>
      <c r="M16" s="17"/>
    </row>
    <row r="17" ht="19.5" customHeight="1">
      <c r="A17" s="17"/>
      <c r="B17" s="70"/>
      <c r="C17" s="71" t="s">
        <v>21</v>
      </c>
      <c r="D17" s="72"/>
      <c r="E17" s="72"/>
      <c r="F17" s="72"/>
      <c r="G17" s="72"/>
      <c r="H17" s="72"/>
      <c r="I17" s="72"/>
      <c r="J17" s="17"/>
      <c r="K17" s="17"/>
      <c r="L17" s="17"/>
      <c r="M17" s="17"/>
    </row>
    <row r="18" ht="19.5" customHeight="1">
      <c r="A18" s="17"/>
      <c r="B18" s="73"/>
      <c r="C18" s="67" t="s">
        <v>22</v>
      </c>
      <c r="D18" s="68"/>
      <c r="E18" s="68"/>
      <c r="F18" s="68"/>
      <c r="G18" s="68"/>
      <c r="H18" s="68"/>
      <c r="I18" s="69"/>
      <c r="J18" s="17"/>
      <c r="K18" s="17"/>
      <c r="L18" s="17"/>
      <c r="M18" s="17"/>
    </row>
    <row r="19" ht="7.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</sheetData>
  <mergeCells count="14">
    <mergeCell ref="F10:G10"/>
    <mergeCell ref="F3:I3"/>
    <mergeCell ref="B1:J2"/>
    <mergeCell ref="C5:D7"/>
    <mergeCell ref="B10:C10"/>
    <mergeCell ref="H10:I10"/>
    <mergeCell ref="D9:E9"/>
    <mergeCell ref="C16:I16"/>
    <mergeCell ref="C18:I18"/>
    <mergeCell ref="J10:K10"/>
    <mergeCell ref="L10:M10"/>
    <mergeCell ref="I9:M9"/>
    <mergeCell ref="I8:M8"/>
    <mergeCell ref="D10:E10"/>
  </mergeCells>
  <conditionalFormatting sqref="B14:M14">
    <cfRule type="cellIs" dxfId="0" priority="1" operator="lessThan">
      <formula>0</formula>
    </cfRule>
  </conditionalFormatting>
  <conditionalFormatting sqref="E14 G14 I14 K14 M14">
    <cfRule type="cellIs" dxfId="1" priority="2" operator="between">
      <formula>0</formula>
      <formula>0.58</formula>
    </cfRule>
  </conditionalFormatting>
  <conditionalFormatting sqref="D14 F14 H14 J14 L14">
    <cfRule type="cellIs" dxfId="2" priority="3" operator="between">
      <formula>0</formula>
      <formula>2.08</formula>
    </cfRule>
  </conditionalFormatting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</sheetData>
  <drawing r:id="rId1"/>
</worksheet>
</file>