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sultats" sheetId="1" r:id="rId4"/>
    <sheet state="visible" name="Détails configs" sheetId="2" r:id="rId5"/>
    <sheet state="visible" name="Détails Résultats" sheetId="3" r:id="rId6"/>
  </sheets>
  <definedNames/>
  <calcPr/>
</workbook>
</file>

<file path=xl/sharedStrings.xml><?xml version="1.0" encoding="utf-8"?>
<sst xmlns="http://schemas.openxmlformats.org/spreadsheetml/2006/main" count="77" uniqueCount="48">
  <si>
    <t>Configuration</t>
  </si>
  <si>
    <t>Énergie (E)</t>
  </si>
  <si>
    <t>Performances (P)</t>
  </si>
  <si>
    <t>Ressources (R)</t>
  </si>
  <si>
    <t>E%</t>
  </si>
  <si>
    <t>P%</t>
  </si>
  <si>
    <t>R%</t>
  </si>
  <si>
    <t>stdE</t>
  </si>
  <si>
    <t>stdP</t>
  </si>
  <si>
    <t>stdR</t>
  </si>
  <si>
    <t>mW</t>
  </si>
  <si>
    <t>IPC</t>
  </si>
  <si>
    <t>logic cells</t>
  </si>
  <si>
    <t>mini</t>
  </si>
  <si>
    <t>maxi</t>
  </si>
  <si>
    <t>standard</t>
  </si>
  <si>
    <t>retarget</t>
  </si>
  <si>
    <t>propconst</t>
  </si>
  <si>
    <t>sweep</t>
  </si>
  <si>
    <t>bram_power_opt</t>
  </si>
  <si>
    <t>remap</t>
  </si>
  <si>
    <t>aggressive_remap</t>
  </si>
  <si>
    <t>resynth_area</t>
  </si>
  <si>
    <t>resynth_seq_area</t>
  </si>
  <si>
    <t>muxf_remap</t>
  </si>
  <si>
    <t>bufg_opt</t>
  </si>
  <si>
    <t>shift_register_opt</t>
  </si>
  <si>
    <t>dsp_register_opt</t>
  </si>
  <si>
    <t>carry_remap</t>
  </si>
  <si>
    <t>Explore</t>
  </si>
  <si>
    <t>ExploreArea</t>
  </si>
  <si>
    <t>ExploreWithRemap</t>
  </si>
  <si>
    <t>ExploreSequentialArea</t>
  </si>
  <si>
    <t>AddRemap</t>
  </si>
  <si>
    <t>RuntimeOptimized</t>
  </si>
  <si>
    <t>Default</t>
  </si>
  <si>
    <t>L1I_8*1024</t>
  </si>
  <si>
    <t>L1D_16*1024</t>
  </si>
  <si>
    <t>Dynamic Power</t>
  </si>
  <si>
    <t>Static Power</t>
  </si>
  <si>
    <t>Instructions</t>
  </si>
  <si>
    <t>Cycles</t>
  </si>
  <si>
    <t>LUTs</t>
  </si>
  <si>
    <t>DFFs</t>
  </si>
  <si>
    <t>MUXs</t>
  </si>
  <si>
    <t>CARRYs</t>
  </si>
  <si>
    <t>RAMs</t>
  </si>
  <si>
    <t>DSPs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</si>
</sst>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3" width="10.63"/>
    <col customWidth="1" min="4" max="4" width="17.63"/>
    <col customWidth="1" min="5" max="5" width="14.13"/>
    <col customWidth="1" min="6" max="6" width="11.5"/>
    <col customWidth="1" min="7" max="7" width="14.25"/>
    <col customWidth="1" min="8" max="12" width="11.5"/>
    <col customWidth="1" min="13" max="26" width="8.63"/>
  </cols>
  <sheetData>
    <row r="1" ht="12.75" customHeight="1">
      <c r="A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K1" s="2" t="s">
        <v>7</v>
      </c>
      <c r="L1" s="2" t="s">
        <v>8</v>
      </c>
      <c r="M1" s="2" t="s">
        <v>9</v>
      </c>
    </row>
    <row r="2" ht="12.75" customHeight="1">
      <c r="C2" s="1" t="s">
        <v>10</v>
      </c>
      <c r="D2" s="1" t="s">
        <v>11</v>
      </c>
      <c r="E2" s="1" t="s">
        <v>12</v>
      </c>
      <c r="G2" s="2" t="s">
        <v>13</v>
      </c>
      <c r="H2" s="2" t="s">
        <v>14</v>
      </c>
      <c r="I2" s="2" t="s">
        <v>13</v>
      </c>
      <c r="K2" s="2" t="s">
        <v>14</v>
      </c>
      <c r="L2" s="2" t="s">
        <v>14</v>
      </c>
      <c r="M2" s="2" t="s">
        <v>14</v>
      </c>
    </row>
    <row r="3" ht="12.75" customHeight="1">
      <c r="A3" s="1">
        <v>0.0</v>
      </c>
      <c r="C3" s="1">
        <f>'Détails Résultats'!C3+'Détails Résultats'!D3</f>
        <v>261</v>
      </c>
      <c r="D3" s="1">
        <f>'Détails Résultats'!F3/'Détails Résultats'!G3</f>
        <v>0.7130578471</v>
      </c>
      <c r="E3" s="1">
        <f>SUM('Détails Résultats'!I3 : 'Détails Résultats'!N3)</f>
        <v>50835</v>
      </c>
      <c r="G3" s="3">
        <f t="shared" ref="G3:I3" si="1">C3/C$3</f>
        <v>1</v>
      </c>
      <c r="H3" s="3">
        <f t="shared" si="1"/>
        <v>1</v>
      </c>
      <c r="I3" s="3">
        <f t="shared" si="1"/>
        <v>1</v>
      </c>
      <c r="K3" s="4">
        <f t="shared" ref="K3:K25" si="3">1/G3</f>
        <v>1</v>
      </c>
      <c r="L3" s="4">
        <f t="shared" ref="L3:L25" si="4">H3</f>
        <v>1</v>
      </c>
      <c r="M3" s="4">
        <f t="shared" ref="M3:M25" si="5">1/I3</f>
        <v>1</v>
      </c>
    </row>
    <row r="4" ht="12.75" customHeight="1">
      <c r="A4" s="1">
        <v>1.0</v>
      </c>
      <c r="C4" s="1">
        <f>'Détails Résultats'!C4+'Détails Résultats'!D4</f>
        <v>261</v>
      </c>
      <c r="D4" s="1">
        <f>'Détails Résultats'!F4/'Détails Résultats'!G4</f>
        <v>0.7130144783</v>
      </c>
      <c r="E4" s="1">
        <f>SUM('Détails Résultats'!I4 : 'Détails Résultats'!N4)</f>
        <v>50844</v>
      </c>
      <c r="G4" s="3">
        <f t="shared" ref="G4:I4" si="2">C4/C$3</f>
        <v>1</v>
      </c>
      <c r="H4" s="3">
        <f t="shared" si="2"/>
        <v>0.9999391791</v>
      </c>
      <c r="I4" s="3">
        <f t="shared" si="2"/>
        <v>1.000177043</v>
      </c>
      <c r="K4" s="4">
        <f t="shared" si="3"/>
        <v>1</v>
      </c>
      <c r="L4" s="4">
        <f t="shared" si="4"/>
        <v>0.9999391791</v>
      </c>
      <c r="M4" s="4">
        <f t="shared" si="5"/>
        <v>0.999822988</v>
      </c>
    </row>
    <row r="5" ht="12.75" customHeight="1">
      <c r="A5" s="1">
        <v>2.0</v>
      </c>
      <c r="C5" s="1">
        <f>'Détails Résultats'!C5+'Détails Résultats'!D5</f>
        <v>261</v>
      </c>
      <c r="D5" s="1">
        <f>'Détails Résultats'!F5/'Détails Résultats'!G5</f>
        <v>0.713028328</v>
      </c>
      <c r="E5" s="1">
        <f>SUM('Détails Résultats'!I5 : 'Détails Résultats'!N5)</f>
        <v>50818</v>
      </c>
      <c r="G5" s="3">
        <f t="shared" ref="G5:I5" si="6">C5/C$3</f>
        <v>1</v>
      </c>
      <c r="H5" s="3">
        <f t="shared" si="6"/>
        <v>0.9999586021</v>
      </c>
      <c r="I5" s="3">
        <f t="shared" si="6"/>
        <v>0.9996655847</v>
      </c>
      <c r="K5" s="4">
        <f t="shared" si="3"/>
        <v>1</v>
      </c>
      <c r="L5" s="4">
        <f t="shared" si="4"/>
        <v>0.9999586021</v>
      </c>
      <c r="M5" s="4">
        <f t="shared" si="5"/>
        <v>1.000334527</v>
      </c>
    </row>
    <row r="6" ht="12.75" customHeight="1">
      <c r="A6" s="1">
        <v>3.0</v>
      </c>
      <c r="C6" s="1">
        <f>'Détails Résultats'!C6+'Détails Résultats'!D6</f>
        <v>261</v>
      </c>
      <c r="D6" s="1">
        <f>'Détails Résultats'!F6/'Détails Résultats'!G6</f>
        <v>0.7130341392</v>
      </c>
      <c r="E6" s="1">
        <f>SUM('Détails Résultats'!I6 : 'Détails Résultats'!N6)</f>
        <v>50938</v>
      </c>
      <c r="G6" s="3">
        <f t="shared" ref="G6:I6" si="7">C6/C$3</f>
        <v>1</v>
      </c>
      <c r="H6" s="3">
        <f t="shared" si="7"/>
        <v>0.9999667517</v>
      </c>
      <c r="I6" s="3">
        <f t="shared" si="7"/>
        <v>1.002026163</v>
      </c>
      <c r="K6" s="4">
        <f t="shared" si="3"/>
        <v>1</v>
      </c>
      <c r="L6" s="4">
        <f t="shared" si="4"/>
        <v>0.9999667517</v>
      </c>
      <c r="M6" s="4">
        <f t="shared" si="5"/>
        <v>0.997977934</v>
      </c>
    </row>
    <row r="7" ht="12.75" customHeight="1">
      <c r="A7" s="1">
        <v>4.0</v>
      </c>
      <c r="C7" s="1">
        <f>'Détails Résultats'!C7+'Détails Résultats'!D7</f>
        <v>261</v>
      </c>
      <c r="D7" s="1">
        <f>'Détails Résultats'!F7/'Détails Résultats'!G7</f>
        <v>0.7130096336</v>
      </c>
      <c r="E7" s="1">
        <f>SUM('Détails Résultats'!I7 : 'Détails Résultats'!N7)</f>
        <v>50785</v>
      </c>
      <c r="G7" s="3">
        <f t="shared" ref="G7:I7" si="8">C7/C$3</f>
        <v>1</v>
      </c>
      <c r="H7" s="3">
        <f t="shared" si="8"/>
        <v>0.9999323848</v>
      </c>
      <c r="I7" s="3">
        <f t="shared" si="8"/>
        <v>0.9990164257</v>
      </c>
      <c r="K7" s="4">
        <f t="shared" si="3"/>
        <v>1</v>
      </c>
      <c r="L7" s="4">
        <f t="shared" si="4"/>
        <v>0.9999323848</v>
      </c>
      <c r="M7" s="4">
        <f t="shared" si="5"/>
        <v>1.000984543</v>
      </c>
    </row>
    <row r="8" ht="12.75" customHeight="1">
      <c r="A8" s="1">
        <v>5.0</v>
      </c>
      <c r="C8" s="1">
        <f>'Détails Résultats'!C8+'Détails Résultats'!D8</f>
        <v>260</v>
      </c>
      <c r="D8" s="1">
        <f>'Détails Résultats'!F8/'Détails Résultats'!G8</f>
        <v>0.7130039377</v>
      </c>
      <c r="E8" s="1">
        <f>SUM('Détails Résultats'!I8 : 'Détails Résultats'!N8)</f>
        <v>50844</v>
      </c>
      <c r="G8" s="3">
        <f t="shared" ref="G8:I8" si="9">C8/C$3</f>
        <v>0.9961685824</v>
      </c>
      <c r="H8" s="3">
        <f t="shared" si="9"/>
        <v>0.9999243968</v>
      </c>
      <c r="I8" s="3">
        <f t="shared" si="9"/>
        <v>1.000177043</v>
      </c>
      <c r="K8" s="4">
        <f t="shared" si="3"/>
        <v>1.003846154</v>
      </c>
      <c r="L8" s="4">
        <f t="shared" si="4"/>
        <v>0.9999243968</v>
      </c>
      <c r="M8" s="4">
        <f t="shared" si="5"/>
        <v>0.999822988</v>
      </c>
    </row>
    <row r="9" ht="12.75" customHeight="1">
      <c r="A9" s="1">
        <v>6.0</v>
      </c>
      <c r="C9" s="1">
        <f>'Détails Résultats'!C9+'Détails Résultats'!D9</f>
        <v>261</v>
      </c>
      <c r="D9" s="1">
        <f>'Détails Résultats'!F9/'Détails Résultats'!G9</f>
        <v>0.7129581708</v>
      </c>
      <c r="E9" s="1">
        <f>SUM('Détails Résultats'!I9 : 'Détails Résultats'!N9)</f>
        <v>49919</v>
      </c>
      <c r="G9" s="3">
        <f t="shared" ref="G9:I9" si="10">C9/C$3</f>
        <v>1</v>
      </c>
      <c r="H9" s="3">
        <f t="shared" si="10"/>
        <v>0.9998602128</v>
      </c>
      <c r="I9" s="3">
        <f t="shared" si="10"/>
        <v>0.9819809187</v>
      </c>
      <c r="K9" s="4">
        <f t="shared" si="3"/>
        <v>1</v>
      </c>
      <c r="L9" s="4">
        <f t="shared" si="4"/>
        <v>0.9998602128</v>
      </c>
      <c r="M9" s="4">
        <f t="shared" si="5"/>
        <v>1.018349727</v>
      </c>
    </row>
    <row r="10" ht="12.75" customHeight="1">
      <c r="A10" s="1">
        <v>7.0</v>
      </c>
      <c r="C10" s="1">
        <f>'Détails Résultats'!C10+'Détails Résultats'!D10</f>
        <v>261</v>
      </c>
      <c r="D10" s="1">
        <f>'Détails Résultats'!F10/'Détails Résultats'!G10</f>
        <v>0.7130730126</v>
      </c>
      <c r="E10" s="1">
        <f>SUM('Détails Résultats'!I10 : 'Détails Résultats'!N10)</f>
        <v>49911</v>
      </c>
      <c r="G10" s="3">
        <f t="shared" ref="G10:I10" si="11">C10/C$3</f>
        <v>1</v>
      </c>
      <c r="H10" s="3">
        <f t="shared" si="11"/>
        <v>1.000021268</v>
      </c>
      <c r="I10" s="3">
        <f t="shared" si="11"/>
        <v>0.9818235468</v>
      </c>
      <c r="K10" s="4">
        <f t="shared" si="3"/>
        <v>1</v>
      </c>
      <c r="L10" s="4">
        <f t="shared" si="4"/>
        <v>1.000021268</v>
      </c>
      <c r="M10" s="4">
        <f t="shared" si="5"/>
        <v>1.018512953</v>
      </c>
    </row>
    <row r="11" ht="12.75" customHeight="1">
      <c r="A11" s="1">
        <v>8.0</v>
      </c>
      <c r="C11" s="1">
        <f>'Détails Résultats'!C11+'Détails Résultats'!D11</f>
        <v>260</v>
      </c>
      <c r="D11" s="1">
        <f>'Détails Résultats'!F11/'Détails Résultats'!G11</f>
        <v>0.7130082016</v>
      </c>
      <c r="E11" s="1">
        <f>SUM('Détails Résultats'!I11 : 'Détails Résultats'!N11)</f>
        <v>50717</v>
      </c>
      <c r="G11" s="3">
        <f t="shared" ref="G11:I11" si="12">C11/C$3</f>
        <v>0.9961685824</v>
      </c>
      <c r="H11" s="3">
        <f t="shared" si="12"/>
        <v>0.9999303765</v>
      </c>
      <c r="I11" s="3">
        <f t="shared" si="12"/>
        <v>0.9976787646</v>
      </c>
      <c r="K11" s="4">
        <f t="shared" si="3"/>
        <v>1.003846154</v>
      </c>
      <c r="L11" s="4">
        <f t="shared" si="4"/>
        <v>0.9999303765</v>
      </c>
      <c r="M11" s="4">
        <f t="shared" si="5"/>
        <v>1.002326636</v>
      </c>
    </row>
    <row r="12" ht="12.75" customHeight="1">
      <c r="A12" s="1">
        <v>9.0</v>
      </c>
      <c r="C12" s="1">
        <f>'Détails Résultats'!C12+'Détails Résultats'!D12</f>
        <v>259</v>
      </c>
      <c r="D12" s="1">
        <f>'Détails Résultats'!F12/'Détails Résultats'!G12</f>
        <v>0.7130099706</v>
      </c>
      <c r="E12" s="1">
        <f>SUM('Détails Résultats'!I12 : 'Détails Résultats'!N12)</f>
        <v>51253</v>
      </c>
      <c r="G12" s="3">
        <f t="shared" ref="G12:I12" si="13">C12/C$3</f>
        <v>0.9923371648</v>
      </c>
      <c r="H12" s="3">
        <f t="shared" si="13"/>
        <v>0.9999328574</v>
      </c>
      <c r="I12" s="3">
        <f t="shared" si="13"/>
        <v>1.008222681</v>
      </c>
      <c r="K12" s="4">
        <f t="shared" si="3"/>
        <v>1.007722008</v>
      </c>
      <c r="L12" s="4">
        <f t="shared" si="4"/>
        <v>0.9999328574</v>
      </c>
      <c r="M12" s="4">
        <f t="shared" si="5"/>
        <v>0.9918443798</v>
      </c>
    </row>
    <row r="13" ht="12.75" customHeight="1">
      <c r="A13" s="1">
        <v>10.0</v>
      </c>
      <c r="C13" s="1">
        <f>'Détails Résultats'!C13+'Détails Résultats'!D13</f>
        <v>260</v>
      </c>
      <c r="D13" s="1">
        <f>'Détails Résultats'!F13/'Détails Résultats'!G13</f>
        <v>0.7130376739</v>
      </c>
      <c r="E13" s="1">
        <f>SUM('Détails Résultats'!I13 : 'Détails Résultats'!N13)</f>
        <v>50844</v>
      </c>
      <c r="G13" s="3">
        <f t="shared" ref="G13:I13" si="14">C13/C$3</f>
        <v>0.9961685824</v>
      </c>
      <c r="H13" s="3">
        <f t="shared" si="14"/>
        <v>0.9999717088</v>
      </c>
      <c r="I13" s="3">
        <f t="shared" si="14"/>
        <v>1.000177043</v>
      </c>
      <c r="K13" s="4">
        <f t="shared" si="3"/>
        <v>1.003846154</v>
      </c>
      <c r="L13" s="4">
        <f t="shared" si="4"/>
        <v>0.9999717088</v>
      </c>
      <c r="M13" s="4">
        <f t="shared" si="5"/>
        <v>0.999822988</v>
      </c>
    </row>
    <row r="14" ht="12.75" customHeight="1">
      <c r="A14" s="1">
        <v>11.0</v>
      </c>
      <c r="C14" s="1">
        <f>'Détails Résultats'!C14+'Détails Résultats'!D14</f>
        <v>260</v>
      </c>
      <c r="D14" s="1">
        <f>'Détails Résultats'!F14/'Détails Résultats'!G14</f>
        <v>0.7130197783</v>
      </c>
      <c r="E14" s="1">
        <f>SUM('Détails Résultats'!I14 : 'Détails Résultats'!N14)</f>
        <v>50844</v>
      </c>
      <c r="G14" s="3">
        <f t="shared" ref="G14:I14" si="15">C14/C$3</f>
        <v>0.9961685824</v>
      </c>
      <c r="H14" s="3">
        <f t="shared" si="15"/>
        <v>0.9999466119</v>
      </c>
      <c r="I14" s="3">
        <f t="shared" si="15"/>
        <v>1.000177043</v>
      </c>
      <c r="K14" s="4">
        <f t="shared" si="3"/>
        <v>1.003846154</v>
      </c>
      <c r="L14" s="4">
        <f t="shared" si="4"/>
        <v>0.9999466119</v>
      </c>
      <c r="M14" s="4">
        <f t="shared" si="5"/>
        <v>0.999822988</v>
      </c>
    </row>
    <row r="15" ht="12.75" customHeight="1">
      <c r="A15" s="1">
        <v>12.0</v>
      </c>
      <c r="C15" s="1">
        <f>'Détails Résultats'!C15+'Détails Résultats'!D15</f>
        <v>260</v>
      </c>
      <c r="D15" s="1">
        <f>'Détails Résultats'!F15/'Détails Résultats'!G15</f>
        <v>0.7130648614</v>
      </c>
      <c r="E15" s="1">
        <f>SUM('Détails Résultats'!I15 : 'Détails Résultats'!N15)</f>
        <v>50844</v>
      </c>
      <c r="G15" s="3">
        <f t="shared" ref="G15:I15" si="16">C15/C$3</f>
        <v>0.9961685824</v>
      </c>
      <c r="H15" s="3">
        <f t="shared" si="16"/>
        <v>1.000009837</v>
      </c>
      <c r="I15" s="3">
        <f t="shared" si="16"/>
        <v>1.000177043</v>
      </c>
      <c r="K15" s="4">
        <f t="shared" si="3"/>
        <v>1.003846154</v>
      </c>
      <c r="L15" s="4">
        <f t="shared" si="4"/>
        <v>1.000009837</v>
      </c>
      <c r="M15" s="4">
        <f t="shared" si="5"/>
        <v>0.999822988</v>
      </c>
    </row>
    <row r="16" ht="12.75" customHeight="1">
      <c r="A16" s="1">
        <v>13.0</v>
      </c>
      <c r="C16" s="1">
        <f>'Détails Résultats'!C16+'Détails Résultats'!D16</f>
        <v>261</v>
      </c>
      <c r="D16" s="1">
        <f>'Détails Résultats'!F16/'Détails Résultats'!G16</f>
        <v>0.7130648614</v>
      </c>
      <c r="E16" s="1">
        <f>SUM('Détails Résultats'!I16 : 'Détails Résultats'!N16)</f>
        <v>50946</v>
      </c>
      <c r="G16" s="3">
        <f t="shared" ref="G16:I16" si="17">C16/C$3</f>
        <v>1</v>
      </c>
      <c r="H16" s="3">
        <f t="shared" si="17"/>
        <v>1.000009837</v>
      </c>
      <c r="I16" s="3">
        <f t="shared" si="17"/>
        <v>1.002183535</v>
      </c>
      <c r="K16" s="4">
        <f t="shared" si="3"/>
        <v>1</v>
      </c>
      <c r="L16" s="4">
        <f t="shared" si="4"/>
        <v>1.000009837</v>
      </c>
      <c r="M16" s="4">
        <f t="shared" si="5"/>
        <v>0.9978212225</v>
      </c>
    </row>
    <row r="17" ht="12.75" customHeight="1">
      <c r="A17" s="1">
        <v>14.0</v>
      </c>
      <c r="C17" s="1">
        <f>'Détails Résultats'!C17+'Détails Résultats'!D17</f>
        <v>259</v>
      </c>
      <c r="D17" s="1">
        <f>'Détails Résultats'!F17/'Détails Résultats'!G17</f>
        <v>0.7129324126</v>
      </c>
      <c r="E17" s="1">
        <f>SUM('Détails Résultats'!I17 : 'Détails Résultats'!N17)</f>
        <v>50835</v>
      </c>
      <c r="G17" s="3">
        <f t="shared" ref="G17:I17" si="18">C17/C$3</f>
        <v>0.9923371648</v>
      </c>
      <c r="H17" s="3">
        <f t="shared" si="18"/>
        <v>0.9998240892</v>
      </c>
      <c r="I17" s="3">
        <f t="shared" si="18"/>
        <v>1</v>
      </c>
      <c r="K17" s="4">
        <f t="shared" si="3"/>
        <v>1.007722008</v>
      </c>
      <c r="L17" s="4">
        <f t="shared" si="4"/>
        <v>0.9998240892</v>
      </c>
      <c r="M17" s="4">
        <f t="shared" si="5"/>
        <v>1</v>
      </c>
    </row>
    <row r="18" ht="12.75" customHeight="1">
      <c r="A18" s="1">
        <v>15.0</v>
      </c>
      <c r="C18" s="1">
        <f>'Détails Résultats'!C18+'Détails Résultats'!D18</f>
        <v>260</v>
      </c>
      <c r="D18" s="1">
        <f>'Détails Résultats'!F18/'Détails Résultats'!G18</f>
        <v>0.7130758663</v>
      </c>
      <c r="E18" s="1">
        <f>SUM('Détails Résultats'!I18 : 'Détails Résultats'!N18)</f>
        <v>50612</v>
      </c>
      <c r="G18" s="3">
        <f t="shared" ref="G18:I18" si="19">C18/C$3</f>
        <v>0.9961685824</v>
      </c>
      <c r="H18" s="3">
        <f t="shared" si="19"/>
        <v>1.00002527</v>
      </c>
      <c r="I18" s="3">
        <f t="shared" si="19"/>
        <v>0.9956132586</v>
      </c>
      <c r="K18" s="4">
        <f t="shared" si="3"/>
        <v>1.003846154</v>
      </c>
      <c r="L18" s="4">
        <f t="shared" si="4"/>
        <v>1.00002527</v>
      </c>
      <c r="M18" s="4">
        <f t="shared" si="5"/>
        <v>1.00440607</v>
      </c>
    </row>
    <row r="19" ht="12.75" customHeight="1">
      <c r="A19" s="1">
        <v>16.0</v>
      </c>
      <c r="C19" s="1">
        <f>'Détails Résultats'!C19+'Détails Résultats'!D19</f>
        <v>260</v>
      </c>
      <c r="D19" s="1">
        <f>'Détails Résultats'!F19/'Détails Résultats'!G19</f>
        <v>0.7130115066</v>
      </c>
      <c r="E19" s="1">
        <f>SUM('Détails Résultats'!I19 : 'Détails Résultats'!N19)</f>
        <v>50702</v>
      </c>
      <c r="G19" s="3">
        <f t="shared" ref="G19:I19" si="20">C19/C$3</f>
        <v>0.9961685824</v>
      </c>
      <c r="H19" s="3">
        <f t="shared" si="20"/>
        <v>0.9999350116</v>
      </c>
      <c r="I19" s="3">
        <f t="shared" si="20"/>
        <v>0.9973836923</v>
      </c>
      <c r="K19" s="4">
        <f t="shared" si="3"/>
        <v>1.003846154</v>
      </c>
      <c r="L19" s="4">
        <f t="shared" si="4"/>
        <v>0.9999350116</v>
      </c>
      <c r="M19" s="4">
        <f t="shared" si="5"/>
        <v>1.002623171</v>
      </c>
    </row>
    <row r="20" ht="12.75" customHeight="1">
      <c r="A20" s="1">
        <v>17.0</v>
      </c>
      <c r="C20" s="1">
        <f>'Détails Résultats'!C20+'Détails Résultats'!D20</f>
        <v>261</v>
      </c>
      <c r="D20" s="1">
        <f>'Détails Résultats'!F20/'Détails Résultats'!G20</f>
        <v>0.7129550957</v>
      </c>
      <c r="E20" s="1">
        <f>SUM('Détails Résultats'!I20 : 'Détails Résultats'!N20)</f>
        <v>50781</v>
      </c>
      <c r="G20" s="3">
        <f t="shared" ref="G20:I20" si="21">C20/C$3</f>
        <v>1</v>
      </c>
      <c r="H20" s="3">
        <f t="shared" si="21"/>
        <v>0.9998559003</v>
      </c>
      <c r="I20" s="3">
        <f t="shared" si="21"/>
        <v>0.9989377397</v>
      </c>
      <c r="K20" s="4">
        <f t="shared" si="3"/>
        <v>1</v>
      </c>
      <c r="L20" s="4">
        <f t="shared" si="4"/>
        <v>0.9998559003</v>
      </c>
      <c r="M20" s="4">
        <f t="shared" si="5"/>
        <v>1.00106339</v>
      </c>
    </row>
    <row r="21" ht="12.75" customHeight="1">
      <c r="A21" s="1">
        <v>18.0</v>
      </c>
      <c r="C21" s="1">
        <f>'Détails Résultats'!C21+'Détails Résultats'!D21</f>
        <v>261</v>
      </c>
      <c r="D21" s="1">
        <f>'Détails Résultats'!F21/'Détails Résultats'!G21</f>
        <v>0.7129984085</v>
      </c>
      <c r="E21" s="1">
        <f>SUM('Détails Résultats'!I21 : 'Détails Résultats'!N21)</f>
        <v>50826</v>
      </c>
      <c r="G21" s="3">
        <f t="shared" ref="G21:I21" si="22">C21/C$3</f>
        <v>1</v>
      </c>
      <c r="H21" s="3">
        <f t="shared" si="22"/>
        <v>0.9999166426</v>
      </c>
      <c r="I21" s="3">
        <f t="shared" si="22"/>
        <v>0.9998229566</v>
      </c>
      <c r="K21" s="4">
        <f t="shared" si="3"/>
        <v>1</v>
      </c>
      <c r="L21" s="4">
        <f t="shared" si="4"/>
        <v>0.9999166426</v>
      </c>
      <c r="M21" s="4">
        <f t="shared" si="5"/>
        <v>1.000177075</v>
      </c>
    </row>
    <row r="22" ht="12.75" customHeight="1">
      <c r="A22" s="1">
        <v>19.0</v>
      </c>
      <c r="C22" s="1">
        <f>'Détails Résultats'!C22+'Détails Résultats'!D22</f>
        <v>260</v>
      </c>
      <c r="D22" s="1">
        <f>'Détails Résultats'!F22/'Détails Résultats'!G22</f>
        <v>0.7129324126</v>
      </c>
      <c r="E22" s="1">
        <f>SUM('Détails Résultats'!I22 : 'Détails Résultats'!N22)</f>
        <v>50965</v>
      </c>
      <c r="G22" s="3">
        <f t="shared" ref="G22:I22" si="23">C22/C$3</f>
        <v>0.9961685824</v>
      </c>
      <c r="H22" s="3">
        <f t="shared" si="23"/>
        <v>0.9998240892</v>
      </c>
      <c r="I22" s="3">
        <f t="shared" si="23"/>
        <v>1.002557293</v>
      </c>
      <c r="K22" s="4">
        <f t="shared" si="3"/>
        <v>1.003846154</v>
      </c>
      <c r="L22" s="4">
        <f t="shared" si="4"/>
        <v>0.9998240892</v>
      </c>
      <c r="M22" s="4">
        <f t="shared" si="5"/>
        <v>0.9974492299</v>
      </c>
    </row>
    <row r="23" ht="12.75" customHeight="1">
      <c r="A23" s="1">
        <v>20.0</v>
      </c>
      <c r="C23" s="1">
        <f>'Détails Résultats'!C23+'Détails Résultats'!D23</f>
        <v>259</v>
      </c>
      <c r="D23" s="1">
        <f>'Détails Résultats'!F23/'Détails Résultats'!G23</f>
        <v>0.7130205742</v>
      </c>
      <c r="E23" s="1">
        <f>SUM('Détails Résultats'!I23 : 'Détails Résultats'!N23)</f>
        <v>50835</v>
      </c>
      <c r="G23" s="3">
        <f t="shared" ref="G23:I23" si="24">C23/C$3</f>
        <v>0.9923371648</v>
      </c>
      <c r="H23" s="3">
        <f t="shared" si="24"/>
        <v>0.999947728</v>
      </c>
      <c r="I23" s="3">
        <f t="shared" si="24"/>
        <v>1</v>
      </c>
      <c r="K23" s="4">
        <f t="shared" si="3"/>
        <v>1.007722008</v>
      </c>
      <c r="L23" s="4">
        <f t="shared" si="4"/>
        <v>0.999947728</v>
      </c>
      <c r="M23" s="4">
        <f t="shared" si="5"/>
        <v>1</v>
      </c>
    </row>
    <row r="24" ht="12.75" customHeight="1">
      <c r="A24" s="1">
        <v>21.0</v>
      </c>
      <c r="C24" s="1">
        <f>'Détails Résultats'!C24+'Détails Résultats'!D24</f>
        <v>0</v>
      </c>
      <c r="D24" s="1" t="str">
        <f>'Détails Résultats'!F24/'Détails Résultats'!G24</f>
        <v>#DIV/0!</v>
      </c>
      <c r="E24" s="1">
        <f>SUM('Détails Résultats'!I24 : 'Détails Résultats'!N24)</f>
        <v>50835</v>
      </c>
      <c r="G24" s="3">
        <f t="shared" ref="G24:I24" si="25">C24/C$3</f>
        <v>0</v>
      </c>
      <c r="H24" s="3" t="str">
        <f t="shared" si="25"/>
        <v>#DIV/0!</v>
      </c>
      <c r="I24" s="3">
        <f t="shared" si="25"/>
        <v>1</v>
      </c>
      <c r="K24" s="4" t="str">
        <f t="shared" si="3"/>
        <v>#DIV/0!</v>
      </c>
      <c r="L24" s="4" t="str">
        <f t="shared" si="4"/>
        <v>#DIV/0!</v>
      </c>
      <c r="M24" s="4">
        <f t="shared" si="5"/>
        <v>1</v>
      </c>
    </row>
    <row r="25" ht="12.75" customHeight="1">
      <c r="A25" s="1">
        <v>22.0</v>
      </c>
      <c r="C25" s="1">
        <f>'Détails Résultats'!C25+'Détails Résultats'!D25</f>
        <v>0</v>
      </c>
      <c r="D25" s="1" t="str">
        <f>'Détails Résultats'!F25/'Détails Résultats'!G25</f>
        <v>#DIV/0!</v>
      </c>
      <c r="E25" s="1">
        <f>SUM('Détails Résultats'!I25 : 'Détails Résultats'!N25)</f>
        <v>50835</v>
      </c>
      <c r="G25" s="3">
        <f t="shared" ref="G25:I25" si="26">C25/C$3</f>
        <v>0</v>
      </c>
      <c r="H25" s="3" t="str">
        <f t="shared" si="26"/>
        <v>#DIV/0!</v>
      </c>
      <c r="I25" s="3">
        <f t="shared" si="26"/>
        <v>1</v>
      </c>
      <c r="K25" s="4" t="str">
        <f t="shared" si="3"/>
        <v>#DIV/0!</v>
      </c>
      <c r="L25" s="4" t="str">
        <f t="shared" si="4"/>
        <v>#DIV/0!</v>
      </c>
      <c r="M25" s="4">
        <f t="shared" si="5"/>
        <v>1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6" width="11.5"/>
    <col customWidth="1" min="7" max="26" width="8.63"/>
  </cols>
  <sheetData>
    <row r="1" ht="12.75" customHeight="1">
      <c r="A1" s="1" t="s">
        <v>0</v>
      </c>
    </row>
    <row r="2" ht="12.75" customHeight="1"/>
    <row r="3" ht="12.75" customHeight="1">
      <c r="A3" s="1">
        <v>0.0</v>
      </c>
      <c r="B3" s="1" t="s">
        <v>15</v>
      </c>
    </row>
    <row r="4" ht="12.75" customHeight="1">
      <c r="A4" s="1">
        <v>1.0</v>
      </c>
      <c r="B4" s="1" t="s">
        <v>16</v>
      </c>
    </row>
    <row r="5" ht="12.75" customHeight="1">
      <c r="A5" s="1">
        <v>2.0</v>
      </c>
      <c r="B5" s="1" t="s">
        <v>17</v>
      </c>
    </row>
    <row r="6" ht="12.75" customHeight="1">
      <c r="A6" s="1">
        <v>3.0</v>
      </c>
      <c r="B6" s="1" t="s">
        <v>18</v>
      </c>
    </row>
    <row r="7" ht="12.75" customHeight="1">
      <c r="A7" s="1">
        <v>4.0</v>
      </c>
      <c r="B7" s="1" t="s">
        <v>19</v>
      </c>
    </row>
    <row r="8" ht="12.75" customHeight="1">
      <c r="A8" s="1">
        <v>5.0</v>
      </c>
      <c r="B8" s="1" t="s">
        <v>20</v>
      </c>
    </row>
    <row r="9" ht="12.75" customHeight="1">
      <c r="A9" s="1">
        <v>6.0</v>
      </c>
      <c r="B9" s="1" t="s">
        <v>21</v>
      </c>
    </row>
    <row r="10" ht="12.75" customHeight="1">
      <c r="A10" s="1">
        <v>7.0</v>
      </c>
      <c r="B10" s="1" t="s">
        <v>22</v>
      </c>
    </row>
    <row r="11" ht="12.75" customHeight="1">
      <c r="A11" s="1">
        <v>8.0</v>
      </c>
      <c r="B11" s="1" t="s">
        <v>23</v>
      </c>
    </row>
    <row r="12" ht="12.75" customHeight="1">
      <c r="A12" s="1">
        <v>9.0</v>
      </c>
      <c r="B12" s="1" t="s">
        <v>24</v>
      </c>
    </row>
    <row r="13" ht="12.75" customHeight="1">
      <c r="A13" s="1">
        <v>10.0</v>
      </c>
      <c r="B13" s="1" t="s">
        <v>25</v>
      </c>
    </row>
    <row r="14" ht="12.75" customHeight="1">
      <c r="A14" s="1">
        <v>11.0</v>
      </c>
      <c r="B14" s="1" t="s">
        <v>26</v>
      </c>
    </row>
    <row r="15" ht="12.75" customHeight="1">
      <c r="A15" s="1">
        <v>12.0</v>
      </c>
      <c r="B15" s="1" t="s">
        <v>27</v>
      </c>
    </row>
    <row r="16" ht="12.75" customHeight="1">
      <c r="A16" s="1">
        <v>13.0</v>
      </c>
      <c r="B16" s="1" t="s">
        <v>28</v>
      </c>
    </row>
    <row r="17" ht="12.75" customHeight="1">
      <c r="A17" s="1">
        <v>14.0</v>
      </c>
      <c r="B17" s="1" t="s">
        <v>29</v>
      </c>
    </row>
    <row r="18" ht="12.75" customHeight="1">
      <c r="A18" s="1">
        <v>15.0</v>
      </c>
      <c r="B18" s="1" t="s">
        <v>30</v>
      </c>
    </row>
    <row r="19" ht="12.75" customHeight="1">
      <c r="A19" s="1">
        <v>16.0</v>
      </c>
      <c r="B19" s="1" t="s">
        <v>31</v>
      </c>
    </row>
    <row r="20" ht="12.75" customHeight="1">
      <c r="A20" s="1">
        <v>17.0</v>
      </c>
      <c r="B20" s="1" t="s">
        <v>32</v>
      </c>
    </row>
    <row r="21" ht="12.75" customHeight="1">
      <c r="A21" s="1">
        <v>18.0</v>
      </c>
      <c r="B21" s="1" t="s">
        <v>33</v>
      </c>
    </row>
    <row r="22" ht="12.75" customHeight="1">
      <c r="A22" s="1">
        <v>19.0</v>
      </c>
      <c r="B22" s="1" t="s">
        <v>34</v>
      </c>
    </row>
    <row r="23" ht="12.75" customHeight="1">
      <c r="A23" s="1">
        <v>20.0</v>
      </c>
      <c r="B23" s="1" t="s">
        <v>35</v>
      </c>
    </row>
    <row r="24" ht="12.75" customHeight="1">
      <c r="A24" s="2">
        <v>21.0</v>
      </c>
      <c r="B24" s="2" t="s">
        <v>36</v>
      </c>
    </row>
    <row r="25" ht="12.75" customHeight="1">
      <c r="A25" s="2">
        <v>22.0</v>
      </c>
      <c r="B25" s="2" t="s">
        <v>37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1.5"/>
    <col customWidth="1" min="3" max="3" width="14.25"/>
    <col customWidth="1" min="4" max="16" width="11.5"/>
    <col customWidth="1" min="17" max="26" width="8.63"/>
  </cols>
  <sheetData>
    <row r="1" ht="12.75" customHeight="1">
      <c r="A1" s="1" t="s">
        <v>0</v>
      </c>
      <c r="C1" s="1" t="s">
        <v>38</v>
      </c>
      <c r="D1" s="1" t="s">
        <v>39</v>
      </c>
      <c r="F1" s="1" t="s">
        <v>40</v>
      </c>
      <c r="G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</row>
    <row r="2" ht="12.75" customHeight="1">
      <c r="C2" s="1" t="s">
        <v>10</v>
      </c>
      <c r="D2" s="1" t="s">
        <v>10</v>
      </c>
    </row>
    <row r="3" ht="12.75" customHeight="1">
      <c r="A3" s="1">
        <v>0.0</v>
      </c>
      <c r="C3" s="1">
        <v>148.0</v>
      </c>
      <c r="D3" s="1">
        <v>113.0</v>
      </c>
      <c r="F3" s="1">
        <v>1783916.0</v>
      </c>
      <c r="G3" s="1">
        <v>2501783.0</v>
      </c>
      <c r="I3" s="2">
        <v>27877.0</v>
      </c>
      <c r="J3" s="1">
        <v>22868.0</v>
      </c>
      <c r="M3" s="1">
        <v>86.0</v>
      </c>
      <c r="N3" s="1">
        <v>4.0</v>
      </c>
      <c r="P3" s="1" t="s">
        <v>15</v>
      </c>
    </row>
    <row r="4" ht="12.75" customHeight="1">
      <c r="A4" s="1">
        <v>1.0</v>
      </c>
      <c r="C4" s="1">
        <v>148.0</v>
      </c>
      <c r="D4" s="1">
        <v>113.0</v>
      </c>
      <c r="F4" s="1">
        <v>1783928.0</v>
      </c>
      <c r="G4" s="1">
        <v>2501952.0</v>
      </c>
      <c r="I4" s="1">
        <v>27878.0</v>
      </c>
      <c r="J4" s="1">
        <v>22876.0</v>
      </c>
      <c r="M4" s="1">
        <v>86.0</v>
      </c>
      <c r="N4" s="1">
        <v>4.0</v>
      </c>
      <c r="P4" s="1" t="s">
        <v>16</v>
      </c>
    </row>
    <row r="5" ht="12.75" customHeight="1">
      <c r="A5" s="1">
        <v>2.0</v>
      </c>
      <c r="C5" s="1">
        <v>148.0</v>
      </c>
      <c r="D5" s="1">
        <v>113.0</v>
      </c>
      <c r="F5" s="1">
        <v>1783927.0</v>
      </c>
      <c r="G5" s="1">
        <v>2501902.0</v>
      </c>
      <c r="I5" s="1">
        <v>27860.0</v>
      </c>
      <c r="J5" s="1">
        <v>22868.0</v>
      </c>
      <c r="M5" s="1">
        <v>86.0</v>
      </c>
      <c r="N5" s="1">
        <v>4.0</v>
      </c>
      <c r="P5" s="1" t="s">
        <v>17</v>
      </c>
    </row>
    <row r="6" ht="12.75" customHeight="1">
      <c r="A6" s="1">
        <v>3.0</v>
      </c>
      <c r="C6" s="1">
        <v>148.0</v>
      </c>
      <c r="D6" s="1">
        <v>113.0</v>
      </c>
      <c r="F6" s="1">
        <v>1783923.0</v>
      </c>
      <c r="G6" s="1">
        <v>2501876.0</v>
      </c>
      <c r="I6" s="1">
        <v>27972.0</v>
      </c>
      <c r="J6" s="1">
        <v>22876.0</v>
      </c>
      <c r="M6" s="1">
        <v>86.0</v>
      </c>
      <c r="N6" s="1">
        <v>4.0</v>
      </c>
      <c r="P6" s="1" t="s">
        <v>18</v>
      </c>
    </row>
    <row r="7" ht="12.75" customHeight="1">
      <c r="A7" s="1">
        <v>4.0</v>
      </c>
      <c r="C7" s="1">
        <v>148.0</v>
      </c>
      <c r="D7" s="1">
        <v>113.0</v>
      </c>
      <c r="F7" s="1">
        <v>1783928.0</v>
      </c>
      <c r="G7" s="1">
        <v>2501969.0</v>
      </c>
      <c r="I7" s="1">
        <v>27819.0</v>
      </c>
      <c r="J7" s="1">
        <v>22876.0</v>
      </c>
      <c r="M7" s="1">
        <v>86.0</v>
      </c>
      <c r="N7" s="1">
        <v>4.0</v>
      </c>
      <c r="P7" s="1" t="s">
        <v>19</v>
      </c>
    </row>
    <row r="8" ht="12.75" customHeight="1">
      <c r="A8" s="1">
        <v>5.0</v>
      </c>
      <c r="C8" s="1">
        <v>147.0</v>
      </c>
      <c r="D8" s="1">
        <v>113.0</v>
      </c>
      <c r="F8" s="1">
        <v>1783933.0</v>
      </c>
      <c r="G8" s="1">
        <v>2501996.0</v>
      </c>
      <c r="I8" s="1">
        <v>27878.0</v>
      </c>
      <c r="J8" s="1">
        <v>22876.0</v>
      </c>
      <c r="M8" s="1">
        <v>86.0</v>
      </c>
      <c r="N8" s="1">
        <v>4.0</v>
      </c>
      <c r="P8" s="1" t="s">
        <v>20</v>
      </c>
    </row>
    <row r="9" ht="12.75" customHeight="1">
      <c r="A9" s="1">
        <v>6.0</v>
      </c>
      <c r="C9" s="1">
        <v>148.0</v>
      </c>
      <c r="D9" s="1">
        <v>113.0</v>
      </c>
      <c r="F9" s="1">
        <v>1783929.0</v>
      </c>
      <c r="G9" s="1">
        <v>2502151.0</v>
      </c>
      <c r="I9" s="2">
        <v>26953.0</v>
      </c>
      <c r="J9" s="1">
        <v>22876.0</v>
      </c>
      <c r="M9" s="1">
        <v>86.0</v>
      </c>
      <c r="N9" s="1">
        <v>4.0</v>
      </c>
      <c r="P9" s="1" t="s">
        <v>21</v>
      </c>
    </row>
    <row r="10" ht="12.75" customHeight="1">
      <c r="A10" s="1">
        <v>7.0</v>
      </c>
      <c r="C10" s="1">
        <v>148.0</v>
      </c>
      <c r="D10" s="1">
        <v>113.0</v>
      </c>
      <c r="F10" s="1">
        <v>1783919.0</v>
      </c>
      <c r="G10" s="1">
        <v>2501734.0</v>
      </c>
      <c r="I10" s="2">
        <v>26953.0</v>
      </c>
      <c r="J10" s="2">
        <v>22868.0</v>
      </c>
      <c r="M10" s="1">
        <v>86.0</v>
      </c>
      <c r="N10" s="1">
        <v>4.0</v>
      </c>
      <c r="P10" s="1" t="s">
        <v>22</v>
      </c>
    </row>
    <row r="11" ht="12.75" customHeight="1">
      <c r="A11" s="1">
        <v>8.0</v>
      </c>
      <c r="C11" s="1">
        <v>147.0</v>
      </c>
      <c r="D11" s="1">
        <v>113.0</v>
      </c>
      <c r="F11" s="1">
        <v>1783918.0</v>
      </c>
      <c r="G11" s="1">
        <v>2501960.0</v>
      </c>
      <c r="I11" s="1">
        <v>27755.0</v>
      </c>
      <c r="J11" s="1">
        <v>22872.0</v>
      </c>
      <c r="M11" s="1">
        <v>86.0</v>
      </c>
      <c r="N11" s="1">
        <v>4.0</v>
      </c>
      <c r="P11" s="1" t="s">
        <v>23</v>
      </c>
    </row>
    <row r="12" ht="12.75" customHeight="1">
      <c r="A12" s="1">
        <v>9.0</v>
      </c>
      <c r="C12" s="1">
        <v>146.0</v>
      </c>
      <c r="D12" s="1">
        <v>113.0</v>
      </c>
      <c r="F12" s="1">
        <v>1783921.0</v>
      </c>
      <c r="G12" s="1">
        <v>2501958.0</v>
      </c>
      <c r="I12" s="2">
        <v>28287.0</v>
      </c>
      <c r="J12" s="1">
        <v>22876.0</v>
      </c>
      <c r="M12" s="1">
        <v>86.0</v>
      </c>
      <c r="N12" s="1">
        <v>4.0</v>
      </c>
      <c r="P12" s="1" t="s">
        <v>24</v>
      </c>
    </row>
    <row r="13" ht="12.75" customHeight="1">
      <c r="A13" s="1">
        <v>10.0</v>
      </c>
      <c r="C13" s="1">
        <v>147.0</v>
      </c>
      <c r="D13" s="1">
        <v>113.0</v>
      </c>
      <c r="F13" s="1">
        <v>1783924.0</v>
      </c>
      <c r="G13" s="1">
        <v>2501865.0</v>
      </c>
      <c r="I13" s="1">
        <v>27878.0</v>
      </c>
      <c r="J13" s="1">
        <v>22876.0</v>
      </c>
      <c r="M13" s="1">
        <v>86.0</v>
      </c>
      <c r="N13" s="1">
        <v>4.0</v>
      </c>
      <c r="P13" s="1" t="s">
        <v>25</v>
      </c>
    </row>
    <row r="14" ht="12.75" customHeight="1">
      <c r="A14" s="1">
        <v>11.0</v>
      </c>
      <c r="C14" s="1">
        <v>147.0</v>
      </c>
      <c r="D14" s="1">
        <v>113.0</v>
      </c>
      <c r="F14" s="1">
        <v>1783927.0</v>
      </c>
      <c r="G14" s="1">
        <v>2501932.0</v>
      </c>
      <c r="I14" s="1">
        <v>27878.0</v>
      </c>
      <c r="J14" s="1">
        <v>22876.0</v>
      </c>
      <c r="M14" s="1">
        <v>86.0</v>
      </c>
      <c r="N14" s="1">
        <v>4.0</v>
      </c>
      <c r="P14" s="1" t="s">
        <v>26</v>
      </c>
    </row>
    <row r="15" ht="12.75" customHeight="1">
      <c r="A15" s="1">
        <v>12.0</v>
      </c>
      <c r="C15" s="1">
        <v>147.0</v>
      </c>
      <c r="D15" s="1">
        <v>113.0</v>
      </c>
      <c r="F15" s="1">
        <v>1783920.0</v>
      </c>
      <c r="G15" s="1">
        <v>2501764.0</v>
      </c>
      <c r="I15" s="1">
        <v>27878.0</v>
      </c>
      <c r="J15" s="1">
        <v>22876.0</v>
      </c>
      <c r="M15" s="1">
        <v>86.0</v>
      </c>
      <c r="N15" s="1">
        <v>4.0</v>
      </c>
      <c r="P15" s="1" t="s">
        <v>27</v>
      </c>
    </row>
    <row r="16" ht="12.75" customHeight="1">
      <c r="A16" s="1">
        <v>13.0</v>
      </c>
      <c r="C16" s="1">
        <v>148.0</v>
      </c>
      <c r="D16" s="1">
        <v>113.0</v>
      </c>
      <c r="F16" s="1">
        <v>1783920.0</v>
      </c>
      <c r="G16" s="1">
        <v>2501764.0</v>
      </c>
      <c r="I16" s="1">
        <v>27990.0</v>
      </c>
      <c r="J16" s="1">
        <v>22866.0</v>
      </c>
      <c r="M16" s="1">
        <v>86.0</v>
      </c>
      <c r="N16" s="1">
        <v>4.0</v>
      </c>
      <c r="P16" s="1" t="s">
        <v>28</v>
      </c>
    </row>
    <row r="17" ht="12.75" customHeight="1">
      <c r="A17" s="1">
        <v>14.0</v>
      </c>
      <c r="C17" s="1">
        <v>146.0</v>
      </c>
      <c r="D17" s="1">
        <v>113.0</v>
      </c>
      <c r="F17" s="1">
        <v>1783928.0</v>
      </c>
      <c r="G17" s="1">
        <v>2502240.0</v>
      </c>
      <c r="I17" s="1">
        <v>27877.0</v>
      </c>
      <c r="J17" s="1">
        <v>22868.0</v>
      </c>
      <c r="M17" s="1">
        <v>86.0</v>
      </c>
      <c r="N17" s="1">
        <v>4.0</v>
      </c>
      <c r="P17" s="1" t="s">
        <v>29</v>
      </c>
    </row>
    <row r="18" ht="12.75" customHeight="1">
      <c r="A18" s="1">
        <v>15.0</v>
      </c>
      <c r="C18" s="2">
        <v>147.0</v>
      </c>
      <c r="D18" s="1">
        <v>113.0</v>
      </c>
      <c r="F18" s="1">
        <v>1783924.0</v>
      </c>
      <c r="G18" s="1">
        <v>2501731.0</v>
      </c>
      <c r="I18" s="1">
        <v>27654.0</v>
      </c>
      <c r="J18" s="1">
        <v>22868.0</v>
      </c>
      <c r="M18" s="1">
        <v>86.0</v>
      </c>
      <c r="N18" s="1">
        <v>4.0</v>
      </c>
      <c r="P18" s="1" t="s">
        <v>30</v>
      </c>
    </row>
    <row r="19" ht="12.75" customHeight="1">
      <c r="A19" s="1">
        <v>16.0</v>
      </c>
      <c r="C19" s="1">
        <v>147.0</v>
      </c>
      <c r="D19" s="1">
        <v>113.0</v>
      </c>
      <c r="F19" s="1">
        <v>1783917.0</v>
      </c>
      <c r="G19" s="1">
        <v>2501947.0</v>
      </c>
      <c r="I19" s="1">
        <v>27744.0</v>
      </c>
      <c r="J19" s="1">
        <v>22868.0</v>
      </c>
      <c r="M19" s="1">
        <v>86.0</v>
      </c>
      <c r="N19" s="1">
        <v>4.0</v>
      </c>
      <c r="P19" s="1" t="s">
        <v>31</v>
      </c>
    </row>
    <row r="20" ht="12.75" customHeight="1">
      <c r="A20" s="1">
        <v>17.0</v>
      </c>
      <c r="C20" s="1">
        <v>148.0</v>
      </c>
      <c r="D20" s="1">
        <v>113.0</v>
      </c>
      <c r="F20" s="1">
        <v>1783932.0</v>
      </c>
      <c r="G20" s="1">
        <v>2502166.0</v>
      </c>
      <c r="I20" s="1">
        <v>27842.0</v>
      </c>
      <c r="J20" s="1">
        <v>22849.0</v>
      </c>
      <c r="M20" s="1">
        <v>86.0</v>
      </c>
      <c r="N20" s="1">
        <v>4.0</v>
      </c>
      <c r="P20" s="1" t="s">
        <v>32</v>
      </c>
    </row>
    <row r="21" ht="12.75" customHeight="1">
      <c r="A21" s="1">
        <v>18.0</v>
      </c>
      <c r="C21" s="1">
        <v>148.0</v>
      </c>
      <c r="D21" s="1">
        <v>113.0</v>
      </c>
      <c r="F21" s="1">
        <v>1783932.0</v>
      </c>
      <c r="G21" s="1">
        <v>2502014.0</v>
      </c>
      <c r="I21" s="1">
        <v>27868.0</v>
      </c>
      <c r="J21" s="1">
        <v>22868.0</v>
      </c>
      <c r="M21" s="1">
        <v>86.0</v>
      </c>
      <c r="N21" s="1">
        <v>4.0</v>
      </c>
      <c r="P21" s="1" t="s">
        <v>33</v>
      </c>
    </row>
    <row r="22" ht="12.75" customHeight="1">
      <c r="A22" s="1">
        <v>19.0</v>
      </c>
      <c r="C22" s="1">
        <v>147.0</v>
      </c>
      <c r="D22" s="1">
        <v>113.0</v>
      </c>
      <c r="F22" s="1">
        <v>1783928.0</v>
      </c>
      <c r="G22" s="1">
        <v>2502240.0</v>
      </c>
      <c r="I22" s="1">
        <v>28007.0</v>
      </c>
      <c r="J22" s="1">
        <v>22868.0</v>
      </c>
      <c r="M22" s="1">
        <v>86.0</v>
      </c>
      <c r="N22" s="1">
        <v>4.0</v>
      </c>
      <c r="P22" s="1" t="s">
        <v>34</v>
      </c>
    </row>
    <row r="23" ht="12.75" customHeight="1">
      <c r="A23" s="1">
        <v>20.0</v>
      </c>
      <c r="C23" s="1">
        <v>146.0</v>
      </c>
      <c r="D23" s="1">
        <v>113.0</v>
      </c>
      <c r="F23" s="1">
        <v>1783924.0</v>
      </c>
      <c r="G23" s="1">
        <v>2501925.0</v>
      </c>
      <c r="I23" s="1">
        <v>27877.0</v>
      </c>
      <c r="J23" s="1">
        <v>22868.0</v>
      </c>
      <c r="M23" s="1">
        <v>86.0</v>
      </c>
      <c r="N23" s="1">
        <v>4.0</v>
      </c>
      <c r="P23" s="1" t="s">
        <v>35</v>
      </c>
    </row>
    <row r="24" ht="12.75" customHeight="1">
      <c r="A24" s="2">
        <v>21.0</v>
      </c>
      <c r="I24" s="2">
        <v>27877.0</v>
      </c>
      <c r="J24" s="2">
        <v>22868.0</v>
      </c>
      <c r="M24" s="2">
        <v>86.0</v>
      </c>
      <c r="N24" s="2">
        <v>4.0</v>
      </c>
    </row>
    <row r="25" ht="12.75" customHeight="1">
      <c r="A25" s="2">
        <v>22.0</v>
      </c>
      <c r="I25" s="2">
        <v>27877.0</v>
      </c>
      <c r="J25" s="2">
        <v>22868.0</v>
      </c>
      <c r="M25" s="2">
        <v>86.0</v>
      </c>
      <c r="N25" s="2">
        <v>4.0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