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55" windowHeight="15180" activeTab="3"/>
  </bookViews>
  <sheets>
    <sheet name="Connection" sheetId="13" r:id="rId1"/>
    <sheet name="LinkType" sheetId="5" r:id="rId2"/>
    <sheet name="LinkType Data" sheetId="22" r:id="rId3"/>
    <sheet name="ValueType" sheetId="25" r:id="rId4"/>
    <sheet name="SimpleType" sheetId="23" r:id="rId5"/>
    <sheet name="LinkSequence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N26" authorId="0">
      <text>
        <r>
          <rPr>
            <b/>
            <sz val="9"/>
            <rFont val="Tahoma"/>
            <charset val="134"/>
          </rPr>
          <t>Note:</t>
        </r>
        <r>
          <rPr>
            <sz val="9"/>
            <rFont val="Tahoma"/>
            <charset val="134"/>
          </rPr>
          <t xml:space="preserve">
If the servet represents an array, or an object with a default array property, and we're specifying an element in that array, then this value specifies the array servlet, and the following value(s) represent the index.</t>
        </r>
      </text>
    </comment>
    <comment ref="O26" authorId="0">
      <text>
        <r>
          <rPr>
            <sz val="9"/>
            <rFont val="Tahoma"/>
            <charset val="134"/>
          </rPr>
          <t>This consists of a value (starting with a ValueType).</t>
        </r>
      </text>
    </comment>
    <comment ref="O27" authorId="0">
      <text>
        <r>
          <rPr>
            <sz val="9"/>
            <rFont val="Tahoma"/>
            <charset val="134"/>
          </rPr>
          <t>This consists if Morph links.</t>
        </r>
      </text>
    </comment>
    <comment ref="O28" authorId="0">
      <text>
        <r>
          <rPr>
            <sz val="9"/>
            <rFont val="Tahoma"/>
            <charset val="134"/>
          </rPr>
          <t>This consists if Morph links.</t>
        </r>
      </text>
    </comment>
  </commentList>
</comments>
</file>

<file path=xl/sharedStrings.xml><?xml version="1.0" encoding="utf-8"?>
<sst xmlns="http://schemas.openxmlformats.org/spreadsheetml/2006/main" count="500" uniqueCount="277">
  <si>
    <t>Field</t>
  </si>
  <si>
    <t>Value</t>
  </si>
  <si>
    <t>Bytes</t>
  </si>
  <si>
    <t>Comment</t>
  </si>
  <si>
    <t>Protocol name</t>
  </si>
  <si>
    <t>"Morph"#0</t>
  </si>
  <si>
    <t>ASCII</t>
  </si>
  <si>
    <t>Version: Major</t>
  </si>
  <si>
    <t>Clearly incompatible versions must have different Major version numbers.</t>
  </si>
  <si>
    <t>Version: Minor</t>
  </si>
  <si>
    <t>Possibly compatible differences must have different Minor version numbers.</t>
  </si>
  <si>
    <t>This amounts to the following set of bytes:</t>
  </si>
  <si>
    <t>0x4D, 0x6F, 0x72, 0x70, 0x68, 0x00, 0x01, 0x01</t>
  </si>
  <si>
    <r>
      <rPr>
        <b/>
        <sz val="11"/>
        <color theme="1"/>
        <rFont val="Calibri"/>
        <charset val="134"/>
        <scheme val="minor"/>
      </rPr>
      <t>Note:</t>
    </r>
    <r>
      <rPr>
        <sz val="11"/>
        <color theme="1"/>
        <rFont val="Calibri"/>
        <charset val="134"/>
        <scheme val="minor"/>
      </rPr>
      <t xml:space="preserve"> Upon connection, this is sent as the first bytes, both ways, and must be validated on both sides </t>
    </r>
    <r>
      <rPr>
        <b/>
        <sz val="11"/>
        <color theme="1"/>
        <rFont val="Calibri"/>
        <charset val="134"/>
        <scheme val="minor"/>
      </rPr>
      <t>before any</t>
    </r>
    <r>
      <rPr>
        <sz val="11"/>
        <color theme="1"/>
        <rFont val="Calibri"/>
        <charset val="134"/>
        <scheme val="minor"/>
      </rPr>
      <t xml:space="preserve"> other incoming data is accepted.  If validation fails, then the connection is closed immediately.</t>
    </r>
  </si>
  <si>
    <t>Connection port (unecrypted)</t>
  </si>
  <si>
    <t>Decimal:</t>
  </si>
  <si>
    <t>Hexadecimal:</t>
  </si>
  <si>
    <t>$E000</t>
  </si>
  <si>
    <t>Connection port (encrypted)</t>
  </si>
  <si>
    <t>$E055</t>
  </si>
  <si>
    <t>Proper Morph implementations will use a daemon that listens for incoming connections on port $E000.  The morph daemon will relay all Morph packets.</t>
  </si>
  <si>
    <t>Using a Morph daemon allows for central control over all messages, such as enforcing the use of encryption and validation when deemed neccessary.</t>
  </si>
  <si>
    <t>Non-standard implementations may listen on other ports or have only outgoing connections, though that is not considered "clean" and should be avoided.</t>
  </si>
  <si>
    <t>By not using a Morph daemon, messages miss out on the central management and security that a Morph daemon can provide.</t>
  </si>
  <si>
    <t>MSB</t>
  </si>
  <si>
    <t>Flags</t>
  </si>
  <si>
    <t>Link type</t>
  </si>
  <si>
    <t>LinkType</t>
  </si>
  <si>
    <t>Condition</t>
  </si>
  <si>
    <t>Flag</t>
  </si>
  <si>
    <t>Size</t>
  </si>
  <si>
    <t>Links that follow (based on standard Morph topology)</t>
  </si>
  <si>
    <t>Design</t>
  </si>
  <si>
    <t>C#</t>
  </si>
  <si>
    <t>Dec</t>
  </si>
  <si>
    <t>Hex</t>
  </si>
  <si>
    <t>Min</t>
  </si>
  <si>
    <t>Max</t>
  </si>
  <si>
    <t>End</t>
  </si>
  <si>
    <t>None</t>
  </si>
  <si>
    <t>m</t>
  </si>
  <si>
    <t>Message</t>
  </si>
  <si>
    <t>Any except Message</t>
  </si>
  <si>
    <t>x</t>
  </si>
  <si>
    <t>HasCallNumber</t>
  </si>
  <si>
    <t>CallNumber</t>
  </si>
  <si>
    <t>IsForceful</t>
  </si>
  <si>
    <t>ToPathSize</t>
  </si>
  <si>
    <t>HasFromPath</t>
  </si>
  <si>
    <t>FromPathSize</t>
  </si>
  <si>
    <t>ToPath</t>
  </si>
  <si>
    <t>HasPathFrom</t>
  </si>
  <si>
    <t>FromPath</t>
  </si>
  <si>
    <t>Data</t>
  </si>
  <si>
    <t>IsException</t>
  </si>
  <si>
    <t>ErrorCode</t>
  </si>
  <si>
    <t>2 GB</t>
  </si>
  <si>
    <t>Information</t>
  </si>
  <si>
    <t>?</t>
  </si>
  <si>
    <t>Service</t>
  </si>
  <si>
    <t>1 + str</t>
  </si>
  <si>
    <t>IsService</t>
  </si>
  <si>
    <t>str</t>
  </si>
  <si>
    <t>ServiceName</t>
  </si>
  <si>
    <t>Information, Servlet, Method, Property</t>
  </si>
  <si>
    <t>IsApartment</t>
  </si>
  <si>
    <t>ApartmentID</t>
  </si>
  <si>
    <t>IsApartmentNotShared</t>
  </si>
  <si>
    <t>SessionID+P60</t>
  </si>
  <si>
    <t>IsApartmentProxy</t>
  </si>
  <si>
    <t>ApartmentProxyID</t>
  </si>
  <si>
    <t>Servlet</t>
  </si>
  <si>
    <t>Information, Member</t>
  </si>
  <si>
    <t>ServletID</t>
  </si>
  <si>
    <t>Member</t>
  </si>
  <si>
    <t>Information, Data</t>
  </si>
  <si>
    <t>Name</t>
  </si>
  <si>
    <t>IsMethod/IsProperty</t>
  </si>
  <si>
    <t>IsProperty</t>
  </si>
  <si>
    <t>IsGet/IsSet</t>
  </si>
  <si>
    <t>HasIndex</t>
  </si>
  <si>
    <t>Process</t>
  </si>
  <si>
    <t>Information, Service, Internet</t>
  </si>
  <si>
    <t>ProcessID</t>
  </si>
  <si>
    <t>Internet</t>
  </si>
  <si>
    <t>3 + str</t>
  </si>
  <si>
    <t>IPv4/IPv6</t>
  </si>
  <si>
    <t>IsString</t>
  </si>
  <si>
    <t>HostURI</t>
  </si>
  <si>
    <t>IPv4 and not IsString</t>
  </si>
  <si>
    <t>HostIPv4</t>
  </si>
  <si>
    <t>IPv6 and not IsString</t>
  </si>
  <si>
    <t>HostIPv6</t>
  </si>
  <si>
    <t>HasPort</t>
  </si>
  <si>
    <t>Port</t>
  </si>
  <si>
    <t>Sequence</t>
  </si>
  <si>
    <t>IsStart</t>
  </si>
  <si>
    <t>ToSender</t>
  </si>
  <si>
    <t>not IsStart or not ToSender</t>
  </si>
  <si>
    <t>IsLast</t>
  </si>
  <si>
    <t>not IsStart or ToSender</t>
  </si>
  <si>
    <t>Resend</t>
  </si>
  <si>
    <t>IsLossless</t>
  </si>
  <si>
    <t>IsStart or not ToSender</t>
  </si>
  <si>
    <t>SequenceID</t>
  </si>
  <si>
    <t>IsStart or ToSender</t>
  </si>
  <si>
    <t>SenderID</t>
  </si>
  <si>
    <t>not IsStart</t>
  </si>
  <si>
    <t>Index</t>
  </si>
  <si>
    <t>Encoding</t>
  </si>
  <si>
    <t>Stop/Start</t>
  </si>
  <si>
    <t>Key/Data</t>
  </si>
  <si>
    <t>Request key/Supply key</t>
  </si>
  <si>
    <t>Key type</t>
  </si>
  <si>
    <t>Stream</t>
  </si>
  <si>
    <t>Handle</t>
  </si>
  <si>
    <t>Request/Supply</t>
  </si>
  <si>
    <t>Implementation</t>
  </si>
  <si>
    <t>Concept</t>
  </si>
  <si>
    <t>Not started</t>
  </si>
  <si>
    <t>Partial</t>
  </si>
  <si>
    <t>Stub</t>
  </si>
  <si>
    <t>Beta</t>
  </si>
  <si>
    <t>Partly implemented</t>
  </si>
  <si>
    <t>Complete</t>
  </si>
  <si>
    <t>Special Value</t>
  </si>
  <si>
    <t>A single value that is set apart from any others.</t>
  </si>
  <si>
    <t>ParamCount</t>
  </si>
  <si>
    <t>Specifies how many Parameters to expect.</t>
  </si>
  <si>
    <t>ParamCount &gt; 0</t>
  </si>
  <si>
    <t>Parameters</t>
  </si>
  <si>
    <t>Each value begins with a ValueType byte.  That ValueType specifies what else needs to be read and in what order.</t>
  </si>
  <si>
    <t>This page describes the structure of the data in a Data link.</t>
  </si>
  <si>
    <t>There is no difference in encoding between a Special Value and Parameters.  They are simply kept separate.</t>
  </si>
  <si>
    <t>When Special Value is not used, it is encoded as a Null value (ValueType = $02).</t>
  </si>
  <si>
    <t>Special Value is used for:</t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</si>
  <si>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134"/>
      </rPr>
      <t xml:space="preserve">         </t>
    </r>
    <r>
      <rPr>
        <sz val="11"/>
        <color theme="1"/>
        <rFont val="Calibri"/>
        <charset val="134"/>
        <scheme val="minor"/>
      </rPr>
      <t>Return value of a method or getter call.</t>
    </r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</si>
  <si>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2"/>
      </rPr>
      <t xml:space="preserve">         </t>
    </r>
    <r>
      <rPr>
        <sz val="11"/>
        <color theme="1"/>
        <rFont val="Calibri"/>
        <charset val="2"/>
        <scheme val="minor"/>
      </rPr>
      <t>Property value when when getting or setting. Parameters are used for the property index (when that exists).</t>
    </r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</si>
  <si>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134"/>
      </rPr>
      <t xml:space="preserve">         </t>
    </r>
    <r>
      <rPr>
        <sz val="11"/>
        <color theme="1"/>
        <rFont val="Calibri"/>
        <charset val="134"/>
        <scheme val="minor"/>
      </rPr>
      <t>Application exception.</t>
    </r>
  </si>
  <si>
    <r>
      <rPr>
        <sz val="11"/>
        <color theme="1"/>
        <rFont val="Symbol"/>
        <charset val="2"/>
      </rPr>
      <t>·</t>
    </r>
    <r>
      <rPr>
        <sz val="7"/>
        <color theme="1"/>
        <rFont val="Times New Roman"/>
        <charset val="134"/>
      </rPr>
      <t xml:space="preserve">         </t>
    </r>
    <r>
      <rPr>
        <sz val="11"/>
        <color theme="1"/>
        <rFont val="Calibri"/>
        <charset val="134"/>
        <scheme val="minor"/>
      </rPr>
      <t>The stream data in a stream message.</t>
    </r>
  </si>
  <si>
    <t>Size (bytes)</t>
  </si>
  <si>
    <t>Type</t>
  </si>
  <si>
    <t>Comments</t>
  </si>
  <si>
    <t>HasValueName</t>
  </si>
  <si>
    <t>ValueName</t>
  </si>
  <si>
    <t>+</t>
  </si>
  <si>
    <t>Identifier</t>
  </si>
  <si>
    <t>IsNull</t>
  </si>
  <si>
    <t>IsSimpleType</t>
  </si>
  <si>
    <t>IsStruct</t>
  </si>
  <si>
    <t>IsArray</t>
  </si>
  <si>
    <t>IsServlet</t>
  </si>
  <si>
    <t>IsStream</t>
  </si>
  <si>
    <t>IsException ?</t>
  </si>
  <si>
    <t>IsCustomType</t>
  </si>
  <si>
    <t>HasTypeName</t>
  </si>
  <si>
    <t>TypeName</t>
  </si>
  <si>
    <t>Simple</t>
  </si>
  <si>
    <t>SimpleType</t>
  </si>
  <si>
    <t>See SimpleType tab.</t>
  </si>
  <si>
    <t>...</t>
  </si>
  <si>
    <t>Struct</t>
  </si>
  <si>
    <t>StructElemCount</t>
  </si>
  <si>
    <t>int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</si>
  <si>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members</t>
    </r>
    <r>
      <rPr>
        <sz val="11"/>
        <color theme="1"/>
        <rFont val="Calibri"/>
        <charset val="134"/>
        <scheme val="minor"/>
      </rPr>
      <t xml:space="preserve"> in the structure, not number of bytes that make up the data.</t>
    </r>
  </si>
  <si>
    <t>Values</t>
  </si>
  <si>
    <t>Each value begins with its own ValueType.</t>
  </si>
  <si>
    <t>Array</t>
  </si>
  <si>
    <t>ArrayElemCount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</si>
  <si>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elements</t>
    </r>
    <r>
      <rPr>
        <sz val="11"/>
        <color theme="1"/>
        <rFont val="Calibri"/>
        <charset val="134"/>
        <scheme val="minor"/>
      </rPr>
      <t xml:space="preserve"> in the array, not number of bytes that make up the data.</t>
    </r>
  </si>
  <si>
    <t>IsArrayElemType</t>
  </si>
  <si>
    <t>ArrayElemType</t>
  </si>
  <si>
    <t>1..2</t>
  </si>
  <si>
    <t>ValueType (+SimpleType)</t>
  </si>
  <si>
    <t>Specifies the type of all elements in the array.</t>
  </si>
  <si>
    <t>Every value is of the type specified by ArrayElemType.</t>
  </si>
  <si>
    <t>not IsArrayElemType</t>
  </si>
  <si>
    <t>HasArrayIndex</t>
  </si>
  <si>
    <t>ValueType</t>
  </si>
  <si>
    <t>HasDevicePath</t>
  </si>
  <si>
    <t>DevicePathSize</t>
  </si>
  <si>
    <t>DevicesLength</t>
  </si>
  <si>
    <t>Number of bytes that DevicePath consists of.</t>
  </si>
  <si>
    <t>DevicePath</t>
  </si>
  <si>
    <t>Morph links</t>
  </si>
  <si>
    <t>Exception</t>
  </si>
  <si>
    <t xml:space="preserve"> </t>
  </si>
  <si>
    <t>HasExceptionCode</t>
  </si>
  <si>
    <t>ExceptionContext</t>
  </si>
  <si>
    <t>ExceptionCode</t>
  </si>
  <si>
    <t>HasStackTrace</t>
  </si>
  <si>
    <t>StackTraceSize</t>
  </si>
  <si>
    <t>String</t>
  </si>
  <si>
    <t>Custom</t>
  </si>
  <si>
    <t>CustomTypeName</t>
  </si>
  <si>
    <t>Developer's proprietary type.</t>
  </si>
  <si>
    <t>Identifier:</t>
  </si>
  <si>
    <t>2 bytes for string length (in bytes) followed by bytes for string encoded in UTF-8.</t>
  </si>
  <si>
    <t xml:space="preserve">String: </t>
  </si>
  <si>
    <t>4 bytes for string length (in bytes) followed by bytes for string encoded in UTF-8.</t>
  </si>
  <si>
    <t>p</t>
  </si>
  <si>
    <t>IsSpecial</t>
  </si>
  <si>
    <t>c</t>
  </si>
  <si>
    <t>IsNumeric/IsCharacter</t>
  </si>
  <si>
    <t>Number</t>
  </si>
  <si>
    <t>IsNumeric</t>
  </si>
  <si>
    <t>f</t>
  </si>
  <si>
    <t>IsInteger/IsFloat</t>
  </si>
  <si>
    <t>z</t>
  </si>
  <si>
    <t>ValueSize = 2^z</t>
  </si>
  <si>
    <t>ValueSize</t>
  </si>
  <si>
    <t>Char</t>
  </si>
  <si>
    <t>IsCharacter</t>
  </si>
  <si>
    <t>s</t>
  </si>
  <si>
    <t>IsChar/IsString</t>
  </si>
  <si>
    <t>IsASCII</t>
  </si>
  <si>
    <t>ValueSize = 1</t>
  </si>
  <si>
    <t>not IsASCII</t>
  </si>
  <si>
    <t>IsUnicode</t>
  </si>
  <si>
    <t>IsChar</t>
  </si>
  <si>
    <t>Single character where ValueSize = 0: UTF-8, 1: UTF-16, 2: UTF-32, 3: ASCII</t>
  </si>
  <si>
    <t>StringLength</t>
  </si>
  <si>
    <r>
      <rPr>
        <sz val="11"/>
        <color theme="1"/>
        <rFont val="Calibri"/>
        <charset val="134"/>
        <scheme val="minor"/>
      </rPr>
      <t xml:space="preserve">Number of </t>
    </r>
    <r>
      <rPr>
        <b/>
        <sz val="11"/>
        <color theme="1"/>
        <rFont val="Calibri"/>
        <charset val="134"/>
        <scheme val="minor"/>
      </rPr>
      <t>bytes</t>
    </r>
    <r>
      <rPr>
        <sz val="11"/>
        <color theme="1"/>
        <rFont val="Calibri"/>
        <charset val="134"/>
        <scheme val="minor"/>
      </rPr>
      <t xml:space="preserve"> that make up the string.</t>
    </r>
  </si>
  <si>
    <r>
      <t xml:space="preserve">Strings are </t>
    </r>
    <r>
      <rPr>
        <b/>
        <sz val="11"/>
        <color theme="1"/>
        <rFont val="Calibri"/>
        <charset val="134"/>
        <scheme val="minor"/>
      </rPr>
      <t>always</t>
    </r>
    <r>
      <rPr>
        <sz val="11"/>
        <color theme="1"/>
        <rFont val="Calibri"/>
        <charset val="134"/>
        <scheme val="minor"/>
      </rPr>
      <t xml:space="preserve"> encoded in </t>
    </r>
    <r>
      <rPr>
        <b/>
        <sz val="11"/>
        <color theme="1"/>
        <rFont val="Calibri"/>
        <charset val="134"/>
        <scheme val="minor"/>
      </rPr>
      <t>UTF-8</t>
    </r>
    <r>
      <rPr>
        <sz val="11"/>
        <color theme="1"/>
        <rFont val="Calibri"/>
        <charset val="134"/>
        <scheme val="minor"/>
      </rPr>
      <t>.</t>
    </r>
  </si>
  <si>
    <t>Special</t>
  </si>
  <si>
    <t>n</t>
  </si>
  <si>
    <t>IsEnum</t>
  </si>
  <si>
    <t>IsWhen</t>
  </si>
  <si>
    <t>Date, Time, Date/Time</t>
  </si>
  <si>
    <t>Currency</t>
  </si>
  <si>
    <t>https://learn.microsoft.com/en-us/office/vba/language/reference/user-interface-help/currency-data-type</t>
  </si>
  <si>
    <t>IsFalse</t>
  </si>
  <si>
    <t>Boolean value False</t>
  </si>
  <si>
    <t>IsTrue</t>
  </si>
  <si>
    <t>Boolean value True</t>
  </si>
  <si>
    <t>IsEnum (Numeric)</t>
  </si>
  <si>
    <t>IsEnumSet (Numeric)</t>
  </si>
  <si>
    <t>IsEnum (String)</t>
  </si>
  <si>
    <t>IsEnumSet (String)</t>
  </si>
  <si>
    <t>IsTime</t>
  </si>
  <si>
    <t>http://www.w3.org/TR/xmlschema-2/#time</t>
  </si>
  <si>
    <t>IsDate</t>
  </si>
  <si>
    <t>http://www.w3.org/TR/xmlschema-2/#date</t>
  </si>
  <si>
    <t>IsDateTime</t>
  </si>
  <si>
    <t>http://www.w3.org/TR/xmlschema-2/#dateTime</t>
  </si>
  <si>
    <t>Examples</t>
  </si>
  <si>
    <t>Int8</t>
  </si>
  <si>
    <t>Int16</t>
  </si>
  <si>
    <t>Int32</t>
  </si>
  <si>
    <t>Int64</t>
  </si>
  <si>
    <t>Char (ASCII)</t>
  </si>
  <si>
    <t>Char (Unicode)</t>
  </si>
  <si>
    <t>String (ASCII)</t>
  </si>
  <si>
    <t>String (Unicode)</t>
  </si>
  <si>
    <t>y</t>
  </si>
  <si>
    <t>Step</t>
  </si>
  <si>
    <t>Classification</t>
  </si>
  <si>
    <t>b</t>
  </si>
  <si>
    <t>-</t>
  </si>
  <si>
    <t>i</t>
  </si>
  <si>
    <t>Next</t>
  </si>
  <si>
    <t>Index - Send</t>
  </si>
  <si>
    <t>LinkSequenceIndexSend</t>
  </si>
  <si>
    <t>a</t>
  </si>
  <si>
    <t>Start</t>
  </si>
  <si>
    <t>Request</t>
  </si>
  <si>
    <t>Lossless</t>
  </si>
  <si>
    <t>Start - Send</t>
  </si>
  <si>
    <t>LinkSequenceStartSend</t>
  </si>
  <si>
    <t>Lossy</t>
  </si>
  <si>
    <t>Confirm</t>
  </si>
  <si>
    <t>Ack</t>
  </si>
  <si>
    <t>Index - Reply</t>
  </si>
  <si>
    <t>LinkSequenceIndexReply</t>
  </si>
  <si>
    <t>Demand</t>
  </si>
  <si>
    <t>Start - Reply</t>
  </si>
  <si>
    <t>LinkSequenceStartReply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</si>
</sst>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6" formatCode="&quot;$&quot;#,##0;[Red]\-&quot;$&quot;#,##0"/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u/>
      <sz val="11"/>
      <color rgb="FF800080"/>
      <name val="Calibri"/>
      <charset val="134"/>
    </font>
    <font>
      <u/>
      <sz val="11"/>
      <color theme="10"/>
      <name val="Calibri"/>
      <charset val="134"/>
    </font>
    <font>
      <sz val="11"/>
      <color theme="1"/>
      <name val="Symbol"/>
      <charset val="2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7"/>
      <color theme="1"/>
      <name val="Times New Roman"/>
      <charset val="134"/>
    </font>
    <font>
      <sz val="7"/>
      <color theme="1"/>
      <name val="Times New Roman"/>
      <charset val="2"/>
    </font>
    <font>
      <sz val="11"/>
      <color theme="1"/>
      <name val="Calibri"/>
      <charset val="2"/>
      <scheme val="minor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0" fillId="5" borderId="5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5" applyNumberFormat="0" applyFill="0" applyAlignment="0" applyProtection="0">
      <alignment vertical="center"/>
    </xf>
    <xf numFmtId="0" fontId="11" fillId="0" borderId="55" applyNumberFormat="0" applyFill="0" applyAlignment="0" applyProtection="0">
      <alignment vertical="center"/>
    </xf>
    <xf numFmtId="0" fontId="12" fillId="0" borderId="5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7" applyNumberFormat="0" applyAlignment="0" applyProtection="0">
      <alignment vertical="center"/>
    </xf>
    <xf numFmtId="0" fontId="14" fillId="7" borderId="58" applyNumberFormat="0" applyAlignment="0" applyProtection="0">
      <alignment vertical="center"/>
    </xf>
    <xf numFmtId="0" fontId="15" fillId="7" borderId="57" applyNumberFormat="0" applyAlignment="0" applyProtection="0">
      <alignment vertical="center"/>
    </xf>
    <xf numFmtId="0" fontId="16" fillId="8" borderId="59" applyNumberFormat="0" applyAlignment="0" applyProtection="0">
      <alignment vertical="center"/>
    </xf>
    <xf numFmtId="0" fontId="17" fillId="0" borderId="60" applyNumberFormat="0" applyFill="0" applyAlignment="0" applyProtection="0">
      <alignment vertical="center"/>
    </xf>
    <xf numFmtId="0" fontId="18" fillId="0" borderId="6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7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Border="1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2" borderId="0" xfId="0" applyFill="1"/>
    <xf numFmtId="0" fontId="2" fillId="0" borderId="0" xfId="0" applyFont="1"/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" fillId="0" borderId="5" xfId="0" applyFont="1" applyFill="1" applyBorder="1"/>
    <xf numFmtId="49" fontId="1" fillId="0" borderId="5" xfId="0" applyNumberFormat="1" applyFont="1" applyFill="1" applyBorder="1" applyAlignment="1">
      <alignment horizontal="left"/>
    </xf>
    <xf numFmtId="0" fontId="1" fillId="0" borderId="6" xfId="0" applyFont="1" applyFill="1" applyBorder="1"/>
    <xf numFmtId="0" fontId="0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5" xfId="0" applyFill="1" applyBorder="1"/>
    <xf numFmtId="49" fontId="0" fillId="2" borderId="5" xfId="0" applyNumberFormat="1" applyFill="1" applyBorder="1" applyAlignment="1">
      <alignment horizontal="left"/>
    </xf>
    <xf numFmtId="0" fontId="0" fillId="2" borderId="6" xfId="0" applyFill="1" applyBorder="1"/>
    <xf numFmtId="0" fontId="0" fillId="0" borderId="0" xfId="0" applyBorder="1" applyAlignment="1">
      <alignment horizontal="left"/>
    </xf>
    <xf numFmtId="0" fontId="0" fillId="0" borderId="8" xfId="0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0" fontId="0" fillId="0" borderId="8" xfId="0" applyFill="1" applyBorder="1"/>
    <xf numFmtId="49" fontId="0" fillId="0" borderId="0" xfId="0" applyNumberFormat="1" applyFill="1" applyAlignment="1">
      <alignment horizontal="left"/>
    </xf>
    <xf numFmtId="0" fontId="0" fillId="0" borderId="8" xfId="0" applyFont="1" applyBorder="1"/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8" xfId="0" applyFill="1" applyBorder="1"/>
    <xf numFmtId="0" fontId="0" fillId="0" borderId="8" xfId="0" applyFill="1" applyBorder="1"/>
    <xf numFmtId="0" fontId="0" fillId="0" borderId="2" xfId="0" applyFill="1" applyBorder="1" applyAlignment="1">
      <alignment horizontal="left"/>
    </xf>
    <xf numFmtId="0" fontId="0" fillId="0" borderId="2" xfId="0" applyFill="1" applyBorder="1"/>
    <xf numFmtId="0" fontId="0" fillId="0" borderId="3" xfId="0" applyFill="1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5" xfId="0" applyFill="1" applyBorder="1" applyAlignment="1">
      <alignment horizontal="left"/>
    </xf>
    <xf numFmtId="0" fontId="3" fillId="0" borderId="6" xfId="6" applyFont="1" applyBorder="1" applyAlignment="1" applyProtection="1"/>
    <xf numFmtId="0" fontId="0" fillId="0" borderId="7" xfId="0" applyBorder="1" applyAlignment="1">
      <alignment horizontal="left"/>
    </xf>
    <xf numFmtId="0" fontId="3" fillId="0" borderId="8" xfId="6" applyFont="1" applyBorder="1" applyAlignment="1" applyProtection="1"/>
    <xf numFmtId="0" fontId="0" fillId="0" borderId="10" xfId="0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0" xfId="0" applyFill="1" applyBorder="1" applyAlignment="1">
      <alignment horizontal="left"/>
    </xf>
    <xf numFmtId="0" fontId="3" fillId="0" borderId="11" xfId="6" applyFont="1" applyBorder="1" applyAlignment="1" applyProtection="1"/>
    <xf numFmtId="0" fontId="0" fillId="0" borderId="5" xfId="0" applyFill="1" applyBorder="1"/>
    <xf numFmtId="0" fontId="4" fillId="0" borderId="6" xfId="6" applyBorder="1" applyAlignment="1" applyProtection="1"/>
    <xf numFmtId="0" fontId="4" fillId="0" borderId="8" xfId="6" applyBorder="1" applyAlignment="1" applyProtection="1"/>
    <xf numFmtId="0" fontId="0" fillId="0" borderId="10" xfId="0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Border="1" applyAlignment="1">
      <alignment horizontal="right"/>
    </xf>
    <xf numFmtId="0" fontId="1" fillId="0" borderId="7" xfId="0" applyFont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7" xfId="0" applyBorder="1"/>
    <xf numFmtId="0" fontId="0" fillId="4" borderId="8" xfId="0" applyFill="1" applyBorder="1" applyAlignment="1">
      <alignment horizontal="center"/>
    </xf>
    <xf numFmtId="0" fontId="1" fillId="0" borderId="9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9" xfId="0" applyBorder="1"/>
    <xf numFmtId="0" fontId="0" fillId="0" borderId="11" xfId="0" applyBorder="1"/>
    <xf numFmtId="0" fontId="5" fillId="0" borderId="0" xfId="0" applyFont="1" applyAlignment="1">
      <alignment horizontal="left" indent="5"/>
    </xf>
    <xf numFmtId="0" fontId="0" fillId="2" borderId="0" xfId="0" applyFont="1" applyFill="1"/>
    <xf numFmtId="0" fontId="0" fillId="0" borderId="0" xfId="0" applyFont="1" applyBorder="1"/>
    <xf numFmtId="0" fontId="0" fillId="0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left"/>
    </xf>
    <xf numFmtId="0" fontId="1" fillId="0" borderId="0" xfId="0" applyFont="1" applyAlignment="1">
      <alignment horizontal="left" textRotation="90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4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0" fillId="0" borderId="39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0" fillId="0" borderId="43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19" xfId="0" applyFont="1" applyBorder="1" applyAlignment="1">
      <alignment horizontal="center" wrapText="1"/>
    </xf>
    <xf numFmtId="0" fontId="0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12" xfId="0" applyFill="1" applyBorder="1"/>
    <xf numFmtId="0" fontId="0" fillId="2" borderId="12" xfId="0" applyFont="1" applyFill="1" applyBorder="1"/>
    <xf numFmtId="0" fontId="0" fillId="2" borderId="21" xfId="0" applyFont="1" applyFill="1" applyBorder="1"/>
    <xf numFmtId="0" fontId="0" fillId="2" borderId="45" xfId="0" applyFill="1" applyBorder="1"/>
    <xf numFmtId="0" fontId="0" fillId="2" borderId="21" xfId="0" applyFill="1" applyBorder="1"/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46" xfId="0" applyBorder="1"/>
    <xf numFmtId="0" fontId="0" fillId="0" borderId="25" xfId="0" applyBorder="1"/>
    <xf numFmtId="0" fontId="0" fillId="0" borderId="47" xfId="0" applyBorder="1"/>
    <xf numFmtId="0" fontId="0" fillId="0" borderId="29" xfId="0" applyBorder="1"/>
    <xf numFmtId="0" fontId="0" fillId="0" borderId="48" xfId="0" applyBorder="1"/>
    <xf numFmtId="0" fontId="0" fillId="0" borderId="33" xfId="0" applyBorder="1"/>
    <xf numFmtId="0" fontId="0" fillId="0" borderId="34" xfId="0" applyFont="1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37" xfId="0" applyBorder="1"/>
    <xf numFmtId="0" fontId="0" fillId="0" borderId="51" xfId="0" applyBorder="1"/>
    <xf numFmtId="0" fontId="0" fillId="0" borderId="52" xfId="0" applyBorder="1"/>
    <xf numFmtId="0" fontId="0" fillId="0" borderId="41" xfId="0" applyBorder="1"/>
    <xf numFmtId="0" fontId="0" fillId="0" borderId="42" xfId="0" applyFont="1" applyBorder="1" applyAlignment="1">
      <alignment horizontal="center"/>
    </xf>
    <xf numFmtId="0" fontId="0" fillId="0" borderId="53" xfId="0" applyBorder="1"/>
    <xf numFmtId="0" fontId="0" fillId="0" borderId="52" xfId="0" applyFill="1" applyBorder="1"/>
    <xf numFmtId="0" fontId="0" fillId="0" borderId="41" xfId="0" applyFill="1" applyBorder="1"/>
    <xf numFmtId="0" fontId="0" fillId="0" borderId="53" xfId="0" applyFill="1" applyBorder="1"/>
    <xf numFmtId="0" fontId="0" fillId="0" borderId="7" xfId="0" applyFill="1" applyBorder="1"/>
    <xf numFmtId="0" fontId="0" fillId="0" borderId="7" xfId="0" applyFont="1" applyFill="1" applyBorder="1"/>
    <xf numFmtId="0" fontId="0" fillId="0" borderId="33" xfId="0" applyFont="1" applyFill="1" applyBorder="1"/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49" xfId="0" applyFill="1" applyBorder="1"/>
    <xf numFmtId="0" fontId="0" fillId="0" borderId="46" xfId="0" applyFont="1" applyBorder="1"/>
    <xf numFmtId="0" fontId="0" fillId="0" borderId="25" xfId="0" applyFont="1" applyBorder="1"/>
    <xf numFmtId="0" fontId="0" fillId="2" borderId="24" xfId="0" applyFill="1" applyBorder="1"/>
    <xf numFmtId="0" fontId="0" fillId="0" borderId="37" xfId="0" applyFont="1" applyBorder="1"/>
    <xf numFmtId="0" fontId="0" fillId="0" borderId="40" xfId="0" applyBorder="1"/>
    <xf numFmtId="49" fontId="1" fillId="0" borderId="0" xfId="0" applyNumberFormat="1" applyFont="1" applyAlignment="1">
      <alignment horizontal="left"/>
    </xf>
    <xf numFmtId="49" fontId="1" fillId="0" borderId="20" xfId="0" applyNumberFormat="1" applyFont="1" applyBorder="1" applyAlignment="1">
      <alignment horizontal="left"/>
    </xf>
    <xf numFmtId="49" fontId="0" fillId="2" borderId="21" xfId="0" applyNumberFormat="1" applyFill="1" applyBorder="1" applyAlignment="1">
      <alignment horizontal="left"/>
    </xf>
    <xf numFmtId="0" fontId="0" fillId="2" borderId="0" xfId="0" applyFont="1" applyFill="1" applyAlignment="1">
      <alignment horizontal="center"/>
    </xf>
    <xf numFmtId="49" fontId="0" fillId="0" borderId="25" xfId="0" applyNumberFormat="1" applyBorder="1" applyAlignment="1">
      <alignment horizontal="left"/>
    </xf>
    <xf numFmtId="49" fontId="0" fillId="0" borderId="29" xfId="0" applyNumberFormat="1" applyBorder="1" applyAlignment="1">
      <alignment horizontal="left"/>
    </xf>
    <xf numFmtId="49" fontId="0" fillId="0" borderId="33" xfId="0" applyNumberFormat="1" applyBorder="1" applyAlignment="1">
      <alignment horizontal="left"/>
    </xf>
    <xf numFmtId="49" fontId="0" fillId="0" borderId="37" xfId="0" applyNumberFormat="1" applyBorder="1" applyAlignment="1">
      <alignment horizontal="left"/>
    </xf>
    <xf numFmtId="49" fontId="0" fillId="0" borderId="41" xfId="0" applyNumberFormat="1" applyBorder="1" applyAlignment="1">
      <alignment horizontal="left"/>
    </xf>
    <xf numFmtId="49" fontId="0" fillId="0" borderId="41" xfId="0" applyNumberFormat="1" applyFill="1" applyBorder="1" applyAlignment="1">
      <alignment horizontal="left"/>
    </xf>
    <xf numFmtId="49" fontId="0" fillId="0" borderId="33" xfId="0" applyNumberFormat="1" applyFill="1" applyBorder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6" fontId="0" fillId="0" borderId="0" xfId="0" applyNumberFormat="1" applyAlignment="1">
      <alignment horizontal="right"/>
    </xf>
    <xf numFmtId="49" fontId="0" fillId="0" borderId="0" xfId="0" applyNumberFormat="1" applyAlignment="1" quotePrefix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TR/xmlschema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A1" sqref="A1"/>
    </sheetView>
  </sheetViews>
  <sheetFormatPr defaultColWidth="9" defaultRowHeight="14.25" outlineLevelCol="3"/>
  <cols>
    <col min="1" max="1" width="15.141592920354" customWidth="1"/>
    <col min="2" max="2" width="11.4247787610619" style="3" customWidth="1"/>
    <col min="3" max="3" width="7.29203539823009" style="3" customWidth="1"/>
    <col min="4" max="4" width="9.70796460176991" customWidth="1"/>
  </cols>
  <sheetData>
    <row r="1" s="11" customFormat="1" spans="1:4">
      <c r="A1" s="11" t="s">
        <v>0</v>
      </c>
      <c r="B1" s="59" t="s">
        <v>1</v>
      </c>
      <c r="C1" s="59" t="s">
        <v>2</v>
      </c>
      <c r="D1" s="11" t="s">
        <v>3</v>
      </c>
    </row>
    <row r="2" spans="1:4">
      <c r="A2" t="s">
        <v>4</v>
      </c>
      <c r="B2" s="3" t="s">
        <v>5</v>
      </c>
      <c r="C2" s="3">
        <v>6</v>
      </c>
      <c r="D2" t="s">
        <v>6</v>
      </c>
    </row>
    <row r="3" spans="1:4">
      <c r="A3" t="s">
        <v>7</v>
      </c>
      <c r="B3" s="3">
        <v>1</v>
      </c>
      <c r="C3" s="3">
        <v>1</v>
      </c>
      <c r="D3" t="s">
        <v>8</v>
      </c>
    </row>
    <row r="4" spans="1:4">
      <c r="A4" t="s">
        <v>9</v>
      </c>
      <c r="B4" s="3">
        <v>1</v>
      </c>
      <c r="C4" s="3">
        <v>1</v>
      </c>
      <c r="D4" t="s">
        <v>10</v>
      </c>
    </row>
    <row r="5" s="4" customFormat="1"/>
    <row r="6" spans="1:3">
      <c r="A6" s="4" t="s">
        <v>11</v>
      </c>
      <c r="B6" s="4"/>
      <c r="C6" s="4"/>
    </row>
    <row r="7" spans="1:1">
      <c r="A7" s="4" t="s">
        <v>12</v>
      </c>
    </row>
    <row r="9" spans="1:1">
      <c r="A9" s="12" t="s">
        <v>13</v>
      </c>
    </row>
    <row r="12" spans="1:1">
      <c r="A12" s="11" t="s">
        <v>14</v>
      </c>
    </row>
    <row r="13" spans="1:2">
      <c r="A13" t="s">
        <v>15</v>
      </c>
      <c r="B13" s="276">
        <v>57344</v>
      </c>
    </row>
    <row r="14" spans="1:2">
      <c r="A14" t="s">
        <v>16</v>
      </c>
      <c r="B14" s="279" t="s">
        <v>17</v>
      </c>
    </row>
    <row r="15" spans="2:2">
      <c r="B15" s="278"/>
    </row>
    <row r="16" spans="1:1">
      <c r="A16" s="11" t="s">
        <v>18</v>
      </c>
    </row>
    <row r="17" spans="1:2">
      <c r="A17" t="s">
        <v>15</v>
      </c>
      <c r="B17" s="276">
        <v>57429</v>
      </c>
    </row>
    <row r="18" spans="1:2">
      <c r="A18" t="s">
        <v>16</v>
      </c>
      <c r="B18" s="279" t="s">
        <v>19</v>
      </c>
    </row>
    <row r="19" spans="2:2">
      <c r="B19" s="278"/>
    </row>
    <row r="20" spans="1:1">
      <c r="A20" t="s">
        <v>20</v>
      </c>
    </row>
    <row r="21" spans="1:1">
      <c r="A21" t="s">
        <v>21</v>
      </c>
    </row>
    <row r="22" spans="1:1">
      <c r="A22" t="s">
        <v>22</v>
      </c>
    </row>
    <row r="23" spans="1:1">
      <c r="A23" t="s">
        <v>23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9"/>
  <sheetViews>
    <sheetView workbookViewId="0">
      <selection activeCell="P14" sqref="P14"/>
    </sheetView>
  </sheetViews>
  <sheetFormatPr defaultColWidth="9.14159292035398" defaultRowHeight="14.25"/>
  <cols>
    <col min="1" max="4" width="3" style="159" customWidth="1"/>
    <col min="5" max="8" width="3" style="160" customWidth="1"/>
    <col min="9" max="10" width="6" style="73" customWidth="1"/>
    <col min="11" max="11" width="15" style="161" customWidth="1"/>
    <col min="12" max="12" width="25" style="161" customWidth="1"/>
    <col min="13" max="13" width="22.7079646017699" style="161" customWidth="1"/>
    <col min="14" max="14" width="6.14159292035398" style="159" customWidth="1"/>
    <col min="15" max="15" width="13.2920353982301" style="159" customWidth="1"/>
    <col min="16" max="16" width="17.7079646017699" style="161" customWidth="1"/>
    <col min="17" max="17" width="46.858407079646" style="162" customWidth="1"/>
    <col min="18" max="19" width="6.85840707964602" style="159" customWidth="1"/>
    <col min="20" max="16384" width="9.14159292035398" style="161"/>
  </cols>
  <sheetData>
    <row r="1" s="12" customFormat="1" ht="30" customHeight="1" spans="1:19">
      <c r="A1" s="163" t="s">
        <v>24</v>
      </c>
      <c r="B1" s="24" t="s">
        <v>25</v>
      </c>
      <c r="C1" s="24"/>
      <c r="D1" s="24"/>
      <c r="E1" s="13" t="s">
        <v>26</v>
      </c>
      <c r="F1" s="13"/>
      <c r="G1" s="13"/>
      <c r="H1" s="13"/>
      <c r="I1" s="13" t="s">
        <v>1</v>
      </c>
      <c r="J1" s="13"/>
      <c r="K1" s="12" t="s">
        <v>27</v>
      </c>
      <c r="L1" s="12" t="s">
        <v>28</v>
      </c>
      <c r="M1" s="12" t="s">
        <v>29</v>
      </c>
      <c r="N1" s="221" t="s">
        <v>30</v>
      </c>
      <c r="O1" s="221"/>
      <c r="P1" s="12" t="s">
        <v>1</v>
      </c>
      <c r="Q1" s="265" t="s">
        <v>31</v>
      </c>
      <c r="R1" s="1" t="s">
        <v>32</v>
      </c>
      <c r="S1" s="1" t="s">
        <v>33</v>
      </c>
    </row>
    <row r="2" s="12" customFormat="1" spans="1:19">
      <c r="A2" s="164">
        <v>7</v>
      </c>
      <c r="B2" s="165">
        <v>6</v>
      </c>
      <c r="C2" s="165">
        <v>5</v>
      </c>
      <c r="D2" s="165">
        <v>4</v>
      </c>
      <c r="E2" s="166">
        <v>3</v>
      </c>
      <c r="F2" s="166">
        <v>2</v>
      </c>
      <c r="G2" s="166">
        <v>1</v>
      </c>
      <c r="H2" s="167">
        <v>0</v>
      </c>
      <c r="I2" s="222" t="s">
        <v>34</v>
      </c>
      <c r="J2" s="223" t="s">
        <v>35</v>
      </c>
      <c r="K2" s="224"/>
      <c r="L2" s="225"/>
      <c r="M2" s="225"/>
      <c r="N2" s="226" t="s">
        <v>36</v>
      </c>
      <c r="O2" s="226" t="s">
        <v>37</v>
      </c>
      <c r="P2" s="225"/>
      <c r="Q2" s="266"/>
      <c r="R2" s="1" t="str">
        <f>CONCATENATE(ROUND(AVERAGE(R3:R68)*100/3,0),"%")</f>
        <v>81%</v>
      </c>
      <c r="S2" s="1" t="str">
        <f>CONCATENATE(ROUND(AVERAGE(S3:S68)*100/4,0),"%")</f>
        <v>69%</v>
      </c>
    </row>
    <row r="3" s="156" customFormat="1" spans="1:19">
      <c r="A3" s="168"/>
      <c r="B3" s="169"/>
      <c r="C3" s="170"/>
      <c r="D3" s="171"/>
      <c r="E3" s="169">
        <v>0</v>
      </c>
      <c r="F3" s="170">
        <v>0</v>
      </c>
      <c r="G3" s="170">
        <v>0</v>
      </c>
      <c r="H3" s="171">
        <v>0</v>
      </c>
      <c r="I3" s="227">
        <f>SUM(E3*8,F3*4,G3*2,H3)</f>
        <v>0</v>
      </c>
      <c r="J3" s="228">
        <f>IF(I3&lt;=9,I3,CHAR(I3-10+CODE("A")))</f>
        <v>0</v>
      </c>
      <c r="K3" s="229" t="s">
        <v>38</v>
      </c>
      <c r="L3" s="230"/>
      <c r="M3" s="231"/>
      <c r="N3" s="169">
        <v>1</v>
      </c>
      <c r="O3" s="170">
        <v>1</v>
      </c>
      <c r="P3" s="232"/>
      <c r="Q3" s="267" t="s">
        <v>39</v>
      </c>
      <c r="R3" s="268">
        <v>3</v>
      </c>
      <c r="S3" s="268">
        <v>4</v>
      </c>
    </row>
    <row r="4" s="156" customFormat="1" spans="1:19">
      <c r="A4" s="168" t="s">
        <v>40</v>
      </c>
      <c r="B4" s="169" t="str">
        <f>IF(COUNTA(B5:B8)&gt;0,"z","")</f>
        <v>z</v>
      </c>
      <c r="C4" s="170" t="str">
        <f>IF(COUNTA(C5:C8)&gt;0,"y","")</f>
        <v>y</v>
      </c>
      <c r="D4" s="171" t="str">
        <f>IF(COUNTA(D5:D8)&gt;0,"x","")</f>
        <v>x</v>
      </c>
      <c r="E4" s="169">
        <v>1</v>
      </c>
      <c r="F4" s="170">
        <v>0</v>
      </c>
      <c r="G4" s="170">
        <v>0</v>
      </c>
      <c r="H4" s="171">
        <v>0</v>
      </c>
      <c r="I4" s="227">
        <f>SUM(E4*8,F4*4,G4*2,H4)</f>
        <v>8</v>
      </c>
      <c r="J4" s="228">
        <f>IF(I4&lt;=9,I4,CHAR(I4-10+CODE("A")))</f>
        <v>8</v>
      </c>
      <c r="K4" s="229" t="s">
        <v>41</v>
      </c>
      <c r="L4" s="229"/>
      <c r="M4" s="233"/>
      <c r="N4" s="234">
        <f>1+SUM(N5:N8)</f>
        <v>5</v>
      </c>
      <c r="O4" s="235">
        <f>1+SUM(O5:O8)</f>
        <v>13</v>
      </c>
      <c r="P4" s="232"/>
      <c r="Q4" s="267" t="s">
        <v>42</v>
      </c>
      <c r="R4" s="268">
        <v>3</v>
      </c>
      <c r="S4" s="268">
        <v>4</v>
      </c>
    </row>
    <row r="5" hidden="1" outlineLevel="1" spans="1:17">
      <c r="A5" s="172"/>
      <c r="B5" s="173"/>
      <c r="C5" s="174"/>
      <c r="D5" s="175" t="s">
        <v>43</v>
      </c>
      <c r="E5" s="176"/>
      <c r="F5" s="177"/>
      <c r="G5" s="177"/>
      <c r="H5" s="178"/>
      <c r="I5" s="127"/>
      <c r="J5" s="128"/>
      <c r="K5" s="236"/>
      <c r="L5" s="236"/>
      <c r="M5" s="237" t="s">
        <v>44</v>
      </c>
      <c r="N5" s="220"/>
      <c r="O5" s="179">
        <v>4</v>
      </c>
      <c r="P5" s="238" t="s">
        <v>45</v>
      </c>
      <c r="Q5" s="269"/>
    </row>
    <row r="6" hidden="1" outlineLevel="1" spans="1:17">
      <c r="A6" s="172"/>
      <c r="B6" s="173"/>
      <c r="C6" s="179" t="s">
        <v>43</v>
      </c>
      <c r="D6" s="175"/>
      <c r="E6" s="176"/>
      <c r="F6" s="177"/>
      <c r="G6" s="177"/>
      <c r="H6" s="178"/>
      <c r="I6" s="127"/>
      <c r="J6" s="128"/>
      <c r="K6" s="236"/>
      <c r="L6" s="236"/>
      <c r="M6" s="237" t="s">
        <v>46</v>
      </c>
      <c r="N6" s="220"/>
      <c r="O6" s="179"/>
      <c r="P6" s="238"/>
      <c r="Q6" s="269"/>
    </row>
    <row r="7" hidden="1" outlineLevel="1" spans="1:17">
      <c r="A7" s="172"/>
      <c r="B7" s="173"/>
      <c r="C7" s="179"/>
      <c r="D7" s="180"/>
      <c r="E7" s="176"/>
      <c r="F7" s="177"/>
      <c r="G7" s="177"/>
      <c r="H7" s="178"/>
      <c r="I7" s="127"/>
      <c r="J7" s="128"/>
      <c r="K7" s="236"/>
      <c r="L7" s="236"/>
      <c r="M7" s="237"/>
      <c r="N7" s="220">
        <v>4</v>
      </c>
      <c r="O7" s="179">
        <v>4</v>
      </c>
      <c r="P7" s="238" t="s">
        <v>47</v>
      </c>
      <c r="Q7" s="269"/>
    </row>
    <row r="8" s="157" customFormat="1" hidden="1" outlineLevel="1" spans="1:19">
      <c r="A8" s="181"/>
      <c r="B8" s="182" t="s">
        <v>43</v>
      </c>
      <c r="C8" s="183"/>
      <c r="D8" s="184"/>
      <c r="E8" s="185"/>
      <c r="F8" s="186"/>
      <c r="G8" s="186"/>
      <c r="H8" s="187"/>
      <c r="I8" s="127"/>
      <c r="J8" s="128"/>
      <c r="K8" s="150"/>
      <c r="L8" s="150"/>
      <c r="M8" s="239" t="s">
        <v>48</v>
      </c>
      <c r="N8" s="195"/>
      <c r="O8" s="183">
        <v>4</v>
      </c>
      <c r="P8" s="240" t="s">
        <v>49</v>
      </c>
      <c r="Q8" s="270"/>
      <c r="R8" s="106"/>
      <c r="S8" s="106"/>
    </row>
    <row r="9" s="157" customFormat="1" hidden="1" outlineLevel="1" spans="1:19">
      <c r="A9" s="188"/>
      <c r="B9" s="189"/>
      <c r="C9" s="190"/>
      <c r="D9" s="191"/>
      <c r="E9" s="192"/>
      <c r="F9" s="193"/>
      <c r="G9" s="193"/>
      <c r="H9" s="194"/>
      <c r="I9" s="127"/>
      <c r="J9" s="128"/>
      <c r="K9" s="129"/>
      <c r="L9" s="129"/>
      <c r="M9" s="241"/>
      <c r="N9" s="242">
        <v>0</v>
      </c>
      <c r="O9" s="190" t="s">
        <v>47</v>
      </c>
      <c r="P9" s="243" t="s">
        <v>50</v>
      </c>
      <c r="Q9" s="271"/>
      <c r="R9" s="106"/>
      <c r="S9" s="106"/>
    </row>
    <row r="10" hidden="1" outlineLevel="1" spans="1:17">
      <c r="A10" s="188"/>
      <c r="B10" s="189"/>
      <c r="C10" s="190"/>
      <c r="D10" s="191"/>
      <c r="E10" s="192"/>
      <c r="F10" s="193"/>
      <c r="G10" s="193"/>
      <c r="H10" s="194"/>
      <c r="I10" s="127"/>
      <c r="J10" s="128"/>
      <c r="K10" s="129"/>
      <c r="L10" s="129" t="s">
        <v>51</v>
      </c>
      <c r="M10" s="241"/>
      <c r="N10" s="242">
        <v>0</v>
      </c>
      <c r="O10" s="190" t="s">
        <v>49</v>
      </c>
      <c r="P10" s="243" t="s">
        <v>52</v>
      </c>
      <c r="Q10" s="271"/>
    </row>
    <row r="11" s="156" customFormat="1" collapsed="1" spans="1:19">
      <c r="A11" s="168" t="s">
        <v>40</v>
      </c>
      <c r="B11" s="169" t="str">
        <f>IF(COUNTA(B12:B14)&gt;0,"z","")</f>
        <v/>
      </c>
      <c r="C11" s="170" t="str">
        <f>IF(COUNTA(C12:C14)&gt;0,"y","")</f>
        <v/>
      </c>
      <c r="D11" s="171" t="str">
        <f>IF(COUNTA(D12:D14)&gt;0,"x","")</f>
        <v>x</v>
      </c>
      <c r="E11" s="169">
        <v>0</v>
      </c>
      <c r="F11" s="170">
        <v>1</v>
      </c>
      <c r="G11" s="170">
        <v>0</v>
      </c>
      <c r="H11" s="171">
        <v>0</v>
      </c>
      <c r="I11" s="227">
        <f>SUM(E11*8,F11*4,G11*2,H11)</f>
        <v>4</v>
      </c>
      <c r="J11" s="228">
        <f>IF(I11&lt;=9,I11,CHAR(I11-10+CODE("A")))</f>
        <v>4</v>
      </c>
      <c r="K11" s="229" t="s">
        <v>53</v>
      </c>
      <c r="L11" s="229"/>
      <c r="M11" s="233"/>
      <c r="N11" s="234">
        <f>1+SUM(N12:N14)</f>
        <v>5</v>
      </c>
      <c r="O11" s="235" t="str">
        <f>CONCATENATE(1+SUM(O12:O14)," + 2 GB")</f>
        <v>9 + 2 GB</v>
      </c>
      <c r="P11" s="232"/>
      <c r="Q11" s="267"/>
      <c r="R11" s="268">
        <v>3</v>
      </c>
      <c r="S11" s="268">
        <v>4</v>
      </c>
    </row>
    <row r="12" ht="15" customHeight="1" outlineLevel="1" spans="1:17">
      <c r="A12" s="172"/>
      <c r="B12" s="173"/>
      <c r="C12" s="179"/>
      <c r="D12" s="175" t="s">
        <v>43</v>
      </c>
      <c r="E12" s="176"/>
      <c r="F12" s="177"/>
      <c r="G12" s="177"/>
      <c r="H12" s="178"/>
      <c r="I12" s="127"/>
      <c r="J12" s="128"/>
      <c r="K12" s="236"/>
      <c r="L12" s="236"/>
      <c r="M12" s="237" t="s">
        <v>54</v>
      </c>
      <c r="N12" s="173"/>
      <c r="O12" s="174">
        <v>4</v>
      </c>
      <c r="P12" s="238" t="s">
        <v>55</v>
      </c>
      <c r="Q12" s="269"/>
    </row>
    <row r="13" ht="15" customHeight="1" outlineLevel="1" spans="1:17">
      <c r="A13" s="181"/>
      <c r="B13" s="195"/>
      <c r="C13" s="196"/>
      <c r="D13" s="197"/>
      <c r="E13" s="185"/>
      <c r="F13" s="186"/>
      <c r="G13" s="186"/>
      <c r="H13" s="187"/>
      <c r="I13" s="127"/>
      <c r="J13" s="128"/>
      <c r="K13" s="150"/>
      <c r="L13" s="150"/>
      <c r="M13" s="239"/>
      <c r="N13" s="195">
        <v>4</v>
      </c>
      <c r="O13" s="183">
        <v>4</v>
      </c>
      <c r="P13" s="240" t="s">
        <v>30</v>
      </c>
      <c r="Q13" s="270"/>
    </row>
    <row r="14" ht="15" customHeight="1" outlineLevel="1" spans="1:17">
      <c r="A14" s="198"/>
      <c r="B14" s="199"/>
      <c r="C14" s="200"/>
      <c r="D14" s="201"/>
      <c r="E14" s="202"/>
      <c r="F14" s="203"/>
      <c r="G14" s="203"/>
      <c r="H14" s="204"/>
      <c r="I14" s="127"/>
      <c r="J14" s="128"/>
      <c r="K14" s="244"/>
      <c r="L14" s="244"/>
      <c r="M14" s="245"/>
      <c r="N14" s="199">
        <v>0</v>
      </c>
      <c r="O14" s="213" t="s">
        <v>56</v>
      </c>
      <c r="P14" s="246" t="s">
        <v>53</v>
      </c>
      <c r="Q14" s="272"/>
    </row>
    <row r="15" s="156" customFormat="1" spans="1:19">
      <c r="A15" s="168" t="s">
        <v>40</v>
      </c>
      <c r="B15" s="169" t="str">
        <f>IF(COUNTA(B16:B17)&gt;0,"z","")</f>
        <v/>
      </c>
      <c r="C15" s="170" t="str">
        <f>IF(COUNTA(C16:C17)&gt;0,"y","")</f>
        <v/>
      </c>
      <c r="D15" s="171" t="str">
        <f>IF(COUNTA(D16:D17)&gt;0,"x","")</f>
        <v/>
      </c>
      <c r="E15" s="169">
        <v>1</v>
      </c>
      <c r="F15" s="170">
        <v>1</v>
      </c>
      <c r="G15" s="170">
        <v>0</v>
      </c>
      <c r="H15" s="171">
        <v>0</v>
      </c>
      <c r="I15" s="227">
        <f>SUM(E15*8,F15*4,G15*2,H15)</f>
        <v>12</v>
      </c>
      <c r="J15" s="228" t="str">
        <f>IF(I15&lt;=9,I15,CHAR(I15-10+CODE("A")))</f>
        <v>C</v>
      </c>
      <c r="K15" s="233" t="s">
        <v>57</v>
      </c>
      <c r="L15" s="230"/>
      <c r="M15" s="231"/>
      <c r="N15" s="234" t="s">
        <v>58</v>
      </c>
      <c r="O15" s="235" t="s">
        <v>58</v>
      </c>
      <c r="P15" s="232"/>
      <c r="Q15" s="267" t="s">
        <v>53</v>
      </c>
      <c r="R15" s="268">
        <v>0</v>
      </c>
      <c r="S15" s="268">
        <v>0</v>
      </c>
    </row>
    <row r="16" ht="15" hidden="1" customHeight="1" outlineLevel="1" spans="1:17">
      <c r="A16" s="205"/>
      <c r="B16" s="206"/>
      <c r="C16" s="207"/>
      <c r="D16" s="208"/>
      <c r="E16" s="209"/>
      <c r="F16" s="210"/>
      <c r="G16" s="210"/>
      <c r="H16" s="211"/>
      <c r="I16" s="127"/>
      <c r="J16" s="128"/>
      <c r="K16" s="247"/>
      <c r="L16" s="247"/>
      <c r="M16" s="248"/>
      <c r="N16" s="249"/>
      <c r="O16" s="207"/>
      <c r="P16" s="250"/>
      <c r="Q16" s="273"/>
    </row>
    <row r="17" ht="15" hidden="1" customHeight="1" outlineLevel="1" spans="1:17">
      <c r="A17" s="198"/>
      <c r="B17" s="212"/>
      <c r="C17" s="213"/>
      <c r="D17" s="214"/>
      <c r="E17" s="202"/>
      <c r="F17" s="203"/>
      <c r="G17" s="203"/>
      <c r="H17" s="204"/>
      <c r="I17" s="127"/>
      <c r="J17" s="128"/>
      <c r="K17" s="244"/>
      <c r="L17" s="244"/>
      <c r="M17" s="245"/>
      <c r="N17" s="199"/>
      <c r="O17" s="213"/>
      <c r="P17" s="246"/>
      <c r="Q17" s="272"/>
    </row>
    <row r="18" s="156" customFormat="1" collapsed="1" spans="1:19">
      <c r="A18" s="168" t="s">
        <v>40</v>
      </c>
      <c r="B18" s="169" t="str">
        <f>IF(COUNTA(B19:B22)&gt;0,"z","")</f>
        <v>z</v>
      </c>
      <c r="C18" s="170" t="str">
        <f>IF(COUNTA(C19:C22)&gt;0,"y","")</f>
        <v>y</v>
      </c>
      <c r="D18" s="171" t="str">
        <f>IF(COUNTA(D19:D22)&gt;0,"x","")</f>
        <v>x</v>
      </c>
      <c r="E18" s="169">
        <v>0</v>
      </c>
      <c r="F18" s="170">
        <v>0</v>
      </c>
      <c r="G18" s="170">
        <v>1</v>
      </c>
      <c r="H18" s="171">
        <v>0</v>
      </c>
      <c r="I18" s="227">
        <f>SUM(E18*8,F18*4,G18*2,H18)</f>
        <v>2</v>
      </c>
      <c r="J18" s="228">
        <f>IF(I18&lt;=9,I18,CHAR(I18-10+CODE("A")))</f>
        <v>2</v>
      </c>
      <c r="K18" s="229" t="s">
        <v>59</v>
      </c>
      <c r="L18" s="230"/>
      <c r="M18" s="231"/>
      <c r="N18" s="234">
        <v>5</v>
      </c>
      <c r="O18" s="235" t="s">
        <v>60</v>
      </c>
      <c r="P18" s="232"/>
      <c r="Q18" s="267"/>
      <c r="R18" s="268">
        <v>3</v>
      </c>
      <c r="S18" s="268">
        <v>4</v>
      </c>
    </row>
    <row r="19" s="158" customFormat="1" hidden="1" outlineLevel="1" spans="1:19">
      <c r="A19" s="215"/>
      <c r="B19" s="209"/>
      <c r="C19" s="216">
        <v>0</v>
      </c>
      <c r="D19" s="217">
        <v>0</v>
      </c>
      <c r="E19" s="209"/>
      <c r="F19" s="210"/>
      <c r="G19" s="210"/>
      <c r="H19" s="211"/>
      <c r="I19" s="127"/>
      <c r="J19" s="128"/>
      <c r="K19" s="251"/>
      <c r="L19" s="251"/>
      <c r="M19" s="252" t="s">
        <v>61</v>
      </c>
      <c r="N19" s="218" t="s">
        <v>62</v>
      </c>
      <c r="O19" s="216" t="s">
        <v>62</v>
      </c>
      <c r="P19" s="253" t="s">
        <v>63</v>
      </c>
      <c r="Q19" s="274" t="s">
        <v>64</v>
      </c>
      <c r="R19" s="160"/>
      <c r="S19" s="160"/>
    </row>
    <row r="20" s="158" customFormat="1" hidden="1" outlineLevel="1" spans="1:19">
      <c r="A20" s="215"/>
      <c r="B20" s="209"/>
      <c r="C20" s="216">
        <v>0</v>
      </c>
      <c r="D20" s="217">
        <v>1</v>
      </c>
      <c r="E20" s="209"/>
      <c r="F20" s="210"/>
      <c r="G20" s="210"/>
      <c r="H20" s="211"/>
      <c r="I20" s="127"/>
      <c r="J20" s="128"/>
      <c r="K20" s="251"/>
      <c r="L20" s="251"/>
      <c r="M20" s="252" t="s">
        <v>65</v>
      </c>
      <c r="N20" s="218">
        <v>4</v>
      </c>
      <c r="O20" s="216">
        <v>4</v>
      </c>
      <c r="P20" s="253" t="s">
        <v>66</v>
      </c>
      <c r="Q20" s="274" t="s">
        <v>64</v>
      </c>
      <c r="R20" s="160"/>
      <c r="S20" s="160"/>
    </row>
    <row r="21" s="158" customFormat="1" hidden="1" outlineLevel="1" spans="1:19">
      <c r="A21" s="215"/>
      <c r="B21" s="218" t="s">
        <v>43</v>
      </c>
      <c r="C21" s="216"/>
      <c r="D21" s="217"/>
      <c r="E21" s="209"/>
      <c r="F21" s="210"/>
      <c r="G21" s="210"/>
      <c r="H21" s="211"/>
      <c r="I21" s="127"/>
      <c r="J21" s="128"/>
      <c r="K21" s="251"/>
      <c r="L21" s="251" t="s">
        <v>65</v>
      </c>
      <c r="M21" s="252" t="s">
        <v>67</v>
      </c>
      <c r="N21" s="218">
        <v>8</v>
      </c>
      <c r="O21" s="216">
        <v>8</v>
      </c>
      <c r="P21" s="253" t="s">
        <v>68</v>
      </c>
      <c r="Q21" s="274"/>
      <c r="R21" s="160"/>
      <c r="S21" s="160"/>
    </row>
    <row r="22" ht="15" hidden="1" customHeight="1" outlineLevel="1" spans="1:17">
      <c r="A22" s="172"/>
      <c r="B22" s="173"/>
      <c r="C22" s="174">
        <v>1</v>
      </c>
      <c r="D22" s="175">
        <v>1</v>
      </c>
      <c r="E22" s="176"/>
      <c r="F22" s="177"/>
      <c r="G22" s="177"/>
      <c r="H22" s="178"/>
      <c r="I22" s="127"/>
      <c r="J22" s="128"/>
      <c r="K22" s="236"/>
      <c r="L22" s="236"/>
      <c r="M22" s="237" t="s">
        <v>69</v>
      </c>
      <c r="N22" s="220">
        <v>4</v>
      </c>
      <c r="O22" s="179">
        <v>4</v>
      </c>
      <c r="P22" s="238" t="s">
        <v>70</v>
      </c>
      <c r="Q22" s="269" t="s">
        <v>53</v>
      </c>
    </row>
    <row r="23" s="156" customFormat="1" collapsed="1" spans="1:19">
      <c r="A23" s="168" t="s">
        <v>40</v>
      </c>
      <c r="B23" s="169" t="str">
        <f>IF(COUNTA(B24:B25)&gt;0,"z","")</f>
        <v/>
      </c>
      <c r="C23" s="170" t="str">
        <f>IF(COUNTA(C24:C25)&gt;0,"y","")</f>
        <v/>
      </c>
      <c r="D23" s="171" t="str">
        <f>IF(COUNTA(D24:D25)&gt;0,"x","")</f>
        <v/>
      </c>
      <c r="E23" s="169">
        <v>1</v>
      </c>
      <c r="F23" s="170">
        <v>0</v>
      </c>
      <c r="G23" s="170">
        <v>1</v>
      </c>
      <c r="H23" s="171">
        <v>0</v>
      </c>
      <c r="I23" s="227">
        <f>SUM(E23*8,F23*4,G23*2,H23)</f>
        <v>10</v>
      </c>
      <c r="J23" s="228" t="str">
        <f>IF(I23&lt;=9,I23,CHAR(I23-10+CODE("A")))</f>
        <v>A</v>
      </c>
      <c r="K23" s="229" t="s">
        <v>71</v>
      </c>
      <c r="L23" s="230"/>
      <c r="M23" s="231"/>
      <c r="N23" s="234">
        <f>1+SUM(N24:N25)</f>
        <v>5</v>
      </c>
      <c r="O23" s="235">
        <f>1+SUM(O24:O25)</f>
        <v>5</v>
      </c>
      <c r="P23" s="232"/>
      <c r="Q23" s="267" t="s">
        <v>72</v>
      </c>
      <c r="R23" s="268">
        <v>3</v>
      </c>
      <c r="S23" s="268">
        <v>4</v>
      </c>
    </row>
    <row r="24" s="158" customFormat="1" hidden="1" outlineLevel="1" spans="1:19">
      <c r="A24" s="219"/>
      <c r="B24" s="192"/>
      <c r="C24" s="193"/>
      <c r="D24" s="194"/>
      <c r="E24" s="192"/>
      <c r="F24" s="193"/>
      <c r="G24" s="193"/>
      <c r="H24" s="194"/>
      <c r="I24" s="127"/>
      <c r="J24" s="128"/>
      <c r="K24" s="254"/>
      <c r="L24" s="255"/>
      <c r="M24" s="256"/>
      <c r="N24" s="257">
        <v>4</v>
      </c>
      <c r="O24" s="258">
        <v>4</v>
      </c>
      <c r="P24" s="259" t="s">
        <v>73</v>
      </c>
      <c r="Q24" s="275"/>
      <c r="R24" s="160"/>
      <c r="S24" s="160"/>
    </row>
    <row r="25" ht="15" hidden="1" customHeight="1" outlineLevel="1" spans="1:17">
      <c r="A25" s="198"/>
      <c r="B25" s="199"/>
      <c r="C25" s="213"/>
      <c r="D25" s="214"/>
      <c r="E25" s="202"/>
      <c r="F25" s="203"/>
      <c r="G25" s="203"/>
      <c r="H25" s="204"/>
      <c r="I25" s="127"/>
      <c r="J25" s="128"/>
      <c r="K25" s="244"/>
      <c r="L25" s="244"/>
      <c r="M25" s="245"/>
      <c r="N25" s="212"/>
      <c r="O25" s="200"/>
      <c r="P25" s="246"/>
      <c r="Q25" s="272"/>
    </row>
    <row r="26" s="156" customFormat="1" collapsed="1" spans="1:19">
      <c r="A26" s="168" t="s">
        <v>40</v>
      </c>
      <c r="B26" s="169" t="str">
        <f>IF(COUNTA(B27:B30)&gt;0,"z","")</f>
        <v>z</v>
      </c>
      <c r="C26" s="170" t="str">
        <f>IF(COUNTA(C27:C30)&gt;0,"y","")</f>
        <v>y</v>
      </c>
      <c r="D26" s="171" t="str">
        <f>IF(COUNTA(D27:D30)&gt;0,"x","")</f>
        <v>x</v>
      </c>
      <c r="E26" s="169">
        <v>0</v>
      </c>
      <c r="F26" s="170">
        <v>1</v>
      </c>
      <c r="G26" s="170">
        <v>1</v>
      </c>
      <c r="H26" s="171">
        <v>0</v>
      </c>
      <c r="I26" s="227">
        <f>SUM(E26*8,F26*4,G26*2,H26)</f>
        <v>6</v>
      </c>
      <c r="J26" s="228">
        <f>IF(I26&lt;=9,I26,CHAR(I26-10+CODE("A")))</f>
        <v>6</v>
      </c>
      <c r="K26" s="229" t="s">
        <v>74</v>
      </c>
      <c r="L26" s="229"/>
      <c r="M26" s="233"/>
      <c r="N26" s="234" t="s">
        <v>60</v>
      </c>
      <c r="O26" s="235" t="str">
        <f>CONCATENATE(1+SUM(O27:O30)," + str")</f>
        <v>1 + str</v>
      </c>
      <c r="P26" s="232"/>
      <c r="Q26" s="267" t="s">
        <v>75</v>
      </c>
      <c r="R26" s="268">
        <v>3</v>
      </c>
      <c r="S26" s="268">
        <v>4</v>
      </c>
    </row>
    <row r="27" ht="15" hidden="1" customHeight="1" outlineLevel="1" spans="1:17">
      <c r="A27" s="172"/>
      <c r="B27" s="173"/>
      <c r="C27" s="174"/>
      <c r="D27" s="175"/>
      <c r="E27" s="176"/>
      <c r="F27" s="177"/>
      <c r="G27" s="177"/>
      <c r="H27" s="178"/>
      <c r="I27" s="127"/>
      <c r="J27" s="128"/>
      <c r="K27" s="236"/>
      <c r="L27" s="150"/>
      <c r="M27" s="237"/>
      <c r="N27" s="182" t="s">
        <v>62</v>
      </c>
      <c r="O27" s="196" t="s">
        <v>62</v>
      </c>
      <c r="P27" s="240" t="s">
        <v>76</v>
      </c>
      <c r="Q27" s="269"/>
    </row>
    <row r="28" ht="15" hidden="1" customHeight="1" outlineLevel="1" spans="1:17">
      <c r="A28" s="181"/>
      <c r="B28" s="182"/>
      <c r="C28" s="196"/>
      <c r="D28" s="197" t="s">
        <v>43</v>
      </c>
      <c r="E28" s="185"/>
      <c r="F28" s="186"/>
      <c r="G28" s="186"/>
      <c r="H28" s="187"/>
      <c r="I28" s="127"/>
      <c r="J28" s="128"/>
      <c r="K28" s="150"/>
      <c r="L28" s="150"/>
      <c r="M28" s="239" t="s">
        <v>77</v>
      </c>
      <c r="N28" s="182"/>
      <c r="O28" s="196"/>
      <c r="P28" s="240"/>
      <c r="Q28" s="270"/>
    </row>
    <row r="29" ht="15" hidden="1" customHeight="1" outlineLevel="1" spans="1:17">
      <c r="A29" s="181"/>
      <c r="B29" s="182"/>
      <c r="C29" s="196" t="s">
        <v>43</v>
      </c>
      <c r="D29" s="197"/>
      <c r="E29" s="185"/>
      <c r="F29" s="186"/>
      <c r="G29" s="186"/>
      <c r="H29" s="187"/>
      <c r="I29" s="127"/>
      <c r="J29" s="128"/>
      <c r="K29" s="150"/>
      <c r="L29" s="150" t="s">
        <v>78</v>
      </c>
      <c r="M29" s="239" t="s">
        <v>79</v>
      </c>
      <c r="N29" s="182"/>
      <c r="O29" s="196"/>
      <c r="P29" s="240"/>
      <c r="Q29" s="270"/>
    </row>
    <row r="30" ht="15" hidden="1" customHeight="1" outlineLevel="1" spans="1:17">
      <c r="A30" s="198"/>
      <c r="B30" s="199" t="s">
        <v>43</v>
      </c>
      <c r="C30" s="213"/>
      <c r="D30" s="201"/>
      <c r="E30" s="202"/>
      <c r="F30" s="203"/>
      <c r="G30" s="203"/>
      <c r="H30" s="204"/>
      <c r="I30" s="127"/>
      <c r="J30" s="128"/>
      <c r="K30" s="244"/>
      <c r="L30" s="150" t="s">
        <v>78</v>
      </c>
      <c r="M30" s="239" t="s">
        <v>80</v>
      </c>
      <c r="N30" s="199"/>
      <c r="O30" s="213"/>
      <c r="P30" s="246"/>
      <c r="Q30" s="272"/>
    </row>
    <row r="31" s="34" customFormat="1" collapsed="1" spans="1:19">
      <c r="A31" s="168" t="s">
        <v>40</v>
      </c>
      <c r="B31" s="169" t="str">
        <f>IF(COUNTA(B32:B34)&gt;0,"z","")</f>
        <v/>
      </c>
      <c r="C31" s="170" t="str">
        <f>IF(COUNTA(C32:C34)&gt;0,"y","")</f>
        <v/>
      </c>
      <c r="D31" s="171" t="str">
        <f>IF(COUNTA(D32:D34)&gt;0,"x","")</f>
        <v/>
      </c>
      <c r="E31" s="169">
        <v>1</v>
      </c>
      <c r="F31" s="170">
        <v>1</v>
      </c>
      <c r="G31" s="170">
        <v>1</v>
      </c>
      <c r="H31" s="171">
        <v>0</v>
      </c>
      <c r="I31" s="227">
        <f>SUM(E31*8,F31*4,G31*2,H31)</f>
        <v>14</v>
      </c>
      <c r="J31" s="228" t="str">
        <f>IF(I31&lt;=9,I31,CHAR(I31-10+CODE("A")))</f>
        <v>E</v>
      </c>
      <c r="K31" s="229"/>
      <c r="L31" s="230"/>
      <c r="M31" s="231"/>
      <c r="N31" s="234"/>
      <c r="O31" s="235"/>
      <c r="P31" s="232"/>
      <c r="Q31" s="267"/>
      <c r="R31" s="268"/>
      <c r="S31" s="268"/>
    </row>
    <row r="32" s="12" customFormat="1" ht="15" hidden="1" customHeight="1" outlineLevel="1" spans="1:19">
      <c r="A32" s="172"/>
      <c r="B32" s="173"/>
      <c r="C32" s="174"/>
      <c r="D32" s="175"/>
      <c r="E32" s="176"/>
      <c r="F32" s="177"/>
      <c r="G32" s="177"/>
      <c r="H32" s="178"/>
      <c r="I32" s="127"/>
      <c r="J32" s="128"/>
      <c r="K32" s="236"/>
      <c r="L32" s="236"/>
      <c r="M32" s="237"/>
      <c r="N32" s="220"/>
      <c r="O32" s="179"/>
      <c r="P32" s="238"/>
      <c r="Q32" s="269"/>
      <c r="R32" s="159"/>
      <c r="S32" s="159"/>
    </row>
    <row r="33" s="12" customFormat="1" ht="15" hidden="1" customHeight="1" outlineLevel="1" spans="1:19">
      <c r="A33" s="172"/>
      <c r="B33" s="173"/>
      <c r="C33" s="179"/>
      <c r="D33" s="180"/>
      <c r="E33" s="176"/>
      <c r="F33" s="177"/>
      <c r="G33" s="177"/>
      <c r="H33" s="178"/>
      <c r="I33" s="127"/>
      <c r="J33" s="128"/>
      <c r="K33" s="236"/>
      <c r="L33" s="236"/>
      <c r="M33" s="237"/>
      <c r="N33" s="220"/>
      <c r="O33" s="179"/>
      <c r="P33" s="238"/>
      <c r="Q33" s="269"/>
      <c r="R33" s="159"/>
      <c r="S33" s="159"/>
    </row>
    <row r="34" s="12" customFormat="1" ht="15" hidden="1" customHeight="1" outlineLevel="1" spans="1:19">
      <c r="A34" s="198"/>
      <c r="B34" s="199"/>
      <c r="C34" s="200"/>
      <c r="D34" s="201"/>
      <c r="E34" s="202"/>
      <c r="F34" s="203"/>
      <c r="G34" s="203"/>
      <c r="H34" s="204"/>
      <c r="I34" s="127"/>
      <c r="J34" s="128"/>
      <c r="K34" s="244"/>
      <c r="L34" s="244"/>
      <c r="M34" s="245"/>
      <c r="N34" s="199"/>
      <c r="O34" s="213"/>
      <c r="P34" s="246"/>
      <c r="Q34" s="272"/>
      <c r="R34" s="159"/>
      <c r="S34" s="159"/>
    </row>
    <row r="35" s="156" customFormat="1" collapsed="1" spans="1:19">
      <c r="A35" s="168" t="s">
        <v>40</v>
      </c>
      <c r="B35" s="169" t="str">
        <f>IF(COUNTA(B36)&gt;0,"z","")</f>
        <v/>
      </c>
      <c r="C35" s="170" t="str">
        <f>IF(COUNTA(C36)&gt;0,"y","")</f>
        <v/>
      </c>
      <c r="D35" s="171" t="str">
        <f>IF(COUNTA(D36)&gt;0,"x","")</f>
        <v/>
      </c>
      <c r="E35" s="169">
        <v>0</v>
      </c>
      <c r="F35" s="170">
        <v>0</v>
      </c>
      <c r="G35" s="170">
        <v>0</v>
      </c>
      <c r="H35" s="171">
        <v>1</v>
      </c>
      <c r="I35" s="227">
        <f>SUM(E35*8,F35*4,G35*2,H35)</f>
        <v>1</v>
      </c>
      <c r="J35" s="228">
        <f>IF(I35&lt;=9,I35,CHAR(I35-10+CODE("A")))</f>
        <v>1</v>
      </c>
      <c r="K35" s="229" t="s">
        <v>81</v>
      </c>
      <c r="L35" s="230"/>
      <c r="M35" s="231"/>
      <c r="N35" s="234">
        <f>1+SUM(N36)</f>
        <v>5</v>
      </c>
      <c r="O35" s="235">
        <f>1+SUM(O36)</f>
        <v>5</v>
      </c>
      <c r="P35" s="232"/>
      <c r="Q35" s="267" t="s">
        <v>82</v>
      </c>
      <c r="R35" s="268">
        <v>3</v>
      </c>
      <c r="S35" s="268">
        <v>0</v>
      </c>
    </row>
    <row r="36" ht="15" hidden="1" customHeight="1" outlineLevel="1" spans="1:17">
      <c r="A36" s="198"/>
      <c r="B36" s="212"/>
      <c r="C36" s="200"/>
      <c r="D36" s="214"/>
      <c r="E36" s="202"/>
      <c r="F36" s="203"/>
      <c r="G36" s="203"/>
      <c r="H36" s="204"/>
      <c r="I36" s="127"/>
      <c r="J36" s="128"/>
      <c r="K36" s="244"/>
      <c r="L36" s="244"/>
      <c r="M36" s="245"/>
      <c r="N36" s="199">
        <v>4</v>
      </c>
      <c r="O36" s="213">
        <v>4</v>
      </c>
      <c r="P36" s="246" t="s">
        <v>83</v>
      </c>
      <c r="Q36" s="272"/>
    </row>
    <row r="37" s="156" customFormat="1" collapsed="1" spans="1:19">
      <c r="A37" s="168" t="s">
        <v>40</v>
      </c>
      <c r="B37" s="169" t="str">
        <f>IF(COUNTA(B38:B42)&gt;0,"z","")</f>
        <v>z</v>
      </c>
      <c r="C37" s="170" t="str">
        <f>IF(COUNTA(C38:C42)&gt;0,"y","")</f>
        <v>y</v>
      </c>
      <c r="D37" s="171" t="str">
        <f>IF(COUNTA(D38:D42)&gt;0,"x","")</f>
        <v>x</v>
      </c>
      <c r="E37" s="169">
        <v>1</v>
      </c>
      <c r="F37" s="170">
        <v>0</v>
      </c>
      <c r="G37" s="170">
        <v>0</v>
      </c>
      <c r="H37" s="171">
        <v>1</v>
      </c>
      <c r="I37" s="227">
        <f>SUM(E37*8,F37*4,G37*2,H37)</f>
        <v>9</v>
      </c>
      <c r="J37" s="228">
        <f>IF(I37&lt;=9,I37,CHAR(I37-10+CODE("A")))</f>
        <v>9</v>
      </c>
      <c r="K37" s="229" t="s">
        <v>84</v>
      </c>
      <c r="L37" s="229"/>
      <c r="M37" s="233"/>
      <c r="N37" s="234">
        <v>5</v>
      </c>
      <c r="O37" s="235" t="s">
        <v>85</v>
      </c>
      <c r="P37" s="232"/>
      <c r="Q37" s="267" t="s">
        <v>82</v>
      </c>
      <c r="R37" s="268">
        <v>3</v>
      </c>
      <c r="S37" s="268">
        <v>4</v>
      </c>
    </row>
    <row r="38" ht="15" hidden="1" customHeight="1" outlineLevel="1" spans="1:17">
      <c r="A38" s="172"/>
      <c r="B38" s="173"/>
      <c r="C38" s="179"/>
      <c r="D38" s="175" t="s">
        <v>43</v>
      </c>
      <c r="E38" s="176"/>
      <c r="F38" s="177"/>
      <c r="G38" s="177"/>
      <c r="H38" s="178"/>
      <c r="I38" s="127"/>
      <c r="J38" s="128"/>
      <c r="K38" s="236"/>
      <c r="L38" s="260"/>
      <c r="M38" s="261" t="s">
        <v>86</v>
      </c>
      <c r="N38" s="173"/>
      <c r="O38" s="179"/>
      <c r="P38" s="238"/>
      <c r="Q38" s="269"/>
    </row>
    <row r="39" ht="15" hidden="1" customHeight="1" outlineLevel="1" spans="1:17">
      <c r="A39" s="181"/>
      <c r="B39" s="195"/>
      <c r="C39" s="196" t="s">
        <v>43</v>
      </c>
      <c r="D39" s="197"/>
      <c r="E39" s="185"/>
      <c r="F39" s="186"/>
      <c r="G39" s="186"/>
      <c r="H39" s="187"/>
      <c r="I39" s="127"/>
      <c r="J39" s="128"/>
      <c r="K39" s="150"/>
      <c r="L39" s="150"/>
      <c r="M39" s="239" t="s">
        <v>87</v>
      </c>
      <c r="N39" s="182"/>
      <c r="O39" s="196" t="s">
        <v>62</v>
      </c>
      <c r="P39" s="240" t="s">
        <v>88</v>
      </c>
      <c r="Q39" s="270"/>
    </row>
    <row r="40" ht="15" hidden="1" customHeight="1" outlineLevel="1" spans="1:17">
      <c r="A40" s="181"/>
      <c r="B40" s="195"/>
      <c r="C40" s="196"/>
      <c r="D40" s="197"/>
      <c r="E40" s="185"/>
      <c r="F40" s="186"/>
      <c r="G40" s="186"/>
      <c r="H40" s="187"/>
      <c r="I40" s="127"/>
      <c r="J40" s="128"/>
      <c r="K40" s="150"/>
      <c r="L40" s="150" t="s">
        <v>89</v>
      </c>
      <c r="M40" s="239"/>
      <c r="N40" s="195"/>
      <c r="O40" s="196">
        <v>4</v>
      </c>
      <c r="P40" s="240" t="s">
        <v>90</v>
      </c>
      <c r="Q40" s="270"/>
    </row>
    <row r="41" ht="15" hidden="1" customHeight="1" outlineLevel="1" spans="1:17">
      <c r="A41" s="181"/>
      <c r="B41" s="195"/>
      <c r="C41" s="196"/>
      <c r="D41" s="197"/>
      <c r="E41" s="185"/>
      <c r="F41" s="186"/>
      <c r="G41" s="186"/>
      <c r="H41" s="187"/>
      <c r="I41" s="127"/>
      <c r="J41" s="128"/>
      <c r="K41" s="150"/>
      <c r="L41" s="150" t="s">
        <v>91</v>
      </c>
      <c r="M41" s="239"/>
      <c r="N41" s="195"/>
      <c r="O41" s="196">
        <v>16</v>
      </c>
      <c r="P41" s="240" t="s">
        <v>92</v>
      </c>
      <c r="Q41" s="270"/>
    </row>
    <row r="42" ht="15" hidden="1" customHeight="1" outlineLevel="1" spans="1:17">
      <c r="A42" s="198"/>
      <c r="B42" s="199" t="s">
        <v>43</v>
      </c>
      <c r="C42" s="213"/>
      <c r="D42" s="214"/>
      <c r="E42" s="202"/>
      <c r="F42" s="203"/>
      <c r="G42" s="203"/>
      <c r="H42" s="204"/>
      <c r="I42" s="127"/>
      <c r="J42" s="128"/>
      <c r="K42" s="244"/>
      <c r="L42" s="244"/>
      <c r="M42" s="245" t="s">
        <v>93</v>
      </c>
      <c r="N42" s="212"/>
      <c r="O42" s="213">
        <v>2</v>
      </c>
      <c r="P42" s="246" t="s">
        <v>94</v>
      </c>
      <c r="Q42" s="272"/>
    </row>
    <row r="43" s="156" customFormat="1" collapsed="1" spans="1:19">
      <c r="A43" s="168" t="s">
        <v>40</v>
      </c>
      <c r="B43" s="169" t="str">
        <f>IF(COUNTA(B44)&gt;0,"z","")</f>
        <v/>
      </c>
      <c r="C43" s="170" t="str">
        <f>IF(COUNTA(C44)&gt;0,"y","")</f>
        <v/>
      </c>
      <c r="D43" s="171" t="str">
        <f>IF(COUNTA(D44)&gt;0,"x","")</f>
        <v/>
      </c>
      <c r="E43" s="169">
        <v>0</v>
      </c>
      <c r="F43" s="170">
        <v>1</v>
      </c>
      <c r="G43" s="170">
        <v>0</v>
      </c>
      <c r="H43" s="171">
        <v>1</v>
      </c>
      <c r="I43" s="227">
        <f>SUM(E43*8,F43*4,G43*2,H43)</f>
        <v>5</v>
      </c>
      <c r="J43" s="228">
        <f>IF(I43&lt;=9,I43,CHAR(I43-10+CODE("A")))</f>
        <v>5</v>
      </c>
      <c r="K43" s="233"/>
      <c r="L43" s="230"/>
      <c r="M43" s="231"/>
      <c r="N43" s="234"/>
      <c r="O43" s="235"/>
      <c r="P43" s="262"/>
      <c r="Q43" s="267"/>
      <c r="R43" s="268"/>
      <c r="S43" s="268"/>
    </row>
    <row r="44" ht="15" hidden="1" customHeight="1" outlineLevel="1" spans="1:17">
      <c r="A44" s="198"/>
      <c r="B44" s="199"/>
      <c r="C44" s="213"/>
      <c r="D44" s="214"/>
      <c r="E44" s="202"/>
      <c r="F44" s="203"/>
      <c r="G44" s="203"/>
      <c r="H44" s="204"/>
      <c r="I44" s="127"/>
      <c r="J44" s="128"/>
      <c r="K44" s="263"/>
      <c r="L44" s="244"/>
      <c r="M44" s="245"/>
      <c r="N44" s="212"/>
      <c r="O44" s="200"/>
      <c r="P44" s="264"/>
      <c r="Q44" s="272"/>
    </row>
    <row r="45" s="156" customFormat="1" collapsed="1" spans="1:19">
      <c r="A45" s="168" t="s">
        <v>40</v>
      </c>
      <c r="B45" s="169" t="str">
        <f>IF(COUNTA(B46:B50)&gt;0,"z","")</f>
        <v/>
      </c>
      <c r="C45" s="170" t="str">
        <f>IF(COUNTA(C46:C50)&gt;0,"y","")</f>
        <v/>
      </c>
      <c r="D45" s="171" t="str">
        <f>IF(COUNTA(D46:D50)&gt;0,"x","")</f>
        <v/>
      </c>
      <c r="E45" s="169">
        <v>1</v>
      </c>
      <c r="F45" s="170">
        <v>1</v>
      </c>
      <c r="G45" s="170">
        <v>0</v>
      </c>
      <c r="H45" s="171">
        <v>1</v>
      </c>
      <c r="I45" s="227">
        <f>SUM(E45*8,F45*4,G45*2,H45)</f>
        <v>13</v>
      </c>
      <c r="J45" s="228" t="str">
        <f>IF(I45&lt;=9,I45,CHAR(I45-10+CODE("A")))</f>
        <v>D</v>
      </c>
      <c r="K45" s="229"/>
      <c r="L45" s="230"/>
      <c r="M45" s="231"/>
      <c r="N45" s="234"/>
      <c r="O45" s="235"/>
      <c r="P45" s="232"/>
      <c r="Q45" s="267"/>
      <c r="R45" s="268"/>
      <c r="S45" s="268"/>
    </row>
    <row r="46" ht="15" hidden="1" customHeight="1" outlineLevel="1" spans="1:17">
      <c r="A46" s="181"/>
      <c r="B46" s="195"/>
      <c r="C46" s="196"/>
      <c r="D46" s="197"/>
      <c r="E46" s="185"/>
      <c r="F46" s="186"/>
      <c r="G46" s="186"/>
      <c r="H46" s="187"/>
      <c r="I46" s="127"/>
      <c r="J46" s="128"/>
      <c r="K46" s="150"/>
      <c r="L46" s="150"/>
      <c r="M46" s="239"/>
      <c r="N46" s="182"/>
      <c r="O46" s="196"/>
      <c r="P46" s="240"/>
      <c r="Q46" s="270"/>
    </row>
    <row r="47" ht="15" hidden="1" customHeight="1" outlineLevel="1" spans="1:17">
      <c r="A47" s="181"/>
      <c r="B47" s="195"/>
      <c r="C47" s="196"/>
      <c r="D47" s="197"/>
      <c r="E47" s="185"/>
      <c r="F47" s="186"/>
      <c r="G47" s="186"/>
      <c r="H47" s="187"/>
      <c r="I47" s="127"/>
      <c r="J47" s="128"/>
      <c r="K47" s="150"/>
      <c r="L47" s="150"/>
      <c r="M47" s="239"/>
      <c r="N47" s="182"/>
      <c r="O47" s="196"/>
      <c r="P47" s="240"/>
      <c r="Q47" s="270"/>
    </row>
    <row r="48" ht="15" hidden="1" customHeight="1" outlineLevel="1" spans="1:17">
      <c r="A48" s="181"/>
      <c r="B48" s="195"/>
      <c r="C48" s="196"/>
      <c r="D48" s="197"/>
      <c r="E48" s="185"/>
      <c r="F48" s="186"/>
      <c r="G48" s="186"/>
      <c r="H48" s="187"/>
      <c r="I48" s="127"/>
      <c r="J48" s="128"/>
      <c r="K48" s="150"/>
      <c r="L48" s="150"/>
      <c r="M48" s="239"/>
      <c r="N48" s="182"/>
      <c r="O48" s="196"/>
      <c r="P48" s="240"/>
      <c r="Q48" s="270"/>
    </row>
    <row r="49" ht="15" hidden="1" customHeight="1" outlineLevel="1" spans="1:17">
      <c r="A49" s="181"/>
      <c r="B49" s="195"/>
      <c r="C49" s="196"/>
      <c r="D49" s="197"/>
      <c r="E49" s="185"/>
      <c r="F49" s="186"/>
      <c r="G49" s="186"/>
      <c r="H49" s="187"/>
      <c r="I49" s="127"/>
      <c r="J49" s="128"/>
      <c r="K49" s="150"/>
      <c r="L49" s="150"/>
      <c r="M49" s="239"/>
      <c r="N49" s="182"/>
      <c r="O49" s="196"/>
      <c r="P49" s="240"/>
      <c r="Q49" s="270"/>
    </row>
    <row r="50" ht="15" hidden="1" customHeight="1" outlineLevel="1" spans="1:17">
      <c r="A50" s="198"/>
      <c r="B50" s="199"/>
      <c r="C50" s="200"/>
      <c r="D50" s="201"/>
      <c r="E50" s="202"/>
      <c r="F50" s="203"/>
      <c r="G50" s="203"/>
      <c r="H50" s="204"/>
      <c r="I50" s="127"/>
      <c r="J50" s="128"/>
      <c r="K50" s="244"/>
      <c r="L50" s="244"/>
      <c r="M50" s="245"/>
      <c r="N50" s="212"/>
      <c r="O50" s="200"/>
      <c r="P50" s="246"/>
      <c r="Q50" s="272"/>
    </row>
    <row r="51" s="156" customFormat="1" collapsed="1" spans="1:19">
      <c r="A51" s="168" t="s">
        <v>40</v>
      </c>
      <c r="B51" s="169" t="str">
        <f>IF(COUNTA(B52:B59)&gt;0,"z","")</f>
        <v>z</v>
      </c>
      <c r="C51" s="170" t="str">
        <f>IF(COUNTA(C52:C59)&gt;0,"y","")</f>
        <v>y</v>
      </c>
      <c r="D51" s="171" t="str">
        <f>IF(COUNTA(D52:D59)&gt;0,"x","")</f>
        <v>x</v>
      </c>
      <c r="E51" s="169">
        <v>0</v>
      </c>
      <c r="F51" s="170">
        <v>0</v>
      </c>
      <c r="G51" s="170">
        <v>1</v>
      </c>
      <c r="H51" s="171">
        <v>1</v>
      </c>
      <c r="I51" s="227">
        <f>SUM(E51*8,F51*4,G51*2,H51)</f>
        <v>3</v>
      </c>
      <c r="J51" s="228">
        <f>IF(I51&lt;=9,I51,CHAR(I51-10+CODE("A")))</f>
        <v>3</v>
      </c>
      <c r="K51" s="229" t="s">
        <v>95</v>
      </c>
      <c r="L51" s="230"/>
      <c r="M51" s="231"/>
      <c r="N51" s="234">
        <v>9</v>
      </c>
      <c r="O51" s="235">
        <v>9</v>
      </c>
      <c r="P51" s="232"/>
      <c r="Q51" s="267" t="s">
        <v>42</v>
      </c>
      <c r="R51" s="268">
        <v>3</v>
      </c>
      <c r="S51" s="268">
        <v>4</v>
      </c>
    </row>
    <row r="52" ht="15" hidden="1" customHeight="1" outlineLevel="1" spans="1:17">
      <c r="A52" s="172"/>
      <c r="B52" s="220"/>
      <c r="C52" s="179"/>
      <c r="D52" s="175" t="s">
        <v>43</v>
      </c>
      <c r="E52" s="176"/>
      <c r="F52" s="177"/>
      <c r="G52" s="177"/>
      <c r="H52" s="178"/>
      <c r="I52" s="127"/>
      <c r="J52" s="128"/>
      <c r="K52" s="236"/>
      <c r="L52" s="236"/>
      <c r="M52" s="237" t="s">
        <v>96</v>
      </c>
      <c r="N52" s="173"/>
      <c r="O52" s="174"/>
      <c r="P52" s="238"/>
      <c r="Q52" s="269"/>
    </row>
    <row r="53" ht="15" hidden="1" customHeight="1" outlineLevel="1" spans="1:17">
      <c r="A53" s="172"/>
      <c r="B53" s="220"/>
      <c r="C53" s="179" t="s">
        <v>43</v>
      </c>
      <c r="D53" s="175"/>
      <c r="E53" s="176"/>
      <c r="F53" s="177"/>
      <c r="G53" s="177"/>
      <c r="H53" s="178"/>
      <c r="I53" s="127"/>
      <c r="J53" s="128"/>
      <c r="K53" s="236"/>
      <c r="L53" s="236"/>
      <c r="M53" s="237" t="s">
        <v>97</v>
      </c>
      <c r="N53" s="173"/>
      <c r="O53" s="174"/>
      <c r="P53" s="238"/>
      <c r="Q53" s="269"/>
    </row>
    <row r="54" ht="15" hidden="1" customHeight="1" outlineLevel="1" spans="1:17">
      <c r="A54" s="172"/>
      <c r="B54" s="220" t="s">
        <v>43</v>
      </c>
      <c r="C54" s="179"/>
      <c r="D54" s="175"/>
      <c r="E54" s="176"/>
      <c r="F54" s="177"/>
      <c r="G54" s="177"/>
      <c r="H54" s="178"/>
      <c r="I54" s="127"/>
      <c r="J54" s="128"/>
      <c r="K54" s="236"/>
      <c r="L54" s="236" t="s">
        <v>98</v>
      </c>
      <c r="M54" s="237" t="s">
        <v>99</v>
      </c>
      <c r="N54" s="173"/>
      <c r="O54" s="174"/>
      <c r="P54" s="238"/>
      <c r="Q54" s="269"/>
    </row>
    <row r="55" ht="15" hidden="1" customHeight="1" outlineLevel="1" spans="1:17">
      <c r="A55" s="172"/>
      <c r="B55" s="220" t="s">
        <v>43</v>
      </c>
      <c r="C55" s="179"/>
      <c r="D55" s="175"/>
      <c r="E55" s="176"/>
      <c r="F55" s="177"/>
      <c r="G55" s="177"/>
      <c r="H55" s="178"/>
      <c r="I55" s="127"/>
      <c r="J55" s="128"/>
      <c r="K55" s="236"/>
      <c r="L55" s="236" t="s">
        <v>100</v>
      </c>
      <c r="M55" s="237" t="s">
        <v>101</v>
      </c>
      <c r="N55" s="173"/>
      <c r="O55" s="174"/>
      <c r="P55" s="238"/>
      <c r="Q55" s="269"/>
    </row>
    <row r="56" ht="15" hidden="1" customHeight="1" outlineLevel="1" spans="1:17">
      <c r="A56" s="172"/>
      <c r="B56" s="220" t="s">
        <v>43</v>
      </c>
      <c r="C56" s="179"/>
      <c r="D56" s="175"/>
      <c r="E56" s="176"/>
      <c r="F56" s="177"/>
      <c r="G56" s="177"/>
      <c r="H56" s="178"/>
      <c r="I56" s="127"/>
      <c r="J56" s="128"/>
      <c r="K56" s="236"/>
      <c r="L56" s="236" t="s">
        <v>96</v>
      </c>
      <c r="M56" s="237" t="s">
        <v>102</v>
      </c>
      <c r="N56" s="173"/>
      <c r="O56" s="174"/>
      <c r="P56" s="238"/>
      <c r="Q56" s="269"/>
    </row>
    <row r="57" ht="15" hidden="1" customHeight="1" outlineLevel="1" spans="1:17">
      <c r="A57" s="172"/>
      <c r="B57" s="220"/>
      <c r="C57" s="174"/>
      <c r="D57" s="180"/>
      <c r="E57" s="176"/>
      <c r="F57" s="177"/>
      <c r="G57" s="177"/>
      <c r="H57" s="178"/>
      <c r="I57" s="127"/>
      <c r="J57" s="128"/>
      <c r="K57" s="236"/>
      <c r="L57" s="236" t="s">
        <v>103</v>
      </c>
      <c r="M57" s="237"/>
      <c r="N57" s="173">
        <v>4</v>
      </c>
      <c r="O57" s="174">
        <v>4</v>
      </c>
      <c r="P57" s="238" t="s">
        <v>104</v>
      </c>
      <c r="Q57" s="269"/>
    </row>
    <row r="58" ht="15" hidden="1" customHeight="1" outlineLevel="1" spans="1:17">
      <c r="A58" s="172"/>
      <c r="B58" s="220"/>
      <c r="C58" s="179"/>
      <c r="D58" s="175"/>
      <c r="E58" s="176"/>
      <c r="F58" s="177"/>
      <c r="G58" s="177"/>
      <c r="H58" s="178"/>
      <c r="I58" s="127"/>
      <c r="J58" s="128"/>
      <c r="K58" s="236"/>
      <c r="L58" s="236" t="s">
        <v>105</v>
      </c>
      <c r="M58" s="237"/>
      <c r="N58" s="173">
        <v>4</v>
      </c>
      <c r="O58" s="174">
        <v>4</v>
      </c>
      <c r="P58" s="238" t="s">
        <v>106</v>
      </c>
      <c r="Q58" s="269"/>
    </row>
    <row r="59" ht="15" hidden="1" customHeight="1" outlineLevel="1" spans="1:17">
      <c r="A59" s="198"/>
      <c r="B59" s="212"/>
      <c r="C59" s="213"/>
      <c r="D59" s="214"/>
      <c r="E59" s="202"/>
      <c r="F59" s="203"/>
      <c r="G59" s="203"/>
      <c r="H59" s="204"/>
      <c r="I59" s="127"/>
      <c r="J59" s="128"/>
      <c r="K59" s="244"/>
      <c r="L59" s="244" t="s">
        <v>107</v>
      </c>
      <c r="M59" s="245"/>
      <c r="N59" s="199">
        <v>4</v>
      </c>
      <c r="O59" s="213">
        <v>4</v>
      </c>
      <c r="P59" s="246" t="s">
        <v>108</v>
      </c>
      <c r="Q59" s="272"/>
    </row>
    <row r="60" s="156" customFormat="1" collapsed="1" spans="1:19">
      <c r="A60" s="168" t="s">
        <v>40</v>
      </c>
      <c r="B60" s="169" t="str">
        <f>IF(COUNTA(B61:B63)&gt;0,"z","")</f>
        <v/>
      </c>
      <c r="C60" s="170" t="str">
        <f>IF(COUNTA(C61:C63)&gt;0,"y","")</f>
        <v/>
      </c>
      <c r="D60" s="171" t="str">
        <f>IF(COUNTA(D61:D63)&gt;0,"x","")</f>
        <v/>
      </c>
      <c r="E60" s="169">
        <v>1</v>
      </c>
      <c r="F60" s="170">
        <v>0</v>
      </c>
      <c r="G60" s="170">
        <v>1</v>
      </c>
      <c r="H60" s="171">
        <v>1</v>
      </c>
      <c r="I60" s="227">
        <f>SUM(E60*8,F60*4,G60*2,H60)</f>
        <v>11</v>
      </c>
      <c r="J60" s="228" t="str">
        <f>IF(I60&lt;=9,I60,CHAR(I60-10+CODE("A")))</f>
        <v>B</v>
      </c>
      <c r="K60" s="229" t="s">
        <v>109</v>
      </c>
      <c r="L60" s="230"/>
      <c r="M60" s="231"/>
      <c r="N60" s="234" t="s">
        <v>58</v>
      </c>
      <c r="O60" s="235" t="s">
        <v>58</v>
      </c>
      <c r="P60" s="232"/>
      <c r="Q60" s="267" t="s">
        <v>53</v>
      </c>
      <c r="R60" s="268">
        <v>1</v>
      </c>
      <c r="S60" s="268">
        <v>0</v>
      </c>
    </row>
    <row r="61" ht="15" hidden="1" customHeight="1" outlineLevel="1" spans="1:17">
      <c r="A61" s="172"/>
      <c r="B61" s="173"/>
      <c r="C61" s="174"/>
      <c r="D61" s="175"/>
      <c r="E61" s="176"/>
      <c r="F61" s="177"/>
      <c r="G61" s="177"/>
      <c r="H61" s="178"/>
      <c r="I61" s="127"/>
      <c r="J61" s="128"/>
      <c r="K61" s="236"/>
      <c r="L61" s="236"/>
      <c r="M61" s="237" t="s">
        <v>110</v>
      </c>
      <c r="N61" s="173"/>
      <c r="O61" s="174"/>
      <c r="P61" s="238"/>
      <c r="Q61" s="269"/>
    </row>
    <row r="62" ht="15" hidden="1" customHeight="1" outlineLevel="1" spans="1:17">
      <c r="A62" s="172"/>
      <c r="B62" s="173"/>
      <c r="C62" s="174"/>
      <c r="D62" s="175"/>
      <c r="E62" s="176"/>
      <c r="F62" s="177"/>
      <c r="G62" s="177"/>
      <c r="H62" s="178"/>
      <c r="I62" s="127"/>
      <c r="J62" s="128"/>
      <c r="K62" s="236"/>
      <c r="L62" s="236"/>
      <c r="M62" s="237" t="s">
        <v>111</v>
      </c>
      <c r="N62" s="173"/>
      <c r="O62" s="174"/>
      <c r="P62" s="238"/>
      <c r="Q62" s="269"/>
    </row>
    <row r="63" ht="15" hidden="1" customHeight="1" outlineLevel="1" spans="1:17">
      <c r="A63" s="198"/>
      <c r="B63" s="212"/>
      <c r="C63" s="213"/>
      <c r="D63" s="201"/>
      <c r="E63" s="202"/>
      <c r="F63" s="203"/>
      <c r="G63" s="203"/>
      <c r="H63" s="204"/>
      <c r="I63" s="127"/>
      <c r="J63" s="128"/>
      <c r="K63" s="244"/>
      <c r="L63" s="244"/>
      <c r="M63" s="245" t="s">
        <v>112</v>
      </c>
      <c r="N63" s="212"/>
      <c r="O63" s="200"/>
      <c r="P63" s="246" t="s">
        <v>113</v>
      </c>
      <c r="Q63" s="272"/>
    </row>
    <row r="64" s="156" customFormat="1" collapsed="1" spans="1:19">
      <c r="A64" s="168" t="s">
        <v>40</v>
      </c>
      <c r="B64" s="169" t="str">
        <f>IF(COUNTA(B65:B67)&gt;0,"z","")</f>
        <v/>
      </c>
      <c r="C64" s="170" t="str">
        <f>IF(COUNTA(C65:C67)&gt;0,"y","")</f>
        <v/>
      </c>
      <c r="D64" s="171" t="str">
        <f>IF(COUNTA(D65:D67)&gt;0,"x","")</f>
        <v/>
      </c>
      <c r="E64" s="169">
        <v>0</v>
      </c>
      <c r="F64" s="170">
        <v>1</v>
      </c>
      <c r="G64" s="170">
        <v>1</v>
      </c>
      <c r="H64" s="171">
        <v>1</v>
      </c>
      <c r="I64" s="227">
        <f>SUM(E64*8,F64*4,G64*2,H64)</f>
        <v>7</v>
      </c>
      <c r="J64" s="228">
        <f>IF(I64&lt;=9,I64,CHAR(I64-10+CODE("A")))</f>
        <v>7</v>
      </c>
      <c r="K64" s="229" t="s">
        <v>114</v>
      </c>
      <c r="L64" s="229"/>
      <c r="M64" s="233"/>
      <c r="N64" s="234">
        <f>1+SUM(N65:N67)</f>
        <v>5</v>
      </c>
      <c r="O64" s="235">
        <f>1+SUM(O65:O67)</f>
        <v>5</v>
      </c>
      <c r="P64" s="232"/>
      <c r="Q64" s="267" t="s">
        <v>53</v>
      </c>
      <c r="R64" s="268">
        <v>1</v>
      </c>
      <c r="S64" s="268">
        <v>1</v>
      </c>
    </row>
    <row r="65" ht="15" hidden="1" customHeight="1" outlineLevel="1" spans="1:17">
      <c r="A65" s="172"/>
      <c r="B65" s="173"/>
      <c r="C65" s="174"/>
      <c r="D65" s="180"/>
      <c r="E65" s="176"/>
      <c r="F65" s="177"/>
      <c r="G65" s="177"/>
      <c r="H65" s="178"/>
      <c r="I65" s="127"/>
      <c r="J65" s="128"/>
      <c r="K65" s="236"/>
      <c r="L65" s="260"/>
      <c r="M65" s="261"/>
      <c r="N65" s="173">
        <v>4</v>
      </c>
      <c r="O65" s="174">
        <v>4</v>
      </c>
      <c r="P65" s="238" t="s">
        <v>115</v>
      </c>
      <c r="Q65" s="269"/>
    </row>
    <row r="66" ht="15" hidden="1" customHeight="1" outlineLevel="1" spans="1:17">
      <c r="A66" s="172"/>
      <c r="B66" s="173"/>
      <c r="C66" s="174"/>
      <c r="D66" s="175"/>
      <c r="E66" s="176"/>
      <c r="F66" s="177"/>
      <c r="G66" s="177"/>
      <c r="H66" s="178"/>
      <c r="I66" s="127"/>
      <c r="J66" s="128"/>
      <c r="K66" s="236"/>
      <c r="L66" s="236"/>
      <c r="M66" s="237" t="s">
        <v>110</v>
      </c>
      <c r="N66" s="173"/>
      <c r="O66" s="174"/>
      <c r="P66" s="238"/>
      <c r="Q66" s="269"/>
    </row>
    <row r="67" ht="15" hidden="1" customHeight="1" outlineLevel="1" spans="1:17">
      <c r="A67" s="172"/>
      <c r="B67" s="220"/>
      <c r="C67" s="179"/>
      <c r="D67" s="180"/>
      <c r="E67" s="176"/>
      <c r="F67" s="177"/>
      <c r="G67" s="177"/>
      <c r="H67" s="178"/>
      <c r="I67" s="127"/>
      <c r="J67" s="128"/>
      <c r="K67" s="236"/>
      <c r="L67" s="236"/>
      <c r="M67" s="237" t="s">
        <v>116</v>
      </c>
      <c r="N67" s="173"/>
      <c r="O67" s="174"/>
      <c r="P67" s="238"/>
      <c r="Q67" s="269"/>
    </row>
    <row r="68" s="156" customFormat="1" collapsed="1" spans="1:19">
      <c r="A68" s="168" t="s">
        <v>40</v>
      </c>
      <c r="B68" s="169" t="str">
        <f>IF(COUNTA(B69:B72)&gt;0,"z","")</f>
        <v/>
      </c>
      <c r="C68" s="170" t="str">
        <f>IF(COUNTA(C69:C72)&gt;0,"y","")</f>
        <v/>
      </c>
      <c r="D68" s="171" t="str">
        <f>IF(COUNTA(D69:D72)&gt;0,"x","")</f>
        <v/>
      </c>
      <c r="E68" s="169">
        <v>1</v>
      </c>
      <c r="F68" s="170">
        <v>1</v>
      </c>
      <c r="G68" s="170">
        <v>1</v>
      </c>
      <c r="H68" s="171">
        <v>1</v>
      </c>
      <c r="I68" s="227">
        <f>SUM(E68*8,F68*4,G68*2,H68)</f>
        <v>15</v>
      </c>
      <c r="J68" s="228" t="str">
        <f>IF(I68&lt;=9,I68,CHAR(I68-10+CODE("A")))</f>
        <v>F</v>
      </c>
      <c r="K68" s="229"/>
      <c r="L68" s="229"/>
      <c r="M68" s="233"/>
      <c r="N68" s="234"/>
      <c r="O68" s="235"/>
      <c r="P68" s="232"/>
      <c r="Q68" s="267"/>
      <c r="R68" s="268"/>
      <c r="S68" s="268"/>
    </row>
    <row r="69" ht="15" hidden="1" customHeight="1" outlineLevel="1" spans="1:17">
      <c r="A69" s="172"/>
      <c r="B69" s="173"/>
      <c r="C69" s="174"/>
      <c r="D69" s="180"/>
      <c r="E69" s="176"/>
      <c r="F69" s="177"/>
      <c r="G69" s="177"/>
      <c r="H69" s="178"/>
      <c r="I69" s="127"/>
      <c r="J69" s="128"/>
      <c r="K69" s="236"/>
      <c r="L69" s="236"/>
      <c r="M69" s="237"/>
      <c r="N69" s="173"/>
      <c r="O69" s="174"/>
      <c r="P69" s="238"/>
      <c r="Q69" s="269"/>
    </row>
    <row r="70" ht="15" hidden="1" customHeight="1" outlineLevel="1" spans="1:17">
      <c r="A70" s="172"/>
      <c r="B70" s="173"/>
      <c r="C70" s="174"/>
      <c r="D70" s="175"/>
      <c r="E70" s="176"/>
      <c r="F70" s="177"/>
      <c r="G70" s="177"/>
      <c r="H70" s="178"/>
      <c r="I70" s="127"/>
      <c r="J70" s="128"/>
      <c r="K70" s="236"/>
      <c r="L70" s="236"/>
      <c r="M70" s="237"/>
      <c r="N70" s="173"/>
      <c r="O70" s="174"/>
      <c r="P70" s="238"/>
      <c r="Q70" s="269"/>
    </row>
    <row r="71" ht="15" hidden="1" customHeight="1" outlineLevel="1" spans="1:17">
      <c r="A71" s="172"/>
      <c r="B71" s="173"/>
      <c r="C71" s="174"/>
      <c r="D71" s="180"/>
      <c r="E71" s="176"/>
      <c r="F71" s="177"/>
      <c r="G71" s="177"/>
      <c r="H71" s="178"/>
      <c r="I71" s="127"/>
      <c r="J71" s="128"/>
      <c r="K71" s="236"/>
      <c r="L71" s="236"/>
      <c r="M71" s="237"/>
      <c r="N71" s="173"/>
      <c r="O71" s="174"/>
      <c r="P71" s="238"/>
      <c r="Q71" s="269"/>
    </row>
    <row r="72" ht="15" hidden="1" customHeight="1" outlineLevel="1" spans="1:17">
      <c r="A72" s="198"/>
      <c r="B72" s="212"/>
      <c r="C72" s="200"/>
      <c r="D72" s="201"/>
      <c r="E72" s="202"/>
      <c r="F72" s="203"/>
      <c r="G72" s="203"/>
      <c r="H72" s="204"/>
      <c r="I72" s="127"/>
      <c r="J72" s="128"/>
      <c r="K72" s="244"/>
      <c r="L72" s="244"/>
      <c r="M72" s="245"/>
      <c r="N72" s="199"/>
      <c r="O72" s="213"/>
      <c r="P72" s="246"/>
      <c r="Q72" s="272"/>
    </row>
    <row r="73" collapsed="1"/>
    <row r="74" spans="2:16">
      <c r="B74" s="3"/>
      <c r="C74" s="3"/>
      <c r="J74" s="28"/>
      <c r="K74" s="11" t="s">
        <v>32</v>
      </c>
      <c r="O74" s="161"/>
      <c r="P74" s="11" t="s">
        <v>117</v>
      </c>
    </row>
    <row r="75" spans="10:16">
      <c r="J75" s="73">
        <v>0</v>
      </c>
      <c r="K75" s="161" t="s">
        <v>118</v>
      </c>
      <c r="O75" s="73">
        <v>0</v>
      </c>
      <c r="P75" s="161" t="s">
        <v>119</v>
      </c>
    </row>
    <row r="76" spans="10:16">
      <c r="J76" s="73">
        <v>1</v>
      </c>
      <c r="K76" t="s">
        <v>120</v>
      </c>
      <c r="O76" s="73">
        <v>1</v>
      </c>
      <c r="P76" t="s">
        <v>121</v>
      </c>
    </row>
    <row r="77" spans="10:16">
      <c r="J77" s="73">
        <v>2</v>
      </c>
      <c r="K77" t="s">
        <v>122</v>
      </c>
      <c r="O77" s="73">
        <v>2</v>
      </c>
      <c r="P77" t="s">
        <v>123</v>
      </c>
    </row>
    <row r="78" spans="10:16">
      <c r="J78" s="73">
        <v>3</v>
      </c>
      <c r="K78" s="161" t="s">
        <v>124</v>
      </c>
      <c r="O78" s="73">
        <v>3</v>
      </c>
      <c r="P78" t="s">
        <v>122</v>
      </c>
    </row>
    <row r="79" spans="10:16">
      <c r="J79" s="161"/>
      <c r="O79" s="73">
        <v>4</v>
      </c>
      <c r="P79" t="s">
        <v>124</v>
      </c>
    </row>
  </sheetData>
  <mergeCells count="4">
    <mergeCell ref="B1:D1"/>
    <mergeCell ref="E1:H1"/>
    <mergeCell ref="I1:J1"/>
    <mergeCell ref="N1:O1"/>
  </mergeCells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A1" sqref="A1"/>
    </sheetView>
  </sheetViews>
  <sheetFormatPr defaultColWidth="9" defaultRowHeight="14.25" outlineLevelCol="2"/>
  <cols>
    <col min="1" max="1" width="14.858407079646" customWidth="1"/>
    <col min="2" max="2" width="12.858407079646" customWidth="1"/>
    <col min="3" max="3" width="43.4247787610619" customWidth="1"/>
  </cols>
  <sheetData>
    <row r="1" s="12" customFormat="1" spans="1:3">
      <c r="A1" s="12" t="s">
        <v>28</v>
      </c>
      <c r="B1" s="12" t="s">
        <v>1</v>
      </c>
      <c r="C1" s="12" t="s">
        <v>3</v>
      </c>
    </row>
    <row r="2" spans="1:3">
      <c r="A2" s="147"/>
      <c r="B2" s="148" t="s">
        <v>125</v>
      </c>
      <c r="C2" s="149" t="s">
        <v>126</v>
      </c>
    </row>
    <row r="3" spans="1:3">
      <c r="A3" s="150"/>
      <c r="B3" s="151" t="s">
        <v>127</v>
      </c>
      <c r="C3" s="152" t="s">
        <v>128</v>
      </c>
    </row>
    <row r="4" spans="1:3">
      <c r="A4" s="153" t="s">
        <v>129</v>
      </c>
      <c r="B4" s="95" t="s">
        <v>130</v>
      </c>
      <c r="C4" s="154"/>
    </row>
    <row r="6" spans="1:1">
      <c r="A6" t="s">
        <v>131</v>
      </c>
    </row>
    <row r="7" spans="1:1">
      <c r="A7" t="s">
        <v>132</v>
      </c>
    </row>
    <row r="9" spans="1:1">
      <c r="A9" t="s">
        <v>133</v>
      </c>
    </row>
    <row r="10" spans="1:1">
      <c r="A10" t="s">
        <v>134</v>
      </c>
    </row>
    <row r="11" spans="1:1">
      <c r="A11" t="s">
        <v>135</v>
      </c>
    </row>
    <row r="12" spans="1:1">
      <c r="A12" s="155" t="s">
        <v>136</v>
      </c>
    </row>
    <row r="13" spans="1:1">
      <c r="A13" s="155" t="s">
        <v>137</v>
      </c>
    </row>
    <row r="14" spans="1:1">
      <c r="A14" s="155" t="s">
        <v>138</v>
      </c>
    </row>
    <row r="15" spans="1:1">
      <c r="A15" s="155" t="s">
        <v>139</v>
      </c>
    </row>
  </sheetData>
  <pageMargins left="0.708661417322835" right="0.708661417322835" top="0.748031496062992" bottom="0.748031496062992" header="0.31496062992126" footer="0.31496062992126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zoomScale="160" zoomScaleNormal="160" workbookViewId="0">
      <pane ySplit="1" topLeftCell="A2" activePane="bottomLeft" state="frozen"/>
      <selection/>
      <selection pane="bottomLeft" activeCell="E27" sqref="E27"/>
    </sheetView>
  </sheetViews>
  <sheetFormatPr defaultColWidth="8.61061946902655" defaultRowHeight="14.25"/>
  <cols>
    <col min="1" max="1" width="16.8495575221239" style="7" customWidth="1"/>
    <col min="2" max="2" width="3.69911504424779" style="24" customWidth="1"/>
    <col min="3" max="3" width="3.46902654867257" style="106" customWidth="1"/>
    <col min="4" max="11" width="2.46902654867257" style="25" customWidth="1"/>
    <col min="12" max="12" width="19.7610619469027" style="7" customWidth="1"/>
    <col min="13" max="13" width="15.9823008849558" style="7" customWidth="1"/>
    <col min="14" max="14" width="17.6017699115044" style="7" customWidth="1"/>
    <col min="15" max="15" width="10.9734513274336" style="25" customWidth="1"/>
    <col min="16" max="16" width="21.6637168141593" style="25" customWidth="1"/>
    <col min="17" max="17" width="67.4159292035398" style="7" customWidth="1"/>
    <col min="18" max="16384" width="8.61061946902655" style="7"/>
  </cols>
  <sheetData>
    <row r="1" s="103" customFormat="1" spans="2:17">
      <c r="B1" s="24"/>
      <c r="C1" s="106"/>
      <c r="D1" s="24">
        <v>7</v>
      </c>
      <c r="E1" s="24">
        <v>6</v>
      </c>
      <c r="F1" s="24">
        <v>5</v>
      </c>
      <c r="G1" s="24">
        <v>4</v>
      </c>
      <c r="H1" s="24">
        <v>3</v>
      </c>
      <c r="I1" s="24">
        <v>2</v>
      </c>
      <c r="J1" s="24">
        <v>1</v>
      </c>
      <c r="K1" s="24">
        <v>0</v>
      </c>
      <c r="L1" s="103" t="s">
        <v>28</v>
      </c>
      <c r="M1" s="103" t="s">
        <v>29</v>
      </c>
      <c r="N1" s="103" t="s">
        <v>1</v>
      </c>
      <c r="O1" s="24" t="s">
        <v>140</v>
      </c>
      <c r="P1" s="24" t="s">
        <v>141</v>
      </c>
      <c r="Q1" s="103" t="s">
        <v>142</v>
      </c>
    </row>
    <row r="2" s="104" customFormat="1" spans="2:16">
      <c r="B2" s="107"/>
      <c r="C2" s="108"/>
      <c r="D2" s="107"/>
      <c r="E2" s="107"/>
      <c r="F2" s="107"/>
      <c r="G2" s="107"/>
      <c r="H2" s="107"/>
      <c r="I2" s="107"/>
      <c r="J2" s="107"/>
      <c r="K2" s="107"/>
      <c r="O2" s="107"/>
      <c r="P2" s="107"/>
    </row>
    <row r="3" s="71" customFormat="1" spans="1:17">
      <c r="A3" s="109"/>
      <c r="B3" s="110"/>
      <c r="C3" s="111"/>
      <c r="D3" s="111"/>
      <c r="E3" s="112"/>
      <c r="F3" s="112"/>
      <c r="G3" s="113"/>
      <c r="H3" s="111"/>
      <c r="I3" s="112"/>
      <c r="J3" s="112"/>
      <c r="K3" s="60" t="s">
        <v>43</v>
      </c>
      <c r="L3" s="136"/>
      <c r="M3" s="136" t="s">
        <v>143</v>
      </c>
      <c r="N3" s="87" t="s">
        <v>144</v>
      </c>
      <c r="O3" s="48" t="s">
        <v>145</v>
      </c>
      <c r="P3" s="60" t="s">
        <v>146</v>
      </c>
      <c r="Q3" s="141"/>
    </row>
    <row r="4" s="71" customFormat="1" spans="1:17">
      <c r="A4" s="114"/>
      <c r="B4" s="115" t="str">
        <f>DEC2HEX(C4,2)</f>
        <v>00</v>
      </c>
      <c r="C4" s="116">
        <f>IF(D4=1,128,0)+IF(E4=1,64,0)+IF(F4=1,32,0)+IF(G4=1,16,0)+IF(H4=1,8,0)+IF(I4=1,4,0)+IF(J4=1,2,0)+IF(K4=1,1,0)</f>
        <v>0</v>
      </c>
      <c r="D4" s="116"/>
      <c r="E4" s="106"/>
      <c r="F4" s="106"/>
      <c r="G4" s="117"/>
      <c r="H4" s="116">
        <v>0</v>
      </c>
      <c r="I4" s="106">
        <v>0</v>
      </c>
      <c r="J4" s="25">
        <v>0</v>
      </c>
      <c r="K4" s="27"/>
      <c r="M4" s="74" t="s">
        <v>147</v>
      </c>
      <c r="N4" s="91"/>
      <c r="O4" s="25"/>
      <c r="P4" s="27"/>
      <c r="Q4" s="142"/>
    </row>
    <row r="5" spans="1:17">
      <c r="A5" s="118"/>
      <c r="B5" s="115" t="str">
        <f t="shared" ref="B5:B11" si="0">DEC2HEX(C5,2)</f>
        <v>02</v>
      </c>
      <c r="C5" s="116">
        <f t="shared" ref="C5:C11" si="1">IF(D5=1,128,0)+IF(E5=1,64,0)+IF(F5=1,32,0)+IF(G5=1,16,0)+IF(H5=1,8,0)+IF(I5=1,4,0)+IF(J5=1,2,0)+IF(K5=1,1,0)</f>
        <v>2</v>
      </c>
      <c r="D5" s="26"/>
      <c r="G5" s="27"/>
      <c r="H5" s="26">
        <v>0</v>
      </c>
      <c r="I5" s="25">
        <v>0</v>
      </c>
      <c r="J5" s="25">
        <v>1</v>
      </c>
      <c r="K5" s="27"/>
      <c r="M5" s="7" t="s">
        <v>148</v>
      </c>
      <c r="N5" s="129"/>
      <c r="P5" s="27"/>
      <c r="Q5" s="72"/>
    </row>
    <row r="6" spans="1:17">
      <c r="A6" s="118"/>
      <c r="B6" s="115" t="str">
        <f t="shared" si="0"/>
        <v>04</v>
      </c>
      <c r="C6" s="116">
        <f t="shared" si="1"/>
        <v>4</v>
      </c>
      <c r="D6" s="26"/>
      <c r="G6" s="27"/>
      <c r="H6" s="26">
        <v>0</v>
      </c>
      <c r="I6" s="25">
        <v>1</v>
      </c>
      <c r="J6" s="25">
        <v>0</v>
      </c>
      <c r="K6" s="27"/>
      <c r="M6" s="74" t="s">
        <v>149</v>
      </c>
      <c r="N6" s="129"/>
      <c r="P6" s="27"/>
      <c r="Q6" s="72"/>
    </row>
    <row r="7" spans="1:17">
      <c r="A7" s="118"/>
      <c r="B7" s="115" t="str">
        <f t="shared" si="0"/>
        <v>06</v>
      </c>
      <c r="C7" s="116">
        <f t="shared" si="1"/>
        <v>6</v>
      </c>
      <c r="D7" s="26"/>
      <c r="G7" s="27"/>
      <c r="H7" s="26">
        <v>0</v>
      </c>
      <c r="I7" s="25">
        <v>1</v>
      </c>
      <c r="J7" s="25">
        <v>1</v>
      </c>
      <c r="K7" s="27"/>
      <c r="M7" s="74" t="s">
        <v>150</v>
      </c>
      <c r="N7" s="129"/>
      <c r="P7" s="27"/>
      <c r="Q7" s="72"/>
    </row>
    <row r="8" spans="1:17">
      <c r="A8" s="118"/>
      <c r="B8" s="115" t="str">
        <f t="shared" si="0"/>
        <v>08</v>
      </c>
      <c r="C8" s="116">
        <f t="shared" si="1"/>
        <v>8</v>
      </c>
      <c r="D8" s="26"/>
      <c r="G8" s="27"/>
      <c r="H8" s="26">
        <v>1</v>
      </c>
      <c r="I8" s="25">
        <v>0</v>
      </c>
      <c r="J8" s="25">
        <v>0</v>
      </c>
      <c r="K8" s="27"/>
      <c r="M8" s="7" t="s">
        <v>151</v>
      </c>
      <c r="N8" s="129"/>
      <c r="P8" s="27"/>
      <c r="Q8" s="72"/>
    </row>
    <row r="9" spans="1:17">
      <c r="A9" s="118"/>
      <c r="B9" s="115" t="str">
        <f t="shared" si="0"/>
        <v>0A</v>
      </c>
      <c r="C9" s="116">
        <f t="shared" si="1"/>
        <v>10</v>
      </c>
      <c r="D9" s="26"/>
      <c r="G9" s="27"/>
      <c r="H9" s="26">
        <v>1</v>
      </c>
      <c r="I9" s="25">
        <v>0</v>
      </c>
      <c r="J9" s="25">
        <v>1</v>
      </c>
      <c r="K9" s="27"/>
      <c r="M9" s="7" t="s">
        <v>152</v>
      </c>
      <c r="N9" s="129"/>
      <c r="P9" s="27"/>
      <c r="Q9" s="72"/>
    </row>
    <row r="10" spans="1:17">
      <c r="A10" s="118"/>
      <c r="B10" s="115" t="str">
        <f t="shared" si="0"/>
        <v>0C</v>
      </c>
      <c r="C10" s="116">
        <f t="shared" si="1"/>
        <v>12</v>
      </c>
      <c r="D10" s="26"/>
      <c r="G10" s="27"/>
      <c r="H10" s="26">
        <v>1</v>
      </c>
      <c r="I10" s="25">
        <v>1</v>
      </c>
      <c r="J10" s="25">
        <v>0</v>
      </c>
      <c r="K10" s="27"/>
      <c r="M10" s="7" t="s">
        <v>153</v>
      </c>
      <c r="N10" s="129"/>
      <c r="P10" s="27"/>
      <c r="Q10" s="72"/>
    </row>
    <row r="11" spans="1:17">
      <c r="A11" s="118"/>
      <c r="B11" s="115" t="str">
        <f t="shared" si="0"/>
        <v>0E</v>
      </c>
      <c r="C11" s="116">
        <f t="shared" si="1"/>
        <v>14</v>
      </c>
      <c r="D11" s="26"/>
      <c r="G11" s="27"/>
      <c r="H11" s="26">
        <v>1</v>
      </c>
      <c r="I11" s="25">
        <v>1</v>
      </c>
      <c r="J11" s="25">
        <v>1</v>
      </c>
      <c r="K11" s="27"/>
      <c r="M11" s="74" t="s">
        <v>154</v>
      </c>
      <c r="N11" s="129"/>
      <c r="P11" s="27"/>
      <c r="Q11" s="72"/>
    </row>
    <row r="12" s="71" customFormat="1" spans="1:17">
      <c r="A12" s="119"/>
      <c r="B12" s="115"/>
      <c r="C12" s="116"/>
      <c r="D12" s="116"/>
      <c r="E12" s="106"/>
      <c r="F12" s="106"/>
      <c r="G12" s="117" t="s">
        <v>43</v>
      </c>
      <c r="H12" s="116"/>
      <c r="I12" s="25"/>
      <c r="J12" s="25"/>
      <c r="K12" s="27"/>
      <c r="M12" s="74" t="s">
        <v>155</v>
      </c>
      <c r="N12" s="91" t="s">
        <v>156</v>
      </c>
      <c r="O12" s="25" t="s">
        <v>145</v>
      </c>
      <c r="P12" s="27" t="s">
        <v>146</v>
      </c>
      <c r="Q12" s="142"/>
    </row>
    <row r="13" s="105" customFormat="1" outlineLevel="1" spans="1:17">
      <c r="A13" s="120" t="s">
        <v>157</v>
      </c>
      <c r="B13" s="121"/>
      <c r="C13" s="122"/>
      <c r="D13" s="122"/>
      <c r="E13" s="123"/>
      <c r="F13" s="108"/>
      <c r="G13" s="124"/>
      <c r="H13" s="122"/>
      <c r="I13" s="108"/>
      <c r="J13" s="123"/>
      <c r="K13" s="130"/>
      <c r="L13" s="105" t="s">
        <v>148</v>
      </c>
      <c r="N13" s="137"/>
      <c r="O13" s="123"/>
      <c r="P13" s="130"/>
      <c r="Q13" s="143"/>
    </row>
    <row r="14" s="74" customFormat="1" outlineLevel="1" spans="1:17">
      <c r="A14" s="125"/>
      <c r="B14" s="126"/>
      <c r="C14" s="127"/>
      <c r="D14" s="127"/>
      <c r="E14" s="28"/>
      <c r="F14" s="73"/>
      <c r="G14" s="128"/>
      <c r="H14" s="127"/>
      <c r="I14" s="73"/>
      <c r="J14" s="28"/>
      <c r="K14" s="30"/>
      <c r="N14" s="138" t="s">
        <v>158</v>
      </c>
      <c r="O14" s="28">
        <v>1</v>
      </c>
      <c r="P14" s="30" t="s">
        <v>158</v>
      </c>
      <c r="Q14" s="144" t="s">
        <v>159</v>
      </c>
    </row>
    <row r="15" spans="1:17">
      <c r="A15" s="129"/>
      <c r="B15" s="115"/>
      <c r="C15" s="116"/>
      <c r="D15" s="26"/>
      <c r="G15" s="27"/>
      <c r="H15" s="26"/>
      <c r="K15" s="27"/>
      <c r="N15" s="129" t="s">
        <v>1</v>
      </c>
      <c r="O15" s="25" t="s">
        <v>145</v>
      </c>
      <c r="P15" s="27" t="s">
        <v>160</v>
      </c>
      <c r="Q15" s="72"/>
    </row>
    <row r="16" s="105" customFormat="1" outlineLevel="1" spans="1:17">
      <c r="A16" s="120" t="s">
        <v>161</v>
      </c>
      <c r="B16" s="121"/>
      <c r="C16" s="122"/>
      <c r="D16" s="122"/>
      <c r="E16" s="123"/>
      <c r="F16" s="108"/>
      <c r="G16" s="124"/>
      <c r="H16" s="122"/>
      <c r="I16" s="108"/>
      <c r="J16" s="123"/>
      <c r="K16" s="130"/>
      <c r="L16" s="105" t="s">
        <v>149</v>
      </c>
      <c r="N16" s="137"/>
      <c r="O16" s="123"/>
      <c r="P16" s="130"/>
      <c r="Q16" s="143"/>
    </row>
    <row r="17" s="71" customFormat="1" outlineLevel="1" spans="1:17">
      <c r="A17" s="119"/>
      <c r="B17" s="115"/>
      <c r="C17" s="116"/>
      <c r="D17" s="116"/>
      <c r="E17" s="106"/>
      <c r="F17" s="106"/>
      <c r="G17" s="27"/>
      <c r="H17" s="116"/>
      <c r="I17" s="106"/>
      <c r="J17" s="25"/>
      <c r="K17" s="27"/>
      <c r="N17" s="91" t="s">
        <v>162</v>
      </c>
      <c r="O17" s="25">
        <v>4</v>
      </c>
      <c r="P17" s="27" t="s">
        <v>163</v>
      </c>
      <c r="Q17" s="145" t="s">
        <v>164</v>
      </c>
    </row>
    <row r="18" s="71" customFormat="1" outlineLevel="1" spans="1:17">
      <c r="A18" s="119"/>
      <c r="B18" s="115"/>
      <c r="C18" s="116"/>
      <c r="D18" s="116"/>
      <c r="E18" s="106"/>
      <c r="F18" s="106"/>
      <c r="G18" s="27"/>
      <c r="H18" s="116"/>
      <c r="I18" s="106"/>
      <c r="J18" s="25"/>
      <c r="K18" s="27"/>
      <c r="N18" s="91" t="s">
        <v>165</v>
      </c>
      <c r="O18" s="25" t="s">
        <v>145</v>
      </c>
      <c r="P18" s="27" t="s">
        <v>160</v>
      </c>
      <c r="Q18" s="145" t="s">
        <v>166</v>
      </c>
    </row>
    <row r="19" s="105" customFormat="1" outlineLevel="1" spans="1:17">
      <c r="A19" s="120" t="s">
        <v>167</v>
      </c>
      <c r="B19" s="121"/>
      <c r="C19" s="122"/>
      <c r="D19" s="122"/>
      <c r="E19" s="123"/>
      <c r="F19" s="108"/>
      <c r="G19" s="124"/>
      <c r="H19" s="122"/>
      <c r="I19" s="108"/>
      <c r="J19" s="123"/>
      <c r="K19" s="130"/>
      <c r="L19" s="105" t="s">
        <v>150</v>
      </c>
      <c r="N19" s="137"/>
      <c r="O19" s="123"/>
      <c r="P19" s="130"/>
      <c r="Q19" s="143"/>
    </row>
    <row r="20" s="71" customFormat="1" outlineLevel="1" spans="1:17">
      <c r="A20" s="119"/>
      <c r="B20" s="115"/>
      <c r="C20" s="116"/>
      <c r="D20" s="116"/>
      <c r="E20" s="25"/>
      <c r="F20" s="106"/>
      <c r="G20" s="117"/>
      <c r="H20" s="116"/>
      <c r="I20" s="106"/>
      <c r="J20" s="25"/>
      <c r="K20" s="27"/>
      <c r="N20" s="91" t="s">
        <v>168</v>
      </c>
      <c r="O20" s="25">
        <v>4</v>
      </c>
      <c r="P20" s="27" t="s">
        <v>163</v>
      </c>
      <c r="Q20" s="145" t="s">
        <v>169</v>
      </c>
    </row>
    <row r="21" s="71" customFormat="1" outlineLevel="1" spans="1:17">
      <c r="A21" s="119"/>
      <c r="B21" s="115"/>
      <c r="C21" s="116"/>
      <c r="D21" s="116"/>
      <c r="E21" s="106"/>
      <c r="F21" s="25" t="s">
        <v>43</v>
      </c>
      <c r="G21" s="117"/>
      <c r="H21" s="116"/>
      <c r="I21" s="106"/>
      <c r="J21" s="25"/>
      <c r="K21" s="27"/>
      <c r="M21" s="71" t="s">
        <v>170</v>
      </c>
      <c r="N21" s="91" t="s">
        <v>171</v>
      </c>
      <c r="O21" s="25" t="s">
        <v>172</v>
      </c>
      <c r="P21" s="27" t="s">
        <v>173</v>
      </c>
      <c r="Q21" s="145" t="s">
        <v>174</v>
      </c>
    </row>
    <row r="22" s="71" customFormat="1" outlineLevel="1" spans="1:17">
      <c r="A22" s="119"/>
      <c r="B22" s="115"/>
      <c r="C22" s="116"/>
      <c r="D22" s="116"/>
      <c r="E22" s="25"/>
      <c r="F22" s="106"/>
      <c r="G22" s="117"/>
      <c r="H22" s="116"/>
      <c r="I22" s="106"/>
      <c r="J22" s="25"/>
      <c r="K22" s="27"/>
      <c r="L22" s="71" t="s">
        <v>170</v>
      </c>
      <c r="N22" s="91" t="s">
        <v>165</v>
      </c>
      <c r="O22" s="25" t="s">
        <v>145</v>
      </c>
      <c r="P22" s="27" t="s">
        <v>160</v>
      </c>
      <c r="Q22" s="145" t="s">
        <v>175</v>
      </c>
    </row>
    <row r="23" s="71" customFormat="1" outlineLevel="1" spans="1:17">
      <c r="A23" s="119"/>
      <c r="B23" s="115"/>
      <c r="C23" s="116"/>
      <c r="D23" s="116"/>
      <c r="E23" s="25"/>
      <c r="F23" s="106"/>
      <c r="G23" s="117"/>
      <c r="H23" s="116"/>
      <c r="I23" s="106"/>
      <c r="J23" s="25"/>
      <c r="K23" s="27"/>
      <c r="L23" s="71" t="s">
        <v>176</v>
      </c>
      <c r="N23" s="91" t="s">
        <v>165</v>
      </c>
      <c r="O23" s="25" t="s">
        <v>145</v>
      </c>
      <c r="P23" s="27" t="s">
        <v>160</v>
      </c>
      <c r="Q23" s="145" t="s">
        <v>166</v>
      </c>
    </row>
    <row r="24" s="105" customFormat="1" outlineLevel="1" spans="1:17">
      <c r="A24" s="120" t="s">
        <v>71</v>
      </c>
      <c r="B24" s="121"/>
      <c r="C24" s="122"/>
      <c r="D24" s="122"/>
      <c r="E24" s="108"/>
      <c r="F24" s="108"/>
      <c r="G24" s="130"/>
      <c r="H24" s="122"/>
      <c r="I24" s="108"/>
      <c r="J24" s="123"/>
      <c r="K24" s="130"/>
      <c r="L24" s="105" t="s">
        <v>151</v>
      </c>
      <c r="N24" s="137"/>
      <c r="O24" s="123"/>
      <c r="P24" s="130"/>
      <c r="Q24" s="143"/>
    </row>
    <row r="25" s="71" customFormat="1" outlineLevel="1" spans="1:17">
      <c r="A25" s="119"/>
      <c r="B25" s="115"/>
      <c r="C25" s="116"/>
      <c r="D25" s="116"/>
      <c r="E25" s="106"/>
      <c r="F25" s="106"/>
      <c r="G25" s="27"/>
      <c r="H25" s="116"/>
      <c r="I25" s="106"/>
      <c r="J25" s="25"/>
      <c r="K25" s="27"/>
      <c r="M25" s="74"/>
      <c r="N25" s="91" t="s">
        <v>66</v>
      </c>
      <c r="O25" s="25">
        <v>4</v>
      </c>
      <c r="P25" s="27" t="s">
        <v>163</v>
      </c>
      <c r="Q25" s="142"/>
    </row>
    <row r="26" s="71" customFormat="1" outlineLevel="1" spans="1:17">
      <c r="A26" s="119"/>
      <c r="B26" s="115"/>
      <c r="C26" s="116"/>
      <c r="D26" s="116"/>
      <c r="E26" s="25" t="s">
        <v>43</v>
      </c>
      <c r="F26" s="106"/>
      <c r="G26" s="117"/>
      <c r="H26" s="116"/>
      <c r="I26" s="106"/>
      <c r="J26" s="25"/>
      <c r="K26" s="27"/>
      <c r="M26" s="74" t="s">
        <v>177</v>
      </c>
      <c r="N26" s="91" t="s">
        <v>108</v>
      </c>
      <c r="O26" s="25" t="s">
        <v>145</v>
      </c>
      <c r="P26" s="27" t="s">
        <v>178</v>
      </c>
      <c r="Q26" s="142"/>
    </row>
    <row r="27" s="71" customFormat="1" outlineLevel="1" spans="1:17">
      <c r="A27" s="119"/>
      <c r="B27" s="115"/>
      <c r="C27" s="116"/>
      <c r="D27" s="116" t="s">
        <v>43</v>
      </c>
      <c r="E27" s="106"/>
      <c r="F27" s="25"/>
      <c r="G27" s="117"/>
      <c r="H27" s="116"/>
      <c r="I27" s="106"/>
      <c r="J27" s="25"/>
      <c r="K27" s="27"/>
      <c r="M27" s="71" t="s">
        <v>179</v>
      </c>
      <c r="N27" s="91" t="s">
        <v>180</v>
      </c>
      <c r="O27" s="25">
        <v>4</v>
      </c>
      <c r="P27" s="27" t="s">
        <v>181</v>
      </c>
      <c r="Q27" s="142" t="s">
        <v>182</v>
      </c>
    </row>
    <row r="28" s="71" customFormat="1" outlineLevel="1" spans="1:17">
      <c r="A28" s="119"/>
      <c r="B28" s="115"/>
      <c r="C28" s="116"/>
      <c r="D28" s="116"/>
      <c r="E28" s="106"/>
      <c r="F28" s="25"/>
      <c r="G28" s="117"/>
      <c r="H28" s="116"/>
      <c r="I28" s="106"/>
      <c r="J28" s="25"/>
      <c r="K28" s="27"/>
      <c r="L28" s="71" t="s">
        <v>179</v>
      </c>
      <c r="N28" s="91" t="s">
        <v>183</v>
      </c>
      <c r="O28" s="25" t="s">
        <v>145</v>
      </c>
      <c r="P28" s="27" t="s">
        <v>184</v>
      </c>
      <c r="Q28" s="142"/>
    </row>
    <row r="29" s="105" customFormat="1" outlineLevel="1" spans="1:17">
      <c r="A29" s="120" t="s">
        <v>114</v>
      </c>
      <c r="B29" s="121"/>
      <c r="C29" s="122"/>
      <c r="D29" s="122"/>
      <c r="E29" s="108"/>
      <c r="F29" s="108"/>
      <c r="G29" s="130"/>
      <c r="H29" s="122"/>
      <c r="I29" s="108"/>
      <c r="J29" s="123"/>
      <c r="K29" s="130"/>
      <c r="L29" s="105" t="s">
        <v>152</v>
      </c>
      <c r="N29" s="137"/>
      <c r="O29" s="123"/>
      <c r="P29" s="130"/>
      <c r="Q29" s="143"/>
    </row>
    <row r="30" s="71" customFormat="1" outlineLevel="1" spans="1:17">
      <c r="A30" s="119"/>
      <c r="B30" s="115"/>
      <c r="C30" s="116"/>
      <c r="D30" s="116"/>
      <c r="E30" s="106"/>
      <c r="F30" s="106"/>
      <c r="G30" s="27"/>
      <c r="H30" s="116"/>
      <c r="I30" s="106"/>
      <c r="J30" s="25"/>
      <c r="K30" s="27"/>
      <c r="M30" s="74"/>
      <c r="N30" s="91"/>
      <c r="O30" s="25"/>
      <c r="P30" s="27"/>
      <c r="Q30" s="142"/>
    </row>
    <row r="31" s="105" customFormat="1" outlineLevel="1" spans="1:17">
      <c r="A31" s="120" t="s">
        <v>185</v>
      </c>
      <c r="B31" s="121"/>
      <c r="C31" s="122"/>
      <c r="D31" s="122"/>
      <c r="E31" s="123"/>
      <c r="F31" s="108"/>
      <c r="G31" s="124"/>
      <c r="H31" s="122"/>
      <c r="I31" s="108"/>
      <c r="J31" s="123"/>
      <c r="K31" s="130"/>
      <c r="L31" s="105" t="s">
        <v>54</v>
      </c>
      <c r="N31" s="137"/>
      <c r="O31" s="123"/>
      <c r="P31" s="130"/>
      <c r="Q31" s="143"/>
    </row>
    <row r="32" s="74" customFormat="1" outlineLevel="1" spans="1:17">
      <c r="A32" s="125"/>
      <c r="B32" s="126"/>
      <c r="C32" s="127"/>
      <c r="D32" s="127"/>
      <c r="E32" s="28" t="s">
        <v>43</v>
      </c>
      <c r="F32" s="73"/>
      <c r="G32" s="128" t="s">
        <v>186</v>
      </c>
      <c r="H32" s="127"/>
      <c r="I32" s="73"/>
      <c r="J32" s="28"/>
      <c r="K32" s="30"/>
      <c r="M32" s="74" t="s">
        <v>187</v>
      </c>
      <c r="N32" s="138"/>
      <c r="O32" s="28"/>
      <c r="P32" s="30"/>
      <c r="Q32" s="144"/>
    </row>
    <row r="33" s="74" customFormat="1" outlineLevel="1" spans="1:17">
      <c r="A33" s="125"/>
      <c r="B33" s="126"/>
      <c r="C33" s="127"/>
      <c r="D33" s="127"/>
      <c r="E33" s="28"/>
      <c r="F33" s="73"/>
      <c r="G33" s="128"/>
      <c r="H33" s="127"/>
      <c r="I33" s="73"/>
      <c r="J33" s="28"/>
      <c r="K33" s="30"/>
      <c r="L33" s="74" t="s">
        <v>187</v>
      </c>
      <c r="N33" s="138" t="s">
        <v>188</v>
      </c>
      <c r="O33" s="28">
        <v>4</v>
      </c>
      <c r="P33" s="30"/>
      <c r="Q33" s="144"/>
    </row>
    <row r="34" s="74" customFormat="1" outlineLevel="1" spans="1:17">
      <c r="A34" s="125"/>
      <c r="B34" s="126"/>
      <c r="C34" s="127"/>
      <c r="D34" s="127"/>
      <c r="E34" s="28"/>
      <c r="F34" s="73"/>
      <c r="G34" s="128"/>
      <c r="H34" s="127"/>
      <c r="I34" s="73"/>
      <c r="J34" s="28"/>
      <c r="K34" s="30"/>
      <c r="L34" s="74" t="s">
        <v>187</v>
      </c>
      <c r="N34" s="138" t="s">
        <v>189</v>
      </c>
      <c r="O34" s="28">
        <v>4</v>
      </c>
      <c r="P34" s="30"/>
      <c r="Q34" s="144"/>
    </row>
    <row r="35" s="74" customFormat="1" outlineLevel="1" spans="1:17">
      <c r="A35" s="125"/>
      <c r="B35" s="126"/>
      <c r="C35" s="127"/>
      <c r="D35" s="127" t="s">
        <v>43</v>
      </c>
      <c r="E35" s="28" t="s">
        <v>186</v>
      </c>
      <c r="F35" s="73"/>
      <c r="G35" s="128"/>
      <c r="H35" s="127"/>
      <c r="I35" s="73"/>
      <c r="J35" s="28"/>
      <c r="K35" s="30"/>
      <c r="M35" s="74" t="s">
        <v>190</v>
      </c>
      <c r="N35" s="138" t="s">
        <v>191</v>
      </c>
      <c r="O35" s="28" t="s">
        <v>145</v>
      </c>
      <c r="P35" s="30" t="s">
        <v>192</v>
      </c>
      <c r="Q35" s="144"/>
    </row>
    <row r="36" s="105" customFormat="1" outlineLevel="1" spans="1:17">
      <c r="A36" s="120" t="s">
        <v>193</v>
      </c>
      <c r="B36" s="121"/>
      <c r="C36" s="122"/>
      <c r="D36" s="122"/>
      <c r="E36" s="123"/>
      <c r="F36" s="108"/>
      <c r="G36" s="124"/>
      <c r="H36" s="122"/>
      <c r="I36" s="108"/>
      <c r="J36" s="123"/>
      <c r="K36" s="130"/>
      <c r="L36" s="105" t="s">
        <v>154</v>
      </c>
      <c r="N36" s="137"/>
      <c r="O36" s="123"/>
      <c r="P36" s="130"/>
      <c r="Q36" s="143"/>
    </row>
    <row r="37" s="74" customFormat="1" outlineLevel="1" spans="1:17">
      <c r="A37" s="125"/>
      <c r="B37" s="126"/>
      <c r="C37" s="127"/>
      <c r="D37" s="127"/>
      <c r="E37" s="73"/>
      <c r="F37" s="28" t="s">
        <v>43</v>
      </c>
      <c r="G37" s="128"/>
      <c r="H37" s="127"/>
      <c r="I37" s="73"/>
      <c r="J37" s="28"/>
      <c r="K37" s="30"/>
      <c r="N37" s="138" t="s">
        <v>194</v>
      </c>
      <c r="O37" s="28" t="s">
        <v>145</v>
      </c>
      <c r="P37" s="30" t="s">
        <v>146</v>
      </c>
      <c r="Q37" s="144" t="s">
        <v>195</v>
      </c>
    </row>
    <row r="38" s="74" customFormat="1" outlineLevel="1" spans="1:17">
      <c r="A38" s="131"/>
      <c r="B38" s="132"/>
      <c r="C38" s="133"/>
      <c r="D38" s="133"/>
      <c r="E38" s="93"/>
      <c r="F38" s="134"/>
      <c r="G38" s="135"/>
      <c r="H38" s="133"/>
      <c r="I38" s="134"/>
      <c r="J38" s="93"/>
      <c r="K38" s="139"/>
      <c r="L38" s="96"/>
      <c r="M38" s="96"/>
      <c r="N38" s="140" t="s">
        <v>158</v>
      </c>
      <c r="O38" s="93" t="s">
        <v>145</v>
      </c>
      <c r="P38" s="139" t="s">
        <v>158</v>
      </c>
      <c r="Q38" s="146" t="s">
        <v>159</v>
      </c>
    </row>
    <row r="41" spans="2:13">
      <c r="B41" s="103"/>
      <c r="L41" s="7" t="s">
        <v>196</v>
      </c>
      <c r="M41" s="7" t="s">
        <v>197</v>
      </c>
    </row>
    <row r="42" spans="12:13">
      <c r="L42" s="7" t="s">
        <v>198</v>
      </c>
      <c r="M42" s="7" t="s">
        <v>199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zoomScale="131" zoomScaleNormal="131" workbookViewId="0">
      <pane ySplit="1" topLeftCell="A10" activePane="bottomLeft" state="frozen"/>
      <selection/>
      <selection pane="bottomLeft" activeCell="O15" sqref="O15"/>
    </sheetView>
  </sheetViews>
  <sheetFormatPr defaultColWidth="9" defaultRowHeight="14.25"/>
  <cols>
    <col min="1" max="1" width="15.4424778761062" style="12" customWidth="1"/>
    <col min="2" max="2" width="3.46902654867257" style="1" customWidth="1"/>
    <col min="3" max="3" width="3.46902654867257" style="3" customWidth="1"/>
    <col min="4" max="11" width="3" style="3" customWidth="1"/>
    <col min="12" max="12" width="22.2300884955752" customWidth="1"/>
    <col min="13" max="13" width="22.2300884955752" style="3" customWidth="1"/>
    <col min="14" max="14" width="15.858407079646" customWidth="1"/>
    <col min="15" max="15" width="17.3716814159292" style="4" customWidth="1"/>
    <col min="16" max="16" width="102.70796460177" customWidth="1"/>
  </cols>
  <sheetData>
    <row r="1" s="5" customFormat="1" spans="2:16">
      <c r="B1" s="13"/>
      <c r="C1" s="13"/>
      <c r="D1" s="14">
        <v>7</v>
      </c>
      <c r="E1" s="15">
        <v>6</v>
      </c>
      <c r="F1" s="15">
        <v>5</v>
      </c>
      <c r="G1" s="16">
        <v>4</v>
      </c>
      <c r="H1" s="14">
        <v>3</v>
      </c>
      <c r="I1" s="15">
        <v>2</v>
      </c>
      <c r="J1" s="15">
        <v>1</v>
      </c>
      <c r="K1" s="16">
        <v>0</v>
      </c>
      <c r="L1" s="62" t="s">
        <v>28</v>
      </c>
      <c r="M1" s="63" t="s">
        <v>29</v>
      </c>
      <c r="N1" s="63" t="s">
        <v>1</v>
      </c>
      <c r="O1" s="64" t="s">
        <v>140</v>
      </c>
      <c r="P1" s="65" t="s">
        <v>3</v>
      </c>
    </row>
    <row r="2" s="6" customFormat="1" spans="1:16">
      <c r="A2" s="17"/>
      <c r="B2" s="18"/>
      <c r="C2" s="19"/>
      <c r="D2" s="20"/>
      <c r="E2" s="21"/>
      <c r="F2" s="21"/>
      <c r="G2" s="22"/>
      <c r="H2" s="20"/>
      <c r="I2" s="66"/>
      <c r="J2" s="21"/>
      <c r="K2" s="22"/>
      <c r="L2" s="67"/>
      <c r="M2" s="68"/>
      <c r="N2" s="68"/>
      <c r="O2" s="69"/>
      <c r="P2" s="70"/>
    </row>
    <row r="3" s="7" customFormat="1" spans="1:16">
      <c r="A3" s="23"/>
      <c r="B3" s="24"/>
      <c r="C3" s="25"/>
      <c r="D3" s="26"/>
      <c r="E3" s="25"/>
      <c r="F3" s="25"/>
      <c r="G3" s="27"/>
      <c r="H3" s="26"/>
      <c r="I3" s="25"/>
      <c r="J3" s="25"/>
      <c r="K3" s="27" t="s">
        <v>200</v>
      </c>
      <c r="L3" s="71"/>
      <c r="M3" s="7" t="s">
        <v>201</v>
      </c>
      <c r="O3" s="71"/>
      <c r="P3" s="72"/>
    </row>
    <row r="4" s="8" customFormat="1" spans="1:16">
      <c r="A4" s="5"/>
      <c r="B4" s="13"/>
      <c r="C4" s="28"/>
      <c r="D4" s="29"/>
      <c r="E4" s="28"/>
      <c r="F4" s="28"/>
      <c r="G4" s="30"/>
      <c r="H4" s="29"/>
      <c r="I4" s="73"/>
      <c r="J4" s="28" t="s">
        <v>202</v>
      </c>
      <c r="K4" s="30"/>
      <c r="L4" s="74"/>
      <c r="M4" s="8" t="s">
        <v>203</v>
      </c>
      <c r="O4" s="75"/>
      <c r="P4" s="76"/>
    </row>
    <row r="5" s="6" customFormat="1" spans="1:16">
      <c r="A5" s="17" t="s">
        <v>204</v>
      </c>
      <c r="B5" s="18"/>
      <c r="C5" s="19"/>
      <c r="D5" s="20"/>
      <c r="E5" s="21"/>
      <c r="F5" s="21"/>
      <c r="G5" s="22"/>
      <c r="H5" s="20"/>
      <c r="I5" s="66"/>
      <c r="J5" s="21"/>
      <c r="K5" s="22"/>
      <c r="L5" s="67" t="s">
        <v>205</v>
      </c>
      <c r="M5" s="68"/>
      <c r="N5" s="68"/>
      <c r="O5" s="69"/>
      <c r="P5" s="70"/>
    </row>
    <row r="6" s="7" customFormat="1" outlineLevel="1" spans="1:16">
      <c r="A6" s="23"/>
      <c r="B6" s="24"/>
      <c r="C6" s="25"/>
      <c r="D6" s="26"/>
      <c r="E6" s="25"/>
      <c r="F6" s="25"/>
      <c r="G6" s="27"/>
      <c r="H6" s="26"/>
      <c r="I6" s="25" t="s">
        <v>206</v>
      </c>
      <c r="J6" s="25"/>
      <c r="K6" s="27"/>
      <c r="L6" s="71"/>
      <c r="M6" s="7" t="s">
        <v>207</v>
      </c>
      <c r="O6" s="71"/>
      <c r="P6" s="72"/>
    </row>
    <row r="7" s="8" customFormat="1" outlineLevel="1" spans="1:16">
      <c r="A7" s="5"/>
      <c r="B7" s="13"/>
      <c r="C7" s="28"/>
      <c r="D7" s="29"/>
      <c r="E7" s="28"/>
      <c r="F7" s="28" t="s">
        <v>208</v>
      </c>
      <c r="G7" s="30" t="s">
        <v>208</v>
      </c>
      <c r="H7" s="29"/>
      <c r="I7" s="73"/>
      <c r="J7" s="28"/>
      <c r="K7" s="30"/>
      <c r="L7" s="74"/>
      <c r="N7" s="8" t="s">
        <v>209</v>
      </c>
      <c r="O7" s="75"/>
      <c r="P7" s="76"/>
    </row>
    <row r="8" s="9" customFormat="1" outlineLevel="1" spans="1:16">
      <c r="A8" s="31"/>
      <c r="B8" s="32"/>
      <c r="C8" s="33"/>
      <c r="D8" s="29"/>
      <c r="E8" s="28"/>
      <c r="F8" s="28"/>
      <c r="G8" s="30"/>
      <c r="H8" s="29"/>
      <c r="I8" s="73"/>
      <c r="J8" s="28"/>
      <c r="K8" s="30"/>
      <c r="L8" s="74"/>
      <c r="M8" s="8"/>
      <c r="N8" s="7" t="s">
        <v>1</v>
      </c>
      <c r="O8" s="77" t="s">
        <v>210</v>
      </c>
      <c r="P8" s="78"/>
    </row>
    <row r="9" s="10" customFormat="1" spans="1:16">
      <c r="A9" s="34" t="s">
        <v>211</v>
      </c>
      <c r="B9" s="35"/>
      <c r="C9" s="36"/>
      <c r="D9" s="20"/>
      <c r="E9" s="21"/>
      <c r="F9" s="21"/>
      <c r="G9" s="22"/>
      <c r="H9" s="20"/>
      <c r="I9" s="21"/>
      <c r="J9" s="21"/>
      <c r="K9" s="22"/>
      <c r="L9" s="67" t="s">
        <v>212</v>
      </c>
      <c r="M9" s="68"/>
      <c r="N9" s="68"/>
      <c r="O9" s="67"/>
      <c r="P9" s="70"/>
    </row>
    <row r="10" outlineLevel="1" spans="4:16">
      <c r="D10" s="26"/>
      <c r="E10" s="25"/>
      <c r="G10" s="27"/>
      <c r="H10" s="26"/>
      <c r="I10" s="25" t="s">
        <v>213</v>
      </c>
      <c r="K10" s="27"/>
      <c r="L10" s="71"/>
      <c r="M10" s="7" t="s">
        <v>214</v>
      </c>
      <c r="N10" s="7"/>
      <c r="O10" s="71"/>
      <c r="P10" s="72"/>
    </row>
    <row r="11" s="9" customFormat="1" outlineLevel="1" spans="1:16">
      <c r="A11" s="31"/>
      <c r="B11" s="32"/>
      <c r="C11" s="33"/>
      <c r="D11" s="29"/>
      <c r="E11" s="28"/>
      <c r="F11" s="28">
        <v>1</v>
      </c>
      <c r="G11" s="30">
        <v>1</v>
      </c>
      <c r="H11" s="29"/>
      <c r="I11" s="73"/>
      <c r="J11" s="28"/>
      <c r="K11" s="30"/>
      <c r="L11" s="79"/>
      <c r="M11" s="9" t="s">
        <v>215</v>
      </c>
      <c r="N11" s="9" t="s">
        <v>216</v>
      </c>
      <c r="O11" s="77"/>
      <c r="P11" s="76"/>
    </row>
    <row r="12" s="8" customFormat="1" outlineLevel="1" spans="1:16">
      <c r="A12" s="5"/>
      <c r="B12" s="13"/>
      <c r="C12" s="28"/>
      <c r="D12" s="29"/>
      <c r="E12" s="28"/>
      <c r="F12" s="28" t="s">
        <v>208</v>
      </c>
      <c r="G12" s="30" t="s">
        <v>208</v>
      </c>
      <c r="H12" s="29"/>
      <c r="I12" s="73"/>
      <c r="J12" s="28"/>
      <c r="K12" s="30"/>
      <c r="L12" s="74" t="s">
        <v>217</v>
      </c>
      <c r="M12" s="8" t="s">
        <v>218</v>
      </c>
      <c r="N12" s="8" t="s">
        <v>209</v>
      </c>
      <c r="O12" s="75"/>
      <c r="P12" s="76"/>
    </row>
    <row r="13" outlineLevel="1" spans="4:16">
      <c r="D13" s="26"/>
      <c r="E13" s="25"/>
      <c r="F13" s="25"/>
      <c r="G13" s="27"/>
      <c r="H13" s="26"/>
      <c r="I13" s="25"/>
      <c r="J13" s="25"/>
      <c r="K13" s="27"/>
      <c r="L13" s="7" t="s">
        <v>219</v>
      </c>
      <c r="N13" t="s">
        <v>1</v>
      </c>
      <c r="O13" s="77" t="s">
        <v>210</v>
      </c>
      <c r="P13" s="76" t="s">
        <v>220</v>
      </c>
    </row>
    <row r="14" outlineLevel="1" spans="4:16">
      <c r="D14" s="26"/>
      <c r="E14" s="25"/>
      <c r="F14" s="25"/>
      <c r="G14" s="27"/>
      <c r="H14" s="26"/>
      <c r="I14" s="25"/>
      <c r="J14" s="25"/>
      <c r="K14" s="27"/>
      <c r="L14" s="7" t="s">
        <v>87</v>
      </c>
      <c r="N14" t="s">
        <v>221</v>
      </c>
      <c r="O14" s="77" t="s">
        <v>210</v>
      </c>
      <c r="P14" s="78" t="s">
        <v>222</v>
      </c>
    </row>
    <row r="15" outlineLevel="1" spans="4:16">
      <c r="D15" s="26"/>
      <c r="E15" s="25"/>
      <c r="F15" s="25"/>
      <c r="G15" s="27"/>
      <c r="H15" s="26"/>
      <c r="I15" s="25"/>
      <c r="J15" s="25"/>
      <c r="K15" s="27"/>
      <c r="L15" s="71" t="s">
        <v>87</v>
      </c>
      <c r="M15" s="7"/>
      <c r="N15" s="7" t="s">
        <v>1</v>
      </c>
      <c r="O15" s="74" t="s">
        <v>221</v>
      </c>
      <c r="P15" s="78" t="s">
        <v>223</v>
      </c>
    </row>
    <row r="16" s="10" customFormat="1" spans="1:16">
      <c r="A16" s="34" t="s">
        <v>224</v>
      </c>
      <c r="B16" s="35"/>
      <c r="C16" s="36"/>
      <c r="D16" s="20"/>
      <c r="E16" s="21"/>
      <c r="F16" s="21"/>
      <c r="G16" s="22"/>
      <c r="H16" s="20"/>
      <c r="I16" s="21"/>
      <c r="J16" s="21"/>
      <c r="K16" s="22"/>
      <c r="L16" s="67" t="s">
        <v>201</v>
      </c>
      <c r="M16" s="68"/>
      <c r="N16" s="68"/>
      <c r="O16" s="67"/>
      <c r="P16" s="70"/>
    </row>
    <row r="17" s="9" customFormat="1" outlineLevel="1" spans="1:16">
      <c r="A17" s="31"/>
      <c r="B17" s="1"/>
      <c r="C17" s="3"/>
      <c r="D17" s="37"/>
      <c r="E17" s="38"/>
      <c r="F17" s="39"/>
      <c r="G17" s="40"/>
      <c r="H17" s="37"/>
      <c r="I17" s="38"/>
      <c r="J17" s="38"/>
      <c r="K17" s="40"/>
      <c r="L17" s="80"/>
      <c r="M17" s="81"/>
      <c r="N17" s="81"/>
      <c r="O17" s="80"/>
      <c r="P17" s="82"/>
    </row>
    <row r="18" s="9" customFormat="1" outlineLevel="1" spans="1:16">
      <c r="A18" s="31"/>
      <c r="B18" s="1"/>
      <c r="C18" s="3"/>
      <c r="D18" s="37"/>
      <c r="E18" s="38"/>
      <c r="F18" s="39"/>
      <c r="G18" s="40"/>
      <c r="H18" s="37"/>
      <c r="I18" s="38"/>
      <c r="J18" s="38"/>
      <c r="K18" s="40"/>
      <c r="L18" s="80"/>
      <c r="N18" s="81"/>
      <c r="O18" s="80"/>
      <c r="P18" s="83"/>
    </row>
    <row r="19" s="9" customFormat="1" outlineLevel="1" spans="1:16">
      <c r="A19" s="31"/>
      <c r="B19" s="1"/>
      <c r="C19" s="3"/>
      <c r="D19" s="37"/>
      <c r="E19" s="38"/>
      <c r="F19" s="39"/>
      <c r="G19" s="40"/>
      <c r="H19" s="37" t="s">
        <v>225</v>
      </c>
      <c r="I19" s="38"/>
      <c r="J19" s="38"/>
      <c r="K19" s="40"/>
      <c r="L19" s="80"/>
      <c r="M19" s="81" t="s">
        <v>226</v>
      </c>
      <c r="N19" s="81"/>
      <c r="O19" s="80"/>
      <c r="P19" s="82"/>
    </row>
    <row r="20" s="9" customFormat="1" outlineLevel="1" spans="1:16">
      <c r="A20" s="31"/>
      <c r="B20" s="1"/>
      <c r="C20" s="3"/>
      <c r="D20" s="37"/>
      <c r="E20" s="38"/>
      <c r="F20" s="39"/>
      <c r="G20" s="40"/>
      <c r="H20" s="37"/>
      <c r="I20" s="38"/>
      <c r="J20" s="38"/>
      <c r="K20" s="40"/>
      <c r="L20" s="80"/>
      <c r="M20" s="81" t="s">
        <v>227</v>
      </c>
      <c r="N20" s="81"/>
      <c r="O20" s="82"/>
      <c r="P20" s="82" t="s">
        <v>228</v>
      </c>
    </row>
    <row r="21" s="9" customFormat="1" outlineLevel="1" spans="1:16">
      <c r="A21" s="31"/>
      <c r="B21" s="1"/>
      <c r="C21" s="3"/>
      <c r="D21" s="37"/>
      <c r="E21" s="38"/>
      <c r="F21" s="39"/>
      <c r="G21" s="40"/>
      <c r="H21" s="37"/>
      <c r="I21" s="38"/>
      <c r="J21" s="38"/>
      <c r="K21" s="40"/>
      <c r="L21" s="80"/>
      <c r="M21" s="81"/>
      <c r="N21" s="81"/>
      <c r="O21" s="80"/>
      <c r="P21" s="82"/>
    </row>
    <row r="22" s="9" customFormat="1" outlineLevel="1" spans="1:16">
      <c r="A22" s="31"/>
      <c r="B22" s="1" t="str">
        <f>DEC2HEX(C22,2)</f>
        <v>31</v>
      </c>
      <c r="C22" s="3">
        <f>IF(D22=1,128,0)+IF(E22=1,64,0)+IF(F22=1,32,0)+IF(G22=1,16,0)+IF(H22=1,8,0)+IF(I22=1,4,0)+IF(J22=1,2,0)+IF(K22=1,1,0)</f>
        <v>49</v>
      </c>
      <c r="D22" s="41">
        <v>0</v>
      </c>
      <c r="E22" s="42">
        <v>0</v>
      </c>
      <c r="F22" s="43">
        <v>1</v>
      </c>
      <c r="G22" s="44">
        <v>1</v>
      </c>
      <c r="H22" s="41">
        <v>0</v>
      </c>
      <c r="I22" s="42">
        <v>0</v>
      </c>
      <c r="J22" s="42">
        <v>0</v>
      </c>
      <c r="K22" s="44">
        <v>1</v>
      </c>
      <c r="L22" s="84"/>
      <c r="M22" s="85" t="s">
        <v>229</v>
      </c>
      <c r="N22" s="85" t="s">
        <v>1</v>
      </c>
      <c r="O22" s="84">
        <v>8</v>
      </c>
      <c r="P22" s="86" t="s">
        <v>230</v>
      </c>
    </row>
    <row r="23" s="9" customFormat="1" outlineLevel="1" spans="1:16">
      <c r="A23" s="31"/>
      <c r="B23" s="1" t="str">
        <f>DEC2HEX(C23,2)</f>
        <v>89</v>
      </c>
      <c r="C23" s="3">
        <f>IF(D23=1,128,0)+IF(E23=1,64,0)+IF(F23=1,32,0)+IF(G23=1,16,0)+IF(H23=1,8,0)+IF(I23=1,4,0)+IF(J23=1,2,0)+IF(K23=1,1,0)</f>
        <v>137</v>
      </c>
      <c r="D23" s="29">
        <v>1</v>
      </c>
      <c r="E23" s="28">
        <v>0</v>
      </c>
      <c r="F23" s="45">
        <v>0</v>
      </c>
      <c r="G23" s="46">
        <v>0</v>
      </c>
      <c r="H23" s="29">
        <v>1</v>
      </c>
      <c r="I23" s="28">
        <v>0</v>
      </c>
      <c r="J23" s="28">
        <v>0</v>
      </c>
      <c r="K23" s="46">
        <v>1</v>
      </c>
      <c r="L23" s="74"/>
      <c r="M23" s="8" t="s">
        <v>231</v>
      </c>
      <c r="N23" s="8"/>
      <c r="O23" s="74"/>
      <c r="P23" s="76" t="s">
        <v>232</v>
      </c>
    </row>
    <row r="24" s="9" customFormat="1" outlineLevel="1" spans="1:16">
      <c r="A24" s="31"/>
      <c r="B24" s="1" t="str">
        <f>DEC2HEX(C24,2)</f>
        <v>C9</v>
      </c>
      <c r="C24" s="3">
        <f>IF(D24=1,128,0)+IF(E24=1,64,0)+IF(F24=1,32,0)+IF(G24=1,16,0)+IF(H24=1,8,0)+IF(I24=1,4,0)+IF(J24=1,2,0)+IF(K24=1,1,0)</f>
        <v>201</v>
      </c>
      <c r="D24" s="29">
        <v>1</v>
      </c>
      <c r="E24" s="28">
        <v>1</v>
      </c>
      <c r="F24" s="45">
        <v>0</v>
      </c>
      <c r="G24" s="46">
        <v>0</v>
      </c>
      <c r="H24" s="29">
        <v>1</v>
      </c>
      <c r="I24" s="28">
        <v>0</v>
      </c>
      <c r="J24" s="28">
        <v>0</v>
      </c>
      <c r="K24" s="46">
        <v>1</v>
      </c>
      <c r="L24" s="74"/>
      <c r="M24" s="8" t="s">
        <v>233</v>
      </c>
      <c r="N24" s="8"/>
      <c r="O24" s="74"/>
      <c r="P24" s="76" t="s">
        <v>234</v>
      </c>
    </row>
    <row r="25" outlineLevel="1" spans="2:16">
      <c r="B25" s="1" t="str">
        <f>DEC2HEX(C25,2)</f>
        <v>09</v>
      </c>
      <c r="C25" s="3">
        <f>IF(D25=1,128,0)+IF(E25=1,64,0)+IF(F25=1,32,0)+IF(G25=1,16,0)+IF(H25=1,8,0)+IF(I25=1,4,0)+IF(J25=1,2,0)+IF(K25=1,1,0)</f>
        <v>9</v>
      </c>
      <c r="D25" s="47">
        <v>0</v>
      </c>
      <c r="E25" s="48">
        <v>0</v>
      </c>
      <c r="F25" s="49">
        <v>0</v>
      </c>
      <c r="G25" s="50">
        <v>0</v>
      </c>
      <c r="H25" s="51">
        <v>1</v>
      </c>
      <c r="I25" s="58">
        <v>0</v>
      </c>
      <c r="J25" s="48">
        <v>0</v>
      </c>
      <c r="K25" s="50">
        <v>1</v>
      </c>
      <c r="L25" s="87"/>
      <c r="M25" s="88" t="s">
        <v>235</v>
      </c>
      <c r="N25" s="88"/>
      <c r="O25" s="89" t="s">
        <v>58</v>
      </c>
      <c r="P25" s="90"/>
    </row>
    <row r="26" outlineLevel="1" spans="2:16">
      <c r="B26" s="1" t="str">
        <f>DEC2HEX(C26,2)</f>
        <v>49</v>
      </c>
      <c r="C26" s="3">
        <f>IF(D26=1,128,0)+IF(E26=1,64,0)+IF(F26=1,32,0)+IF(G26=1,16,0)+IF(H26=1,8,0)+IF(I26=1,4,0)+IF(J26=1,2,0)+IF(K26=1,1,0)</f>
        <v>73</v>
      </c>
      <c r="D26" s="26">
        <v>0</v>
      </c>
      <c r="E26" s="3">
        <v>1</v>
      </c>
      <c r="F26" s="52" t="s">
        <v>43</v>
      </c>
      <c r="G26" s="46" t="s">
        <v>43</v>
      </c>
      <c r="H26" s="29">
        <v>1</v>
      </c>
      <c r="I26" s="33">
        <v>0</v>
      </c>
      <c r="J26" s="3">
        <v>0</v>
      </c>
      <c r="K26" s="46">
        <v>1</v>
      </c>
      <c r="L26" s="91"/>
      <c r="M26" t="s">
        <v>236</v>
      </c>
      <c r="O26" s="79" t="s">
        <v>58</v>
      </c>
      <c r="P26" s="92"/>
    </row>
    <row r="27" outlineLevel="1" spans="2:16">
      <c r="B27" s="1" t="str">
        <f>DEC2HEX(C27,2)</f>
        <v>0F</v>
      </c>
      <c r="C27" s="3">
        <f>IF(D27=1,128,0)+IF(E27=1,64,0)+IF(F27=1,32,0)+IF(G27=1,16,0)+IF(H27=1,8,0)+IF(I27=1,4,0)+IF(J27=1,2,0)+IF(K27=1,1,0)</f>
        <v>15</v>
      </c>
      <c r="D27" s="26">
        <v>0</v>
      </c>
      <c r="E27" s="3">
        <v>0</v>
      </c>
      <c r="F27" s="52" t="s">
        <v>43</v>
      </c>
      <c r="G27" s="46" t="s">
        <v>43</v>
      </c>
      <c r="H27" s="29">
        <v>1</v>
      </c>
      <c r="I27" s="33">
        <v>1</v>
      </c>
      <c r="J27" s="3">
        <v>1</v>
      </c>
      <c r="K27" s="46">
        <v>1</v>
      </c>
      <c r="L27" s="91"/>
      <c r="M27" t="s">
        <v>237</v>
      </c>
      <c r="O27" s="79" t="s">
        <v>145</v>
      </c>
      <c r="P27" s="92"/>
    </row>
    <row r="28" outlineLevel="1" spans="2:16">
      <c r="B28" s="1" t="str">
        <f>DEC2HEX(C28,2)</f>
        <v>4F</v>
      </c>
      <c r="C28" s="3">
        <f>IF(D28=1,128,0)+IF(E28=1,64,0)+IF(F28=1,32,0)+IF(G28=1,16,0)+IF(H28=1,8,0)+IF(I28=1,4,0)+IF(J28=1,2,0)+IF(K28=1,1,0)</f>
        <v>79</v>
      </c>
      <c r="D28" s="53">
        <v>0</v>
      </c>
      <c r="E28" s="54">
        <v>1</v>
      </c>
      <c r="F28" s="55" t="s">
        <v>43</v>
      </c>
      <c r="G28" s="56" t="s">
        <v>43</v>
      </c>
      <c r="H28" s="57">
        <v>1</v>
      </c>
      <c r="I28" s="93">
        <v>1</v>
      </c>
      <c r="J28" s="54">
        <v>1</v>
      </c>
      <c r="K28" s="56">
        <v>1</v>
      </c>
      <c r="L28" s="94"/>
      <c r="M28" s="95" t="s">
        <v>238</v>
      </c>
      <c r="N28" s="95"/>
      <c r="O28" s="96" t="s">
        <v>145</v>
      </c>
      <c r="P28" s="97"/>
    </row>
    <row r="29" s="9" customFormat="1" outlineLevel="1" spans="1:16">
      <c r="A29" s="31"/>
      <c r="B29" s="1" t="str">
        <f>DEC2HEX(C29,2)</f>
        <v>97</v>
      </c>
      <c r="C29" s="3">
        <f>IF(D29=1,128,0)+IF(E29=1,64,0)+IF(F29=1,32,0)+IF(G29=1,16,0)+IF(H29=1,8,0)+IF(I29=1,4,0)+IF(J29=1,2,0)+IF(K29=1,1,0)</f>
        <v>151</v>
      </c>
      <c r="D29" s="51">
        <v>1</v>
      </c>
      <c r="E29" s="58">
        <v>0</v>
      </c>
      <c r="F29" s="49">
        <v>0</v>
      </c>
      <c r="G29" s="50">
        <v>1</v>
      </c>
      <c r="H29" s="51">
        <v>0</v>
      </c>
      <c r="I29" s="58">
        <v>1</v>
      </c>
      <c r="J29" s="58">
        <v>1</v>
      </c>
      <c r="K29" s="50">
        <v>1</v>
      </c>
      <c r="L29" s="89"/>
      <c r="M29" s="98" t="s">
        <v>239</v>
      </c>
      <c r="N29" s="98"/>
      <c r="O29" s="89" t="s">
        <v>145</v>
      </c>
      <c r="P29" s="99" t="s">
        <v>240</v>
      </c>
    </row>
    <row r="30" s="9" customFormat="1" outlineLevel="1" spans="1:16">
      <c r="A30" s="31"/>
      <c r="B30" s="1" t="str">
        <f>DEC2HEX(C30,2)</f>
        <v>A7</v>
      </c>
      <c r="C30" s="3">
        <f>IF(D30=1,128,0)+IF(E30=1,64,0)+IF(F30=1,32,0)+IF(G30=1,16,0)+IF(H30=1,8,0)+IF(I30=1,4,0)+IF(J30=1,2,0)+IF(K30=1,1,0)</f>
        <v>167</v>
      </c>
      <c r="D30" s="29">
        <v>1</v>
      </c>
      <c r="E30" s="28">
        <v>0</v>
      </c>
      <c r="F30" s="45">
        <v>1</v>
      </c>
      <c r="G30" s="46">
        <v>0</v>
      </c>
      <c r="H30" s="29">
        <v>0</v>
      </c>
      <c r="I30" s="28">
        <v>1</v>
      </c>
      <c r="J30" s="28">
        <v>1</v>
      </c>
      <c r="K30" s="46">
        <v>1</v>
      </c>
      <c r="L30" s="74"/>
      <c r="M30" s="8" t="s">
        <v>241</v>
      </c>
      <c r="N30" s="8"/>
      <c r="O30" s="74" t="s">
        <v>145</v>
      </c>
      <c r="P30" s="100" t="s">
        <v>242</v>
      </c>
    </row>
    <row r="31" outlineLevel="1" spans="2:16">
      <c r="B31" s="1" t="str">
        <f>DEC2HEX(C31,2)</f>
        <v>B7</v>
      </c>
      <c r="C31" s="3">
        <f>IF(D31=1,128,0)+IF(E31=1,64,0)+IF(F31=1,32,0)+IF(G31=1,16,0)+IF(H31=1,8,0)+IF(I31=1,4,0)+IF(J31=1,2,0)+IF(K31=1,1,0)</f>
        <v>183</v>
      </c>
      <c r="D31" s="53">
        <v>1</v>
      </c>
      <c r="E31" s="54">
        <v>0</v>
      </c>
      <c r="F31" s="55">
        <v>1</v>
      </c>
      <c r="G31" s="56">
        <v>1</v>
      </c>
      <c r="H31" s="57">
        <v>0</v>
      </c>
      <c r="I31" s="93">
        <v>1</v>
      </c>
      <c r="J31" s="54">
        <v>1</v>
      </c>
      <c r="K31" s="56">
        <v>1</v>
      </c>
      <c r="L31" s="101"/>
      <c r="M31" s="95" t="s">
        <v>243</v>
      </c>
      <c r="N31" s="95"/>
      <c r="O31" s="96" t="s">
        <v>145</v>
      </c>
      <c r="P31" s="97" t="s">
        <v>244</v>
      </c>
    </row>
    <row r="32" spans="12:16">
      <c r="L32" s="71"/>
      <c r="M32"/>
      <c r="O32" s="79"/>
      <c r="P32" s="9"/>
    </row>
    <row r="33" s="11" customFormat="1" spans="1:15">
      <c r="A33" s="11" t="s">
        <v>245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O33" s="102"/>
    </row>
    <row r="34" spans="1:11">
      <c r="A34" s="12" t="s">
        <v>246</v>
      </c>
      <c r="B34" s="1" t="str">
        <f>DEC2HEX(C34,2)</f>
        <v>00</v>
      </c>
      <c r="C34" s="3">
        <f>IF(D34=1,128,0)+IF(E34=1,64,0)+IF(F34=1,32,0)+IF(G34=1,16,0)+IF(H34=1,8,0)+IF(I34=1,4,0)+IF(J34=1,2,0)+IF(K34=1,1,0)</f>
        <v>0</v>
      </c>
      <c r="D34" s="47"/>
      <c r="E34" s="48"/>
      <c r="F34" s="48">
        <v>0</v>
      </c>
      <c r="G34" s="60">
        <v>0</v>
      </c>
      <c r="H34" s="47">
        <v>0</v>
      </c>
      <c r="I34" s="48">
        <v>0</v>
      </c>
      <c r="J34" s="48">
        <v>0</v>
      </c>
      <c r="K34" s="60">
        <v>0</v>
      </c>
    </row>
    <row r="35" spans="1:11">
      <c r="A35" s="12" t="s">
        <v>247</v>
      </c>
      <c r="B35" s="1" t="str">
        <f>DEC2HEX(C35,2)</f>
        <v>10</v>
      </c>
      <c r="C35" s="3">
        <f>IF(D35=1,128,0)+IF(E35=1,64,0)+IF(F35=1,32,0)+IF(G35=1,16,0)+IF(H35=1,8,0)+IF(I35=1,4,0)+IF(J35=1,2,0)+IF(K35=1,1,0)</f>
        <v>16</v>
      </c>
      <c r="D35" s="26"/>
      <c r="E35" s="25"/>
      <c r="F35" s="25">
        <v>0</v>
      </c>
      <c r="G35" s="27">
        <v>1</v>
      </c>
      <c r="H35" s="26">
        <v>0</v>
      </c>
      <c r="I35" s="25">
        <v>0</v>
      </c>
      <c r="J35" s="25">
        <v>0</v>
      </c>
      <c r="K35" s="27">
        <v>0</v>
      </c>
    </row>
    <row r="36" spans="1:11">
      <c r="A36" s="12" t="s">
        <v>248</v>
      </c>
      <c r="B36" s="1" t="str">
        <f>DEC2HEX(C36,2)</f>
        <v>20</v>
      </c>
      <c r="C36" s="3">
        <f>IF(D36=1,128,0)+IF(E36=1,64,0)+IF(F36=1,32,0)+IF(G36=1,16,0)+IF(H36=1,8,0)+IF(I36=1,4,0)+IF(J36=1,2,0)+IF(K36=1,1,0)</f>
        <v>32</v>
      </c>
      <c r="D36" s="26"/>
      <c r="E36" s="25"/>
      <c r="F36" s="25">
        <v>1</v>
      </c>
      <c r="G36" s="27">
        <v>0</v>
      </c>
      <c r="H36" s="26">
        <v>0</v>
      </c>
      <c r="I36" s="25">
        <v>0</v>
      </c>
      <c r="J36" s="25">
        <v>0</v>
      </c>
      <c r="K36" s="27">
        <v>0</v>
      </c>
    </row>
    <row r="37" spans="1:11">
      <c r="A37" s="12" t="s">
        <v>249</v>
      </c>
      <c r="B37" s="1" t="str">
        <f>DEC2HEX(C37,2)</f>
        <v>30</v>
      </c>
      <c r="C37" s="3">
        <f>IF(D37=1,128,0)+IF(E37=1,64,0)+IF(F37=1,32,0)+IF(G37=1,16,0)+IF(H37=1,8,0)+IF(I37=1,4,0)+IF(J37=1,2,0)+IF(K37=1,1,0)</f>
        <v>48</v>
      </c>
      <c r="D37" s="53"/>
      <c r="E37" s="54"/>
      <c r="F37" s="54">
        <v>1</v>
      </c>
      <c r="G37" s="61">
        <v>1</v>
      </c>
      <c r="H37" s="53">
        <v>0</v>
      </c>
      <c r="I37" s="54">
        <v>0</v>
      </c>
      <c r="J37" s="54">
        <v>0</v>
      </c>
      <c r="K37" s="61">
        <v>0</v>
      </c>
    </row>
    <row r="38" spans="1:11">
      <c r="A38" s="12" t="s">
        <v>250</v>
      </c>
      <c r="B38" s="1" t="str">
        <f>DEC2HEX(C38,2)</f>
        <v>32</v>
      </c>
      <c r="C38" s="3">
        <f>IF(D38=1,128,0)+IF(E38=1,64,0)+IF(F38=1,32,0)+IF(G38=1,16,0)+IF(H38=1,8,0)+IF(I38=1,4,0)+IF(J38=1,2,0)+IF(K38=1,1,0)</f>
        <v>50</v>
      </c>
      <c r="D38" s="26"/>
      <c r="E38" s="25"/>
      <c r="F38" s="25">
        <v>1</v>
      </c>
      <c r="G38" s="27">
        <v>1</v>
      </c>
      <c r="H38" s="26"/>
      <c r="I38" s="25">
        <v>0</v>
      </c>
      <c r="J38" s="25">
        <v>1</v>
      </c>
      <c r="K38" s="27">
        <v>0</v>
      </c>
    </row>
    <row r="39" spans="1:11">
      <c r="A39" s="12" t="s">
        <v>251</v>
      </c>
      <c r="B39" s="1" t="str">
        <f>DEC2HEX(C39,2)</f>
        <v>02</v>
      </c>
      <c r="C39" s="3">
        <f>IF(D39=1,128,0)+IF(E39=1,64,0)+IF(F39=1,32,0)+IF(G39=1,16,0)+IF(H39=1,8,0)+IF(I39=1,4,0)+IF(J39=1,2,0)+IF(K39=1,1,0)</f>
        <v>2</v>
      </c>
      <c r="D39" s="26"/>
      <c r="E39" s="25"/>
      <c r="F39" s="25" t="s">
        <v>58</v>
      </c>
      <c r="G39" s="27" t="s">
        <v>58</v>
      </c>
      <c r="H39" s="26"/>
      <c r="I39" s="25">
        <v>0</v>
      </c>
      <c r="J39" s="25">
        <v>1</v>
      </c>
      <c r="K39" s="27">
        <v>0</v>
      </c>
    </row>
    <row r="40" spans="1:11">
      <c r="A40" s="12" t="s">
        <v>252</v>
      </c>
      <c r="B40" s="1" t="str">
        <f>DEC2HEX(C40,2)</f>
        <v>36</v>
      </c>
      <c r="C40" s="3">
        <f>IF(D40=1,128,0)+IF(E40=1,64,0)+IF(F40=1,32,0)+IF(G40=1,16,0)+IF(H40=1,8,0)+IF(I40=1,4,0)+IF(J40=1,2,0)+IF(K40=1,1,0)</f>
        <v>54</v>
      </c>
      <c r="D40" s="26"/>
      <c r="E40" s="25"/>
      <c r="F40" s="25">
        <v>1</v>
      </c>
      <c r="G40" s="27">
        <v>1</v>
      </c>
      <c r="H40" s="26"/>
      <c r="I40" s="25">
        <v>1</v>
      </c>
      <c r="J40" s="25">
        <v>1</v>
      </c>
      <c r="K40" s="27">
        <v>0</v>
      </c>
    </row>
    <row r="41" spans="1:11">
      <c r="A41" s="12" t="s">
        <v>253</v>
      </c>
      <c r="B41" s="1" t="str">
        <f>DEC2HEX(C41,2)</f>
        <v>06</v>
      </c>
      <c r="C41" s="3">
        <f>IF(D41=1,128,0)+IF(E41=1,64,0)+IF(F41=1,32,0)+IF(G41=1,16,0)+IF(H41=1,8,0)+IF(I41=1,4,0)+IF(J41=1,2,0)+IF(K41=1,1,0)</f>
        <v>6</v>
      </c>
      <c r="D41" s="53"/>
      <c r="E41" s="54"/>
      <c r="F41" s="54" t="s">
        <v>58</v>
      </c>
      <c r="G41" s="61" t="s">
        <v>58</v>
      </c>
      <c r="H41" s="53"/>
      <c r="I41" s="54">
        <v>1</v>
      </c>
      <c r="J41" s="54">
        <v>1</v>
      </c>
      <c r="K41" s="61">
        <v>0</v>
      </c>
    </row>
  </sheetData>
  <hyperlinks>
    <hyperlink ref="P29" r:id="rId1" location="time" display="http://www.w3.org/TR/xmlschema-2/#time"/>
    <hyperlink ref="P30" r:id="rId1" location="date" display="http://www.w3.org/TR/xmlschema-2/#date"/>
    <hyperlink ref="P31" r:id="rId1" location="dateTime" display="http://www.w3.org/TR/xmlschema-2/#dateTime"/>
  </hyperlink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F34" sqref="F34"/>
    </sheetView>
  </sheetViews>
  <sheetFormatPr defaultColWidth="9" defaultRowHeight="14.25"/>
  <cols>
    <col min="1" max="6" width="11" customWidth="1"/>
    <col min="10" max="10" width="12.7079646017699" customWidth="1"/>
  </cols>
  <sheetData>
    <row r="1" spans="1:10">
      <c r="A1" s="1" t="s">
        <v>208</v>
      </c>
      <c r="B1" s="1" t="s">
        <v>254</v>
      </c>
      <c r="C1" s="1" t="s">
        <v>43</v>
      </c>
      <c r="D1" s="1" t="s">
        <v>104</v>
      </c>
      <c r="E1" s="1" t="s">
        <v>106</v>
      </c>
      <c r="F1" s="1" t="s">
        <v>108</v>
      </c>
      <c r="G1" s="2" t="s">
        <v>255</v>
      </c>
      <c r="H1" s="2"/>
      <c r="I1" s="2"/>
      <c r="J1" s="2" t="s">
        <v>256</v>
      </c>
    </row>
    <row r="2" spans="1:11">
      <c r="A2" s="3">
        <v>0</v>
      </c>
      <c r="B2" s="3">
        <v>0</v>
      </c>
      <c r="C2" s="3">
        <v>0</v>
      </c>
      <c r="D2" s="3" t="s">
        <v>257</v>
      </c>
      <c r="E2" s="3" t="s">
        <v>258</v>
      </c>
      <c r="F2" s="3" t="s">
        <v>259</v>
      </c>
      <c r="G2" s="4" t="s">
        <v>108</v>
      </c>
      <c r="H2" s="4" t="s">
        <v>260</v>
      </c>
      <c r="I2" s="4"/>
      <c r="J2" s="4" t="s">
        <v>261</v>
      </c>
      <c r="K2" t="s">
        <v>262</v>
      </c>
    </row>
    <row r="3" spans="1:11">
      <c r="A3" s="3">
        <v>1</v>
      </c>
      <c r="B3" s="3">
        <v>0</v>
      </c>
      <c r="C3" s="3">
        <v>0</v>
      </c>
      <c r="D3" s="3" t="s">
        <v>257</v>
      </c>
      <c r="E3" s="3" t="s">
        <v>258</v>
      </c>
      <c r="F3" s="3" t="s">
        <v>225</v>
      </c>
      <c r="G3" s="4" t="s">
        <v>108</v>
      </c>
      <c r="H3" s="4" t="s">
        <v>99</v>
      </c>
      <c r="I3" s="4"/>
      <c r="J3" s="4" t="s">
        <v>261</v>
      </c>
      <c r="K3" t="s">
        <v>262</v>
      </c>
    </row>
    <row r="4" spans="1:11">
      <c r="A4" s="3">
        <v>0</v>
      </c>
      <c r="B4" s="3">
        <v>0</v>
      </c>
      <c r="C4" s="3">
        <v>1</v>
      </c>
      <c r="D4" s="3">
        <v>0</v>
      </c>
      <c r="E4" s="3" t="s">
        <v>263</v>
      </c>
      <c r="F4" s="3" t="s">
        <v>258</v>
      </c>
      <c r="G4" s="4" t="s">
        <v>264</v>
      </c>
      <c r="H4" s="4" t="s">
        <v>265</v>
      </c>
      <c r="I4" s="4" t="s">
        <v>266</v>
      </c>
      <c r="J4" t="s">
        <v>267</v>
      </c>
      <c r="K4" s="4" t="s">
        <v>268</v>
      </c>
    </row>
    <row r="5" spans="1:11">
      <c r="A5" s="3">
        <v>1</v>
      </c>
      <c r="B5" s="3">
        <v>0</v>
      </c>
      <c r="C5" s="3">
        <v>1</v>
      </c>
      <c r="D5" s="3">
        <v>0</v>
      </c>
      <c r="E5" s="3" t="s">
        <v>263</v>
      </c>
      <c r="F5" s="3" t="s">
        <v>258</v>
      </c>
      <c r="G5" s="4" t="s">
        <v>264</v>
      </c>
      <c r="H5" s="4" t="s">
        <v>265</v>
      </c>
      <c r="I5" s="4" t="s">
        <v>269</v>
      </c>
      <c r="J5" t="s">
        <v>267</v>
      </c>
      <c r="K5" s="4" t="s">
        <v>268</v>
      </c>
    </row>
    <row r="6" spans="1:11">
      <c r="A6" s="3">
        <v>0</v>
      </c>
      <c r="B6" s="3">
        <v>0</v>
      </c>
      <c r="C6" s="3">
        <v>1</v>
      </c>
      <c r="D6" s="3" t="s">
        <v>257</v>
      </c>
      <c r="E6" s="3" t="s">
        <v>263</v>
      </c>
      <c r="F6" s="3" t="s">
        <v>258</v>
      </c>
      <c r="G6" s="4" t="s">
        <v>264</v>
      </c>
      <c r="H6" s="4" t="s">
        <v>270</v>
      </c>
      <c r="I6" s="4" t="s">
        <v>266</v>
      </c>
      <c r="J6" t="s">
        <v>267</v>
      </c>
      <c r="K6" s="4" t="s">
        <v>268</v>
      </c>
    </row>
    <row r="7" spans="1:11">
      <c r="A7" s="3">
        <v>1</v>
      </c>
      <c r="B7" s="3">
        <v>0</v>
      </c>
      <c r="C7" s="3">
        <v>1</v>
      </c>
      <c r="D7" s="3" t="s">
        <v>257</v>
      </c>
      <c r="E7" s="3" t="s">
        <v>263</v>
      </c>
      <c r="F7" s="3" t="s">
        <v>258</v>
      </c>
      <c r="G7" s="4" t="s">
        <v>264</v>
      </c>
      <c r="H7" s="4" t="s">
        <v>270</v>
      </c>
      <c r="I7" s="4" t="s">
        <v>269</v>
      </c>
      <c r="J7" t="s">
        <v>267</v>
      </c>
      <c r="K7" s="4" t="s">
        <v>268</v>
      </c>
    </row>
    <row r="8" spans="1:11">
      <c r="A8" s="3">
        <v>0</v>
      </c>
      <c r="B8" s="3">
        <v>1</v>
      </c>
      <c r="C8" s="3">
        <v>0</v>
      </c>
      <c r="D8" s="3" t="s">
        <v>258</v>
      </c>
      <c r="E8" s="3" t="s">
        <v>263</v>
      </c>
      <c r="F8" s="3" t="s">
        <v>259</v>
      </c>
      <c r="G8" s="4" t="s">
        <v>108</v>
      </c>
      <c r="H8" s="4" t="s">
        <v>271</v>
      </c>
      <c r="I8" s="4"/>
      <c r="J8" t="s">
        <v>272</v>
      </c>
      <c r="K8" t="s">
        <v>273</v>
      </c>
    </row>
    <row r="9" spans="1:11">
      <c r="A9" s="3">
        <v>1</v>
      </c>
      <c r="B9" s="3">
        <v>1</v>
      </c>
      <c r="C9" s="3">
        <v>0</v>
      </c>
      <c r="D9" s="3" t="s">
        <v>258</v>
      </c>
      <c r="E9" s="3" t="s">
        <v>263</v>
      </c>
      <c r="F9" s="3" t="s">
        <v>259</v>
      </c>
      <c r="G9" s="4" t="s">
        <v>108</v>
      </c>
      <c r="H9" s="4" t="s">
        <v>101</v>
      </c>
      <c r="I9" s="4"/>
      <c r="J9" t="s">
        <v>272</v>
      </c>
      <c r="K9" t="s">
        <v>273</v>
      </c>
    </row>
    <row r="10" spans="1:11">
      <c r="A10" s="3">
        <v>0</v>
      </c>
      <c r="B10" s="3">
        <v>1</v>
      </c>
      <c r="C10" s="3">
        <v>1</v>
      </c>
      <c r="D10" s="3" t="s">
        <v>257</v>
      </c>
      <c r="E10" s="3">
        <v>0</v>
      </c>
      <c r="F10" s="3" t="s">
        <v>258</v>
      </c>
      <c r="G10" s="4" t="s">
        <v>264</v>
      </c>
      <c r="H10" s="4" t="s">
        <v>274</v>
      </c>
      <c r="I10" s="4" t="s">
        <v>266</v>
      </c>
      <c r="J10" t="s">
        <v>275</v>
      </c>
      <c r="K10" t="s">
        <v>276</v>
      </c>
    </row>
    <row r="11" spans="1:11">
      <c r="A11" s="3">
        <v>1</v>
      </c>
      <c r="B11" s="3">
        <v>1</v>
      </c>
      <c r="C11" s="3">
        <v>1</v>
      </c>
      <c r="D11" s="3" t="s">
        <v>257</v>
      </c>
      <c r="E11" s="3">
        <v>0</v>
      </c>
      <c r="F11" s="3" t="s">
        <v>258</v>
      </c>
      <c r="G11" s="4" t="s">
        <v>264</v>
      </c>
      <c r="H11" s="4" t="s">
        <v>274</v>
      </c>
      <c r="I11" s="4" t="s">
        <v>269</v>
      </c>
      <c r="J11" t="s">
        <v>275</v>
      </c>
      <c r="K11" t="s">
        <v>276</v>
      </c>
    </row>
    <row r="12" spans="1:11">
      <c r="A12" s="3">
        <v>0</v>
      </c>
      <c r="B12" s="3">
        <v>1</v>
      </c>
      <c r="C12" s="3">
        <v>1</v>
      </c>
      <c r="D12" s="3" t="s">
        <v>257</v>
      </c>
      <c r="E12" s="3" t="s">
        <v>263</v>
      </c>
      <c r="F12" s="3" t="s">
        <v>258</v>
      </c>
      <c r="G12" s="4" t="s">
        <v>264</v>
      </c>
      <c r="H12" s="4" t="s">
        <v>270</v>
      </c>
      <c r="I12" s="4" t="s">
        <v>266</v>
      </c>
      <c r="J12" t="s">
        <v>275</v>
      </c>
      <c r="K12" t="s">
        <v>276</v>
      </c>
    </row>
    <row r="13" spans="1:11">
      <c r="A13" s="3">
        <v>1</v>
      </c>
      <c r="B13" s="3">
        <v>1</v>
      </c>
      <c r="C13" s="3">
        <v>1</v>
      </c>
      <c r="D13" s="3" t="s">
        <v>257</v>
      </c>
      <c r="E13" s="3" t="s">
        <v>263</v>
      </c>
      <c r="F13" s="3" t="s">
        <v>258</v>
      </c>
      <c r="G13" s="4" t="s">
        <v>264</v>
      </c>
      <c r="H13" s="4" t="s">
        <v>270</v>
      </c>
      <c r="I13" s="4" t="s">
        <v>269</v>
      </c>
      <c r="J13" t="s">
        <v>275</v>
      </c>
      <c r="K13" t="s">
        <v>276</v>
      </c>
    </row>
  </sheetData>
  <sortState ref="A2:K13">
    <sortCondition ref="B2:B13"/>
    <sortCondition ref="C2:C13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Connection</vt:lpstr>
      <vt:lpstr>LinkType</vt:lpstr>
      <vt:lpstr>LinkType Data</vt:lpstr>
      <vt:lpstr>ValueType</vt:lpstr>
      <vt:lpstr>SimpleType</vt:lpstr>
      <vt:lpstr>LinkSequence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thone</cp:lastModifiedBy>
  <dcterms:created xsi:type="dcterms:W3CDTF">2006-09-16T00:00:00Z</dcterms:created>
  <dcterms:modified xsi:type="dcterms:W3CDTF">2024-12-20T14:16:19Z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AEA5A3A0D27F42AFBF98D19586720617_12</vt:lpwstr>
  </property>
  <property fmtid="{D5CDD505-2E9C-101B-9397-08002B2CF9AE}" pid="3" name="KSOProductBuildVer">
    <vt:lpwstr>1033-12.2.0.19307</vt:lpwstr>
  </property>
</Properties>
</file>