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8" windowWidth="14808" windowHeight="8016" activeTab="1"/>
  </bookViews>
  <sheets>
    <sheet name="Connection" sheetId="13" r:id="rId1"/>
    <sheet name="Link types" sheetId="5" r:id="rId2"/>
    <sheet name="ValueType" sheetId="14" r:id="rId3"/>
    <sheet name="SimpleType" sheetId="20" r:id="rId4"/>
    <sheet name="Predefined Types" sheetId="19" r:id="rId5"/>
    <sheet name="LinkSequence" sheetId="21" r:id="rId6"/>
  </sheets>
  <calcPr calcId="125725"/>
</workbook>
</file>

<file path=xl/calcChain.xml><?xml version="1.0" encoding="utf-8"?>
<calcChain xmlns="http://schemas.openxmlformats.org/spreadsheetml/2006/main">
  <c r="R2" i="5"/>
  <c r="Q2"/>
  <c r="K28" i="20"/>
  <c r="J28" s="1"/>
  <c r="K24"/>
  <c r="J24" s="1"/>
  <c r="K25"/>
  <c r="J25" s="1"/>
  <c r="K26"/>
  <c r="J26" s="1"/>
  <c r="K27"/>
  <c r="J27" s="1"/>
  <c r="K29"/>
  <c r="J29" s="1"/>
  <c r="K30"/>
  <c r="J30" s="1"/>
  <c r="K31"/>
  <c r="J31" s="1"/>
  <c r="K32"/>
  <c r="J32" s="1"/>
  <c r="K33"/>
  <c r="J33" s="1"/>
  <c r="K34"/>
  <c r="J34" s="1"/>
  <c r="K35"/>
  <c r="J35" s="1"/>
  <c r="K36"/>
  <c r="J36" s="1"/>
  <c r="K21"/>
  <c r="J21" s="1"/>
  <c r="K22"/>
  <c r="J22" s="1"/>
  <c r="K23"/>
  <c r="J23" s="1"/>
  <c r="K20"/>
  <c r="J20" s="1"/>
  <c r="D17" i="5"/>
  <c r="C17"/>
  <c r="B17"/>
  <c r="I14"/>
  <c r="J14" s="1"/>
  <c r="D14"/>
  <c r="C14"/>
  <c r="B14"/>
  <c r="D50"/>
  <c r="C50"/>
  <c r="B50"/>
  <c r="N59"/>
  <c r="D23"/>
  <c r="C23"/>
  <c r="B23"/>
  <c r="N23"/>
  <c r="M23"/>
  <c r="I32"/>
  <c r="J32" s="1"/>
  <c r="I40"/>
  <c r="J40" s="1"/>
  <c r="I36"/>
  <c r="J36" s="1"/>
  <c r="I44"/>
  <c r="J44" s="1"/>
  <c r="I26"/>
  <c r="J26" s="1"/>
  <c r="I23"/>
  <c r="J23" s="1"/>
  <c r="I17"/>
  <c r="J17" s="1"/>
  <c r="I63"/>
  <c r="I59"/>
  <c r="J59" s="1"/>
  <c r="I67"/>
  <c r="J67" s="1"/>
  <c r="I4"/>
  <c r="I42"/>
  <c r="I9"/>
  <c r="J9" s="1"/>
  <c r="I50"/>
  <c r="J50" s="1"/>
  <c r="I3"/>
  <c r="D44"/>
  <c r="C44"/>
  <c r="B44"/>
  <c r="D26"/>
  <c r="C26"/>
  <c r="B26"/>
  <c r="N26"/>
  <c r="N36"/>
  <c r="B36"/>
  <c r="C36"/>
  <c r="D36"/>
  <c r="M36"/>
  <c r="D40"/>
  <c r="C40"/>
  <c r="B40"/>
  <c r="N4"/>
  <c r="N32"/>
  <c r="M32"/>
  <c r="N67"/>
  <c r="N9"/>
  <c r="D42"/>
  <c r="C42"/>
  <c r="B42"/>
  <c r="D32"/>
  <c r="C32"/>
  <c r="B32"/>
  <c r="D63"/>
  <c r="C63"/>
  <c r="B63"/>
  <c r="M59"/>
  <c r="D59"/>
  <c r="C59"/>
  <c r="B59"/>
  <c r="M67"/>
  <c r="D67"/>
  <c r="C67"/>
  <c r="B67"/>
  <c r="M4"/>
  <c r="D4"/>
  <c r="C4"/>
  <c r="B4"/>
  <c r="M9"/>
  <c r="D9"/>
  <c r="C9"/>
  <c r="B9"/>
  <c r="J3" l="1"/>
  <c r="J42"/>
  <c r="J4"/>
  <c r="J63"/>
</calcChain>
</file>

<file path=xl/comments1.xml><?xml version="1.0" encoding="utf-8"?>
<comments xmlns="http://schemas.openxmlformats.org/spreadsheetml/2006/main">
  <authors>
    <author>Author</author>
  </authors>
  <commentList>
    <comment ref="K5" authorId="0">
      <text>
        <r>
          <rPr>
            <b/>
            <sz val="9"/>
            <color indexed="81"/>
            <rFont val="Tahoma"/>
            <family val="2"/>
          </rPr>
          <t>Note:</t>
        </r>
        <r>
          <rPr>
            <sz val="9"/>
            <color indexed="81"/>
            <rFont val="Tahoma"/>
            <family val="2"/>
          </rPr>
          <t xml:space="preserve">
ReferenceID can be ServletID or StreamID.</t>
        </r>
      </text>
    </comment>
    <comment ref="L8" authorId="0">
      <text>
        <r>
          <rPr>
            <sz val="9"/>
            <color indexed="81"/>
            <rFont val="Tahoma"/>
            <family val="2"/>
          </rPr>
          <t>This consists if Morph links.</t>
        </r>
      </text>
    </comment>
    <comment ref="K9" authorId="0">
      <text>
        <r>
          <rPr>
            <b/>
            <sz val="9"/>
            <color indexed="81"/>
            <rFont val="Tahoma"/>
            <family val="2"/>
          </rPr>
          <t>Note:</t>
        </r>
        <r>
          <rPr>
            <sz val="9"/>
            <color indexed="81"/>
            <rFont val="Tahoma"/>
            <family val="2"/>
          </rPr>
          <t xml:space="preserve">
If the servet represents an array, and we're specifying an element in that array, then this value specifies the array, and the following value represent the index.</t>
        </r>
      </text>
    </comment>
    <comment ref="L9" authorId="0">
      <text>
        <r>
          <rPr>
            <sz val="9"/>
            <color indexed="81"/>
            <rFont val="Tahoma"/>
            <family val="2"/>
          </rPr>
          <t>This consists of a value (starting with a ValueType).</t>
        </r>
      </text>
    </comment>
  </commentList>
</comments>
</file>

<file path=xl/comments2.xml><?xml version="1.0" encoding="utf-8"?>
<comments xmlns="http://schemas.openxmlformats.org/spreadsheetml/2006/main">
  <authors>
    <author>Author</author>
  </authors>
  <commentList>
    <comment ref="M17" authorId="0">
      <text>
        <r>
          <rPr>
            <sz val="9"/>
            <color indexed="81"/>
            <rFont val="Tahoma"/>
            <family val="2"/>
          </rPr>
          <t>For each string:
StringLength: 2^s
StringValue: 2^u * StringLength
For array of strings:
Value[]: ArrayLength + [StringLength + StringValue]*</t>
        </r>
      </text>
    </comment>
  </commentList>
</comments>
</file>

<file path=xl/sharedStrings.xml><?xml version="1.0" encoding="utf-8"?>
<sst xmlns="http://schemas.openxmlformats.org/spreadsheetml/2006/main" count="456" uniqueCount="245">
  <si>
    <t>Message</t>
  </si>
  <si>
    <t>Service</t>
  </si>
  <si>
    <t>Servlet</t>
  </si>
  <si>
    <t>Stream</t>
  </si>
  <si>
    <t>Handle</t>
  </si>
  <si>
    <t>Flags</t>
  </si>
  <si>
    <t>Values</t>
  </si>
  <si>
    <t>ID</t>
  </si>
  <si>
    <t>Size</t>
  </si>
  <si>
    <t>Data</t>
  </si>
  <si>
    <t>Value</t>
  </si>
  <si>
    <t>MSB</t>
  </si>
  <si>
    <t>Hex</t>
  </si>
  <si>
    <t>m</t>
  </si>
  <si>
    <t>-</t>
  </si>
  <si>
    <t>Key/Data</t>
  </si>
  <si>
    <t>Exception</t>
  </si>
  <si>
    <t>Class name</t>
  </si>
  <si>
    <t>Stack trace</t>
  </si>
  <si>
    <t>Port</t>
  </si>
  <si>
    <t>Request/Supply</t>
  </si>
  <si>
    <t>Request key/Supply key</t>
  </si>
  <si>
    <t>Key type</t>
  </si>
  <si>
    <t>Reference</t>
  </si>
  <si>
    <t>str</t>
  </si>
  <si>
    <t>End</t>
  </si>
  <si>
    <t>Information</t>
  </si>
  <si>
    <t>Name</t>
  </si>
  <si>
    <t>2 GB</t>
  </si>
  <si>
    <t>Category</t>
  </si>
  <si>
    <t>Condition</t>
  </si>
  <si>
    <t>IsStruct</t>
  </si>
  <si>
    <t>IsArray</t>
  </si>
  <si>
    <t>Size (bytes)</t>
  </si>
  <si>
    <t>IsNull</t>
  </si>
  <si>
    <t>IsReference</t>
  </si>
  <si>
    <t>SimpleType</t>
  </si>
  <si>
    <t>Basic</t>
  </si>
  <si>
    <t>String</t>
  </si>
  <si>
    <t>Char</t>
  </si>
  <si>
    <t>DateTime</t>
  </si>
  <si>
    <t>c</t>
  </si>
  <si>
    <t>s</t>
  </si>
  <si>
    <t>2^s</t>
  </si>
  <si>
    <t>Currency</t>
  </si>
  <si>
    <t>Time</t>
  </si>
  <si>
    <t>Date</t>
  </si>
  <si>
    <t>IPv4/IPv6</t>
  </si>
  <si>
    <t>HasPort</t>
  </si>
  <si>
    <t>Internet node</t>
  </si>
  <si>
    <t>Bluetooth node</t>
  </si>
  <si>
    <t>IsString</t>
  </si>
  <si>
    <t>Host</t>
  </si>
  <si>
    <t>Any except Message</t>
  </si>
  <si>
    <t>Array</t>
  </si>
  <si>
    <t>Simple</t>
  </si>
  <si>
    <t>1 + str</t>
  </si>
  <si>
    <t>Internet node, Bluetooth node, Service, Information</t>
  </si>
  <si>
    <t>?</t>
  </si>
  <si>
    <t>Servlet, Method, Property, Information</t>
  </si>
  <si>
    <t>Data, Exception, Information</t>
  </si>
  <si>
    <t>Method, Property, Information</t>
  </si>
  <si>
    <t>ReferenceID</t>
  </si>
  <si>
    <t>IsServlet</t>
  </si>
  <si>
    <t>ApartmentID</t>
  </si>
  <si>
    <t>Min</t>
  </si>
  <si>
    <t>Max</t>
  </si>
  <si>
    <t>Dec</t>
  </si>
  <si>
    <t>Frames that may follow</t>
  </si>
  <si>
    <t>IsService</t>
  </si>
  <si>
    <t>IsApartment</t>
  </si>
  <si>
    <t>IsApartmentProxy</t>
  </si>
  <si>
    <t>ServiceName</t>
  </si>
  <si>
    <t>ApartmentProxyID</t>
  </si>
  <si>
    <t>x</t>
  </si>
  <si>
    <t>HasClassName</t>
  </si>
  <si>
    <t>HasMessage</t>
  </si>
  <si>
    <t>HasStackTrace</t>
  </si>
  <si>
    <t>HasCallNumber</t>
  </si>
  <si>
    <t>HasFromPath</t>
  </si>
  <si>
    <t>Depends on flags</t>
  </si>
  <si>
    <t>Link type</t>
  </si>
  <si>
    <t>HasErrorNumber</t>
  </si>
  <si>
    <t>Stub</t>
  </si>
  <si>
    <t>Complete</t>
  </si>
  <si>
    <t>Partly implemented</t>
  </si>
  <si>
    <t>IsApartmentNotShared</t>
  </si>
  <si>
    <t>HasDevicePath</t>
  </si>
  <si>
    <t>DevicePath</t>
  </si>
  <si>
    <t>StructElemCount</t>
  </si>
  <si>
    <t>ArrayElemCount</t>
  </si>
  <si>
    <t>Encoding</t>
  </si>
  <si>
    <t>Sequence</t>
  </si>
  <si>
    <t>Batch</t>
  </si>
  <si>
    <t>Stop/Start</t>
  </si>
  <si>
    <t>SessionID</t>
  </si>
  <si>
    <t>ASCII</t>
  </si>
  <si>
    <t>"Morph"#0</t>
  </si>
  <si>
    <t>Version: Major</t>
  </si>
  <si>
    <t>Version: Minor</t>
  </si>
  <si>
    <t>Bytes</t>
  </si>
  <si>
    <t>IsNull=False</t>
  </si>
  <si>
    <t>HasTypeName</t>
  </si>
  <si>
    <t>HasValueName</t>
  </si>
  <si>
    <t>IsNull=False and IsReference=True</t>
  </si>
  <si>
    <t>IsNull=False and IsReference=True and IsServlet=True</t>
  </si>
  <si>
    <t>IsNull=False and IsReference=False</t>
  </si>
  <si>
    <t>IsNull=False and IsReference=False and IsStruct=False and IsArray=False</t>
  </si>
  <si>
    <t>IsNull=False and IsReference=True and IsServlet=False</t>
  </si>
  <si>
    <t>Complex</t>
  </si>
  <si>
    <t>HasArrayIndex</t>
  </si>
  <si>
    <t>Index</t>
  </si>
  <si>
    <t>+</t>
  </si>
  <si>
    <t>Type</t>
  </si>
  <si>
    <t>u</t>
  </si>
  <si>
    <t>IsUnicode</t>
  </si>
  <si>
    <t>Flag</t>
  </si>
  <si>
    <t>a</t>
  </si>
  <si>
    <t>ValueSize</t>
  </si>
  <si>
    <t>StringLength</t>
  </si>
  <si>
    <t>Comment</t>
  </si>
  <si>
    <t>IsNumeric</t>
  </si>
  <si>
    <t>TypeName</t>
  </si>
  <si>
    <t>ValueName</t>
  </si>
  <si>
    <t>Devices</t>
  </si>
  <si>
    <t>ValueType</t>
  </si>
  <si>
    <t>ValueType: This ValueType represents a reference to an array.  It is followed by another ValueType that represents the index within this array.</t>
  </si>
  <si>
    <t>Devices: Count=8 bytes, Elements are Morph links</t>
  </si>
  <si>
    <t>0x02</t>
  </si>
  <si>
    <t>Bool</t>
  </si>
  <si>
    <t>Integer divided by 10^4 (decimal)</t>
  </si>
  <si>
    <t>&lt;none&gt;</t>
  </si>
  <si>
    <t>A SimpleType without a TypeName requires no special coding.  It is as it is.</t>
  </si>
  <si>
    <t>t</t>
  </si>
  <si>
    <t>e</t>
  </si>
  <si>
    <t>Numeric</t>
  </si>
  <si>
    <t>IsNumeric/IsCharacter</t>
  </si>
  <si>
    <t>IsCharacter</t>
  </si>
  <si>
    <t>IsArray=False</t>
  </si>
  <si>
    <t>2^e</t>
  </si>
  <si>
    <t>IsArray=True</t>
  </si>
  <si>
    <t>Value[]</t>
  </si>
  <si>
    <t>IsArray=False and IsString=False</t>
  </si>
  <si>
    <t>2^u</t>
  </si>
  <si>
    <t>IsArray=False and IsString=True</t>
  </si>
  <si>
    <t>2^u * StringLength</t>
  </si>
  <si>
    <t>ArraySize</t>
  </si>
  <si>
    <t>2^s * ArraySize</t>
  </si>
  <si>
    <t>2^u * ArraySize</t>
  </si>
  <si>
    <t>Read the comment for this box</t>
  </si>
  <si>
    <t>Single character</t>
  </si>
  <si>
    <t>Single string</t>
  </si>
  <si>
    <t>Array of characters</t>
  </si>
  <si>
    <t>Array of strings</t>
  </si>
  <si>
    <t>0x09, 0x0D</t>
  </si>
  <si>
    <t>http://www.w3.org/TR/xmlschema-2/#dateTime</t>
  </si>
  <si>
    <t>Platforms that don't distinguish between Local and UTC times must clearly specify which kind DateTime's decode into.  Also, be aware of potential communication bugs that may occur between one system that supports both kinds and another that supports only one kind.</t>
  </si>
  <si>
    <t>IsNull=False and IsReference=False and IsArray=True</t>
  </si>
  <si>
    <t>ArrayElemType</t>
  </si>
  <si>
    <t>Int8</t>
  </si>
  <si>
    <t>Int16</t>
  </si>
  <si>
    <t>Int32</t>
  </si>
  <si>
    <t>Int64</t>
  </si>
  <si>
    <t>Decimal</t>
  </si>
  <si>
    <t>Char (ASCII)</t>
  </si>
  <si>
    <t>Char (Unicode)</t>
  </si>
  <si>
    <t>String (ASCII)</t>
  </si>
  <si>
    <t>String (Unicode)</t>
  </si>
  <si>
    <t>Int8[]</t>
  </si>
  <si>
    <t>Int16[]</t>
  </si>
  <si>
    <t>Int32[]</t>
  </si>
  <si>
    <t>Int64[]</t>
  </si>
  <si>
    <t>Char[] (ASCII)</t>
  </si>
  <si>
    <t>Char[] (Unicode)</t>
  </si>
  <si>
    <t>String[] (ASCII)</t>
  </si>
  <si>
    <t>String[] (Unicode)</t>
  </si>
  <si>
    <t>[]</t>
  </si>
  <si>
    <t>0=False, not 0=True (typically 0x01 or 0xFF)</t>
  </si>
  <si>
    <t>http://www.w3.org/TR/xmlschema-2/#date</t>
  </si>
  <si>
    <t>http://www.w3.org/TR/xmlschema-2/#time</t>
  </si>
  <si>
    <t>0x32, 0x48</t>
  </si>
  <si>
    <t>Int32/Int64</t>
  </si>
  <si>
    <t>Field</t>
  </si>
  <si>
    <t>Protocol name</t>
  </si>
  <si>
    <t>Clearly incompatible versions must have different Major version numbers.</t>
  </si>
  <si>
    <t>ValueTypeIsUnicode</t>
  </si>
  <si>
    <t>ValueTypeStringLength</t>
  </si>
  <si>
    <t>String: StringLength = 2^ValueTypeStringLength, Character is ASCII or Unicode depending on ValueTypeIsUnicode</t>
  </si>
  <si>
    <t>Note: Upon connection this is sent both ways and must be validated on each side before any other communication occurs.  If validation fails, then the connection is closed immediately.</t>
  </si>
  <si>
    <t>Possibly compatible differences must have different Minor version numbers.</t>
  </si>
  <si>
    <t>Member</t>
  </si>
  <si>
    <t>IsMethod/IsProperty</t>
  </si>
  <si>
    <t>IsGet/IsSet (IsProperty=True)</t>
  </si>
  <si>
    <t>HasIndex (IsProperty=True)</t>
  </si>
  <si>
    <t>Data contains result (even for method call) followed by parameters/property index.</t>
  </si>
  <si>
    <t>Design</t>
  </si>
  <si>
    <t>Implementation</t>
  </si>
  <si>
    <t>Concept</t>
  </si>
  <si>
    <t>Not started</t>
  </si>
  <si>
    <t>Partial</t>
  </si>
  <si>
    <t>Beta</t>
  </si>
  <si>
    <t>IsArray=True and IsString=False</t>
  </si>
  <si>
    <t>IsArray=True and IsString=True</t>
  </si>
  <si>
    <t>C#</t>
  </si>
  <si>
    <t>f</t>
  </si>
  <si>
    <t>IsInteger/IsFloat</t>
  </si>
  <si>
    <t>IsStart</t>
  </si>
  <si>
    <t>Index (IsStart = False)</t>
  </si>
  <si>
    <t>ToSender</t>
  </si>
  <si>
    <t>SenderID (IsStart = True or ToSender = True)</t>
  </si>
  <si>
    <t>SequenceID (IsStart = True or ToSender = False)</t>
  </si>
  <si>
    <t>y</t>
  </si>
  <si>
    <t>z</t>
  </si>
  <si>
    <t>i</t>
  </si>
  <si>
    <t>Step</t>
  </si>
  <si>
    <t>b</t>
  </si>
  <si>
    <t>n</t>
  </si>
  <si>
    <t>IsLast</t>
  </si>
  <si>
    <t>Ack</t>
  </si>
  <si>
    <t>Resend</t>
  </si>
  <si>
    <t>Start</t>
  </si>
  <si>
    <t>Request</t>
  </si>
  <si>
    <t>Lossless</t>
  </si>
  <si>
    <t>Lossy</t>
  </si>
  <si>
    <t>Demand</t>
  </si>
  <si>
    <t>Confirm</t>
  </si>
  <si>
    <t>Next</t>
  </si>
  <si>
    <t>IsLast (IsStart = False or ToSender = False)</t>
  </si>
  <si>
    <t>Resend (IsStart = False or ToSender = True)</t>
  </si>
  <si>
    <t>IsLossless (IsStart = True)</t>
  </si>
  <si>
    <t>SenderID</t>
  </si>
  <si>
    <t>SequenceID</t>
  </si>
  <si>
    <t>Classification</t>
  </si>
  <si>
    <t>Start - Send</t>
  </si>
  <si>
    <t>Start - Reply</t>
  </si>
  <si>
    <t>Index - Send</t>
  </si>
  <si>
    <t>Index - Reply</t>
  </si>
  <si>
    <t>LinkSequenceStartSend</t>
  </si>
  <si>
    <t>LinkSequenceStartReply</t>
  </si>
  <si>
    <t>LinkSequenceIndexSend</t>
  </si>
  <si>
    <t>LinkSequenceIndexReply</t>
  </si>
  <si>
    <t>CallNumber</t>
  </si>
  <si>
    <t>ErrorNumber</t>
  </si>
  <si>
    <t>ToPathSize</t>
  </si>
  <si>
    <t>FromPathSize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</si>
</sst>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u/>
      <sz val="11"/>
      <color theme="1"/>
      <name val="Calibri"/>
      <family val="2"/>
      <scheme val="minor"/>
    </font>
    <font>
      <u/>
      <sz val="11"/>
      <color theme="10"/>
      <name val="Calibri"/>
      <family val="2"/>
    </font>
    <font>
      <b/>
      <sz val="11"/>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theme="0" tint="-0.14999847407452621"/>
        <bgColor indexed="64"/>
      </patternFill>
    </fill>
  </fills>
  <borders count="58">
    <border>
      <left/>
      <right/>
      <top/>
      <bottom/>
      <diagonal/>
    </border>
    <border>
      <left style="thin">
        <color indexed="64"/>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style="thin">
        <color indexed="64"/>
      </right>
      <top/>
      <bottom/>
      <diagonal/>
    </border>
    <border>
      <left style="thin">
        <color auto="1"/>
      </left>
      <right style="thin">
        <color auto="1"/>
      </right>
      <top style="thin">
        <color auto="1"/>
      </top>
      <bottom style="thin">
        <color auto="1"/>
      </bottom>
      <diagonal/>
    </border>
    <border>
      <left style="hair">
        <color indexed="64"/>
      </left>
      <right style="thin">
        <color indexed="64"/>
      </right>
      <top style="thin">
        <color indexed="64"/>
      </top>
      <bottom style="thin">
        <color indexed="64"/>
      </bottom>
      <diagonal/>
    </border>
    <border>
      <left style="thin">
        <color auto="1"/>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medium">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hair">
        <color auto="1"/>
      </top>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hair">
        <color auto="1"/>
      </top>
      <bottom/>
      <diagonal/>
    </border>
    <border>
      <left style="hair">
        <color auto="1"/>
      </left>
      <right/>
      <top style="hair">
        <color auto="1"/>
      </top>
      <bottom/>
      <diagonal/>
    </border>
    <border>
      <left style="thin">
        <color auto="1"/>
      </left>
      <right style="thin">
        <color auto="1"/>
      </right>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bottom style="hair">
        <color auto="1"/>
      </bottom>
      <diagonal/>
    </border>
    <border>
      <left style="hair">
        <color auto="1"/>
      </left>
      <right/>
      <top/>
      <bottom style="hair">
        <color auto="1"/>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hair">
        <color auto="1"/>
      </left>
      <right/>
      <top/>
      <bottom/>
      <diagonal/>
    </border>
    <border>
      <left style="thin">
        <color indexed="64"/>
      </left>
      <right style="thin">
        <color indexed="64"/>
      </right>
      <top/>
      <bottom style="medium">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22">
    <xf numFmtId="0" fontId="0" fillId="0" borderId="0" xfId="0"/>
    <xf numFmtId="0" fontId="1" fillId="0" borderId="0" xfId="0" applyFont="1"/>
    <xf numFmtId="0" fontId="0" fillId="0" borderId="0" xfId="0" applyFont="1"/>
    <xf numFmtId="0" fontId="0" fillId="0" borderId="0" xfId="0" applyFont="1" applyAlignment="1">
      <alignment horizontal="center"/>
    </xf>
    <xf numFmtId="0" fontId="1" fillId="0" borderId="0" xfId="0" applyFont="1" applyAlignment="1">
      <alignment horizontal="left" textRotation="90"/>
    </xf>
    <xf numFmtId="0" fontId="0" fillId="0" borderId="6" xfId="0" applyBorder="1" applyAlignment="1">
      <alignment horizontal="center"/>
    </xf>
    <xf numFmtId="0" fontId="0" fillId="0" borderId="6" xfId="0" applyFont="1" applyBorder="1" applyAlignment="1">
      <alignment horizontal="center"/>
    </xf>
    <xf numFmtId="0" fontId="0" fillId="0" borderId="9" xfId="0" applyFont="1" applyBorder="1" applyAlignment="1">
      <alignment horizontal="center"/>
    </xf>
    <xf numFmtId="0" fontId="0" fillId="0" borderId="5" xfId="0" applyFont="1" applyBorder="1" applyAlignment="1">
      <alignment horizontal="center"/>
    </xf>
    <xf numFmtId="0" fontId="0" fillId="0" borderId="8" xfId="0" applyFont="1" applyBorder="1" applyAlignment="1">
      <alignment horizontal="center"/>
    </xf>
    <xf numFmtId="0" fontId="0" fillId="0" borderId="12" xfId="0" applyBorder="1"/>
    <xf numFmtId="0" fontId="0" fillId="0" borderId="13" xfId="0" applyBorder="1"/>
    <xf numFmtId="0" fontId="0" fillId="0" borderId="8" xfId="0" applyBorder="1" applyAlignment="1">
      <alignment horizontal="center"/>
    </xf>
    <xf numFmtId="0" fontId="0" fillId="0" borderId="15" xfId="0" applyBorder="1"/>
    <xf numFmtId="0" fontId="0" fillId="0" borderId="16" xfId="0" applyBorder="1"/>
    <xf numFmtId="0" fontId="0" fillId="0" borderId="18" xfId="0" applyFont="1" applyBorder="1" applyAlignment="1">
      <alignment horizontal="center"/>
    </xf>
    <xf numFmtId="0" fontId="0" fillId="0" borderId="7" xfId="0" applyFont="1" applyBorder="1" applyAlignment="1">
      <alignment horizontal="center"/>
    </xf>
    <xf numFmtId="0" fontId="0" fillId="0" borderId="7" xfId="0" applyBorder="1" applyAlignment="1">
      <alignment horizontal="center"/>
    </xf>
    <xf numFmtId="0" fontId="0" fillId="0" borderId="19" xfId="0" applyFont="1" applyBorder="1" applyAlignment="1">
      <alignment horizontal="center"/>
    </xf>
    <xf numFmtId="0" fontId="0" fillId="0" borderId="10" xfId="0" applyFont="1" applyBorder="1" applyAlignment="1">
      <alignment horizontal="center"/>
    </xf>
    <xf numFmtId="0" fontId="1" fillId="2" borderId="0" xfId="0" applyFont="1" applyFill="1"/>
    <xf numFmtId="0" fontId="0" fillId="2" borderId="17"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xf numFmtId="0" fontId="0" fillId="2" borderId="11" xfId="0" applyFill="1" applyBorder="1"/>
    <xf numFmtId="0" fontId="0" fillId="2" borderId="2" xfId="0" applyFill="1" applyBorder="1" applyAlignment="1">
      <alignment horizontal="center"/>
    </xf>
    <xf numFmtId="0" fontId="0" fillId="2" borderId="14" xfId="0" applyFill="1" applyBorder="1"/>
    <xf numFmtId="0" fontId="0" fillId="2" borderId="0" xfId="0" applyFont="1" applyFill="1"/>
    <xf numFmtId="0" fontId="0" fillId="2" borderId="1" xfId="0" applyFont="1" applyFill="1" applyBorder="1" applyAlignment="1">
      <alignment horizontal="center"/>
    </xf>
    <xf numFmtId="0" fontId="0" fillId="2" borderId="20" xfId="0" applyFont="1" applyFill="1" applyBorder="1" applyAlignment="1">
      <alignment horizontal="center"/>
    </xf>
    <xf numFmtId="0" fontId="0" fillId="0" borderId="0" xfId="0" applyFont="1" applyFill="1" applyBorder="1" applyAlignment="1">
      <alignment horizontal="center"/>
    </xf>
    <xf numFmtId="0" fontId="0" fillId="0" borderId="1" xfId="0"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9" xfId="0" applyFont="1" applyFill="1" applyBorder="1" applyAlignment="1">
      <alignment horizontal="center"/>
    </xf>
    <xf numFmtId="0" fontId="0" fillId="0" borderId="10" xfId="0" applyFont="1" applyFill="1" applyBorder="1" applyAlignment="1">
      <alignment horizontal="center"/>
    </xf>
    <xf numFmtId="0" fontId="0" fillId="0" borderId="0" xfId="0" applyFont="1" applyFill="1" applyAlignment="1">
      <alignment horizontal="center"/>
    </xf>
    <xf numFmtId="0" fontId="0" fillId="0" borderId="10" xfId="0" applyBorder="1" applyAlignment="1">
      <alignment horizontal="center"/>
    </xf>
    <xf numFmtId="0" fontId="0" fillId="2" borderId="17" xfId="0" applyFont="1" applyFill="1" applyBorder="1"/>
    <xf numFmtId="0" fontId="0" fillId="0" borderId="18" xfId="0" applyBorder="1"/>
    <xf numFmtId="0" fontId="0" fillId="0" borderId="19" xfId="0" applyBorder="1"/>
    <xf numFmtId="0" fontId="0" fillId="2" borderId="17" xfId="0" applyFill="1" applyBorder="1"/>
    <xf numFmtId="0" fontId="0" fillId="0" borderId="18" xfId="0" applyFont="1" applyBorder="1"/>
    <xf numFmtId="0" fontId="0" fillId="0" borderId="19" xfId="0" applyFont="1" applyBorder="1"/>
    <xf numFmtId="0" fontId="0" fillId="2" borderId="4" xfId="0" applyFill="1" applyBorder="1"/>
    <xf numFmtId="0" fontId="0" fillId="0" borderId="10" xfId="0" applyBorder="1"/>
    <xf numFmtId="0" fontId="0" fillId="0" borderId="9" xfId="0" applyBorder="1" applyAlignment="1">
      <alignment horizontal="center"/>
    </xf>
    <xf numFmtId="0" fontId="0" fillId="2" borderId="3" xfId="0" applyFill="1" applyBorder="1" applyAlignment="1">
      <alignment horizontal="center"/>
    </xf>
    <xf numFmtId="0" fontId="0" fillId="0" borderId="5" xfId="0" applyBorder="1" applyAlignment="1">
      <alignment horizontal="center"/>
    </xf>
    <xf numFmtId="49" fontId="0" fillId="2" borderId="17" xfId="0" applyNumberFormat="1" applyFill="1" applyBorder="1" applyAlignment="1">
      <alignment horizontal="left"/>
    </xf>
    <xf numFmtId="49" fontId="0" fillId="0" borderId="18" xfId="0" applyNumberFormat="1" applyBorder="1" applyAlignment="1">
      <alignment horizontal="left"/>
    </xf>
    <xf numFmtId="49" fontId="0" fillId="0" borderId="19" xfId="0" applyNumberFormat="1" applyBorder="1" applyAlignment="1">
      <alignment horizontal="left"/>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28" xfId="0" applyBorder="1" applyAlignment="1">
      <alignment horizontal="center"/>
    </xf>
    <xf numFmtId="0" fontId="0" fillId="0" borderId="0"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7"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20" xfId="0" applyBorder="1" applyAlignment="1">
      <alignment horizontal="center"/>
    </xf>
    <xf numFmtId="0" fontId="0" fillId="0" borderId="33" xfId="0" applyFont="1" applyBorder="1" applyAlignment="1">
      <alignment horizontal="center"/>
    </xf>
    <xf numFmtId="0" fontId="0" fillId="0" borderId="0" xfId="0" applyFont="1" applyBorder="1" applyAlignment="1">
      <alignment horizontal="center"/>
    </xf>
    <xf numFmtId="0" fontId="0" fillId="0" borderId="34" xfId="0" applyFont="1" applyBorder="1" applyAlignment="1">
      <alignment horizontal="center"/>
    </xf>
    <xf numFmtId="0" fontId="0" fillId="0" borderId="35" xfId="0" applyBorder="1" applyAlignment="1">
      <alignment horizontal="center"/>
    </xf>
    <xf numFmtId="0" fontId="0" fillId="0" borderId="1" xfId="0" applyFont="1" applyBorder="1" applyAlignment="1">
      <alignment horizontal="center"/>
    </xf>
    <xf numFmtId="0" fontId="0" fillId="0" borderId="34" xfId="0" applyBorder="1" applyAlignment="1">
      <alignment horizontal="left"/>
    </xf>
    <xf numFmtId="0" fontId="0" fillId="0" borderId="33"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0" fillId="0" borderId="26" xfId="0" applyBorder="1" applyAlignment="1">
      <alignment horizontal="left"/>
    </xf>
    <xf numFmtId="0" fontId="0" fillId="0" borderId="29" xfId="0" applyBorder="1" applyAlignment="1">
      <alignment horizontal="left"/>
    </xf>
    <xf numFmtId="0" fontId="0" fillId="0" borderId="37" xfId="0" applyBorder="1" applyAlignment="1">
      <alignment horizontal="left"/>
    </xf>
    <xf numFmtId="0" fontId="0" fillId="0" borderId="32" xfId="0" applyBorder="1" applyAlignment="1">
      <alignment horizontal="left"/>
    </xf>
    <xf numFmtId="0" fontId="0" fillId="0" borderId="36" xfId="0" applyBorder="1" applyAlignment="1">
      <alignment horizontal="left"/>
    </xf>
    <xf numFmtId="0" fontId="0" fillId="0" borderId="38" xfId="0" applyBorder="1" applyAlignment="1">
      <alignment horizontal="left"/>
    </xf>
    <xf numFmtId="0" fontId="0" fillId="0" borderId="30" xfId="0" applyFill="1" applyBorder="1" applyAlignment="1">
      <alignment horizontal="left"/>
    </xf>
    <xf numFmtId="0" fontId="0" fillId="0" borderId="0" xfId="0" applyFill="1" applyBorder="1" applyAlignment="1">
      <alignment horizontal="center"/>
    </xf>
    <xf numFmtId="0" fontId="0" fillId="0" borderId="1" xfId="0" applyFill="1" applyBorder="1" applyAlignment="1">
      <alignment horizontal="center"/>
    </xf>
    <xf numFmtId="0" fontId="0" fillId="0" borderId="20" xfId="0" applyFill="1" applyBorder="1" applyAlignment="1">
      <alignment horizontal="center"/>
    </xf>
    <xf numFmtId="0" fontId="0" fillId="0" borderId="29" xfId="0" applyFill="1" applyBorder="1" applyAlignment="1">
      <alignment horizontal="center"/>
    </xf>
    <xf numFmtId="0" fontId="0" fillId="0" borderId="30" xfId="0" applyFill="1" applyBorder="1" applyAlignment="1">
      <alignment horizontal="center"/>
    </xf>
    <xf numFmtId="0" fontId="1" fillId="0" borderId="1" xfId="0" applyFont="1" applyFill="1" applyBorder="1" applyAlignment="1">
      <alignment horizontal="center"/>
    </xf>
    <xf numFmtId="0" fontId="1" fillId="0" borderId="20" xfId="0" applyFont="1" applyFill="1" applyBorder="1" applyAlignment="1">
      <alignment horizontal="center"/>
    </xf>
    <xf numFmtId="0" fontId="0" fillId="2" borderId="26" xfId="0" applyFill="1" applyBorder="1" applyAlignment="1">
      <alignment horizontal="center"/>
    </xf>
    <xf numFmtId="0" fontId="0" fillId="2" borderId="27" xfId="0" applyFill="1" applyBorder="1" applyAlignment="1">
      <alignment horizontal="center"/>
    </xf>
    <xf numFmtId="0" fontId="0" fillId="0" borderId="34" xfId="0" applyFill="1" applyBorder="1" applyAlignment="1">
      <alignment horizontal="center"/>
    </xf>
    <xf numFmtId="0" fontId="0" fillId="0" borderId="41" xfId="0" applyFont="1" applyBorder="1" applyAlignment="1">
      <alignment horizontal="center"/>
    </xf>
    <xf numFmtId="0" fontId="0" fillId="0" borderId="42" xfId="0" applyFont="1" applyBorder="1" applyAlignment="1">
      <alignment horizontal="center"/>
    </xf>
    <xf numFmtId="0" fontId="0" fillId="0" borderId="44" xfId="0" applyBorder="1" applyAlignment="1">
      <alignment horizontal="center"/>
    </xf>
    <xf numFmtId="0" fontId="0" fillId="0" borderId="42" xfId="0" applyFont="1" applyFill="1" applyBorder="1" applyAlignment="1">
      <alignment horizontal="center"/>
    </xf>
    <xf numFmtId="0" fontId="0" fillId="0" borderId="43" xfId="0" applyFont="1" applyFill="1" applyBorder="1" applyAlignment="1">
      <alignment horizontal="center"/>
    </xf>
    <xf numFmtId="0" fontId="0" fillId="0" borderId="44" xfId="0" applyFont="1" applyFill="1" applyBorder="1" applyAlignment="1">
      <alignment horizontal="center"/>
    </xf>
    <xf numFmtId="0" fontId="0" fillId="0" borderId="45" xfId="0" applyBorder="1"/>
    <xf numFmtId="0" fontId="0" fillId="0" borderId="43" xfId="0" applyBorder="1" applyAlignment="1">
      <alignment horizontal="center"/>
    </xf>
    <xf numFmtId="0" fontId="0" fillId="0" borderId="46" xfId="0" applyBorder="1"/>
    <xf numFmtId="49" fontId="0" fillId="0" borderId="41" xfId="0" applyNumberFormat="1" applyBorder="1" applyAlignment="1">
      <alignment horizontal="left"/>
    </xf>
    <xf numFmtId="0" fontId="0" fillId="0" borderId="41" xfId="0" applyBorder="1"/>
    <xf numFmtId="0" fontId="0" fillId="0" borderId="42" xfId="0" applyBorder="1" applyAlignment="1">
      <alignment horizontal="center"/>
    </xf>
    <xf numFmtId="0" fontId="0" fillId="0" borderId="20" xfId="0" applyFont="1" applyFill="1" applyBorder="1" applyAlignment="1">
      <alignment horizontal="center"/>
    </xf>
    <xf numFmtId="0" fontId="0" fillId="0" borderId="21" xfId="0" applyBorder="1" applyAlignment="1">
      <alignment horizontal="left"/>
    </xf>
    <xf numFmtId="0" fontId="0" fillId="0" borderId="47" xfId="0" applyFont="1" applyFill="1" applyBorder="1" applyAlignment="1">
      <alignment horizontal="center"/>
    </xf>
    <xf numFmtId="0" fontId="0" fillId="0" borderId="48" xfId="0" applyFont="1" applyFill="1" applyBorder="1" applyAlignment="1">
      <alignment horizontal="center"/>
    </xf>
    <xf numFmtId="0" fontId="0" fillId="0" borderId="49" xfId="0" applyFont="1" applyFill="1" applyBorder="1" applyAlignment="1">
      <alignment horizontal="center"/>
    </xf>
    <xf numFmtId="0" fontId="0" fillId="0" borderId="50" xfId="0" applyFont="1" applyFill="1" applyBorder="1" applyAlignment="1">
      <alignment horizontal="center"/>
    </xf>
    <xf numFmtId="0" fontId="0" fillId="0" borderId="51" xfId="0" applyFill="1" applyBorder="1"/>
    <xf numFmtId="0" fontId="0" fillId="0" borderId="48" xfId="0" applyFill="1" applyBorder="1" applyAlignment="1">
      <alignment horizontal="center"/>
    </xf>
    <xf numFmtId="0" fontId="0" fillId="0" borderId="49" xfId="0" applyFill="1" applyBorder="1" applyAlignment="1">
      <alignment horizontal="center"/>
    </xf>
    <xf numFmtId="0" fontId="0" fillId="0" borderId="52" xfId="0" applyFill="1" applyBorder="1"/>
    <xf numFmtId="49" fontId="0" fillId="0" borderId="47" xfId="0" applyNumberFormat="1" applyFill="1" applyBorder="1" applyAlignment="1">
      <alignment horizontal="left"/>
    </xf>
    <xf numFmtId="0" fontId="0" fillId="0" borderId="0" xfId="0" applyFont="1" applyFill="1"/>
    <xf numFmtId="0" fontId="0" fillId="0" borderId="50" xfId="0" applyFill="1" applyBorder="1" applyAlignment="1">
      <alignment horizontal="center"/>
    </xf>
    <xf numFmtId="0" fontId="0" fillId="0" borderId="47" xfId="0" applyFill="1" applyBorder="1"/>
    <xf numFmtId="0" fontId="0" fillId="0" borderId="1" xfId="0" applyBorder="1" applyAlignment="1">
      <alignment horizontal="center"/>
    </xf>
    <xf numFmtId="0" fontId="0" fillId="0" borderId="40" xfId="0" applyBorder="1" applyAlignment="1">
      <alignment horizontal="center"/>
    </xf>
    <xf numFmtId="0" fontId="0" fillId="0" borderId="25" xfId="0" applyBorder="1" applyAlignment="1">
      <alignment horizontal="left"/>
    </xf>
    <xf numFmtId="49" fontId="1" fillId="0" borderId="0" xfId="0" applyNumberFormat="1" applyFont="1" applyAlignment="1">
      <alignment horizontal="left"/>
    </xf>
    <xf numFmtId="49" fontId="0" fillId="0" borderId="0" xfId="0" applyNumberFormat="1" applyFont="1" applyAlignment="1">
      <alignment horizontal="left"/>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4"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3" xfId="0" applyFont="1" applyBorder="1"/>
    <xf numFmtId="0" fontId="1" fillId="0" borderId="24" xfId="0" applyFont="1" applyBorder="1"/>
    <xf numFmtId="0" fontId="1" fillId="0" borderId="24" xfId="0" applyFont="1" applyBorder="1" applyAlignment="1">
      <alignment horizontal="center" wrapText="1"/>
    </xf>
    <xf numFmtId="49" fontId="1" fillId="0" borderId="22" xfId="0" applyNumberFormat="1" applyFont="1" applyBorder="1" applyAlignment="1">
      <alignment horizontal="left"/>
    </xf>
    <xf numFmtId="0" fontId="0" fillId="0" borderId="32" xfId="0" applyFont="1" applyFill="1" applyBorder="1" applyAlignment="1">
      <alignment horizontal="center"/>
    </xf>
    <xf numFmtId="0" fontId="0" fillId="0" borderId="53" xfId="0" applyFont="1" applyFill="1" applyBorder="1" applyAlignment="1">
      <alignment horizontal="center"/>
    </xf>
    <xf numFmtId="0" fontId="0" fillId="0" borderId="54" xfId="0" applyFont="1" applyFill="1" applyBorder="1" applyAlignment="1">
      <alignment horizontal="center"/>
    </xf>
    <xf numFmtId="0" fontId="0" fillId="0" borderId="55" xfId="0" applyFont="1" applyFill="1" applyBorder="1" applyAlignment="1">
      <alignment horizontal="center"/>
    </xf>
    <xf numFmtId="0" fontId="0" fillId="0" borderId="1" xfId="0" applyFill="1" applyBorder="1"/>
    <xf numFmtId="0" fontId="0" fillId="0" borderId="32" xfId="0" applyFont="1" applyFill="1" applyBorder="1"/>
    <xf numFmtId="0" fontId="0" fillId="0" borderId="53" xfId="0" applyFill="1" applyBorder="1" applyAlignment="1">
      <alignment horizontal="center"/>
    </xf>
    <xf numFmtId="0" fontId="0" fillId="0" borderId="54" xfId="0" applyFill="1" applyBorder="1" applyAlignment="1">
      <alignment horizontal="center"/>
    </xf>
    <xf numFmtId="0" fontId="0" fillId="0" borderId="56" xfId="0" applyFill="1" applyBorder="1"/>
    <xf numFmtId="49" fontId="0" fillId="0" borderId="32" xfId="0" applyNumberFormat="1" applyFill="1" applyBorder="1" applyAlignment="1">
      <alignment horizontal="left"/>
    </xf>
    <xf numFmtId="0" fontId="0" fillId="0" borderId="47" xfId="0" applyFont="1" applyBorder="1" applyAlignment="1">
      <alignment horizontal="center"/>
    </xf>
    <xf numFmtId="0" fontId="0" fillId="0" borderId="48" xfId="0" applyFont="1" applyBorder="1" applyAlignment="1">
      <alignment horizontal="center"/>
    </xf>
    <xf numFmtId="0" fontId="0" fillId="0" borderId="49" xfId="0" applyFont="1" applyBorder="1" applyAlignment="1">
      <alignment horizontal="center"/>
    </xf>
    <xf numFmtId="0" fontId="0" fillId="0" borderId="50" xfId="0" applyFont="1" applyBorder="1" applyAlignment="1">
      <alignment horizontal="center"/>
    </xf>
    <xf numFmtId="0" fontId="0" fillId="0" borderId="51" xfId="0" applyBorder="1"/>
    <xf numFmtId="0" fontId="0" fillId="0" borderId="52" xfId="0" applyBorder="1"/>
    <xf numFmtId="49" fontId="0" fillId="0" borderId="47" xfId="0" applyNumberFormat="1" applyBorder="1" applyAlignment="1">
      <alignment horizontal="left"/>
    </xf>
    <xf numFmtId="0" fontId="0" fillId="0" borderId="48" xfId="0" applyBorder="1" applyAlignment="1">
      <alignment horizontal="center"/>
    </xf>
    <xf numFmtId="0" fontId="0" fillId="0" borderId="47" xfId="0" applyBorder="1"/>
    <xf numFmtId="0" fontId="0" fillId="0" borderId="0" xfId="0" applyAlignment="1">
      <alignment horizontal="center"/>
    </xf>
    <xf numFmtId="0" fontId="0" fillId="2" borderId="0" xfId="0" applyFont="1" applyFill="1" applyAlignment="1">
      <alignment horizontal="center"/>
    </xf>
    <xf numFmtId="0" fontId="1" fillId="0" borderId="26" xfId="0" applyFont="1" applyFill="1" applyBorder="1" applyAlignment="1">
      <alignment horizontal="center"/>
    </xf>
    <xf numFmtId="0" fontId="1" fillId="0" borderId="28" xfId="0" applyFont="1" applyFill="1" applyBorder="1" applyAlignment="1">
      <alignment horizontal="center"/>
    </xf>
    <xf numFmtId="0" fontId="0" fillId="0" borderId="50" xfId="0" applyBorder="1" applyAlignment="1">
      <alignment horizontal="center"/>
    </xf>
    <xf numFmtId="0" fontId="0" fillId="0" borderId="49" xfId="0" applyBorder="1" applyAlignment="1">
      <alignment horizontal="center"/>
    </xf>
    <xf numFmtId="0" fontId="1" fillId="0" borderId="0" xfId="0" applyFont="1" applyFill="1" applyBorder="1" applyAlignment="1">
      <alignment horizontal="center"/>
    </xf>
    <xf numFmtId="0" fontId="0" fillId="0" borderId="26" xfId="0" applyFont="1" applyBorder="1" applyAlignment="1">
      <alignment horizontal="center"/>
    </xf>
    <xf numFmtId="0" fontId="0" fillId="0" borderId="27" xfId="0" applyFont="1" applyBorder="1" applyAlignment="1">
      <alignment horizontal="center"/>
    </xf>
    <xf numFmtId="0" fontId="0" fillId="0" borderId="29" xfId="0" applyFont="1" applyBorder="1" applyAlignment="1">
      <alignment horizontal="center"/>
    </xf>
    <xf numFmtId="0" fontId="0" fillId="0" borderId="30" xfId="0" applyFont="1" applyBorder="1" applyAlignment="1">
      <alignment horizontal="center"/>
    </xf>
    <xf numFmtId="0" fontId="0" fillId="0" borderId="25" xfId="0" applyFont="1" applyBorder="1" applyAlignment="1">
      <alignment horizontal="center"/>
    </xf>
    <xf numFmtId="0" fontId="0" fillId="0" borderId="39" xfId="0" applyFont="1" applyBorder="1" applyAlignment="1">
      <alignment horizontal="center"/>
    </xf>
    <xf numFmtId="0" fontId="0" fillId="0" borderId="39" xfId="0" applyBorder="1" applyAlignment="1">
      <alignment horizontal="center"/>
    </xf>
    <xf numFmtId="0" fontId="0" fillId="0" borderId="39" xfId="0" applyFill="1" applyBorder="1" applyAlignment="1">
      <alignment horizontal="left"/>
    </xf>
    <xf numFmtId="0" fontId="0" fillId="0" borderId="39" xfId="0" applyBorder="1" applyAlignment="1">
      <alignment horizontal="left"/>
    </xf>
    <xf numFmtId="0" fontId="0" fillId="2" borderId="0" xfId="0" applyFill="1"/>
    <xf numFmtId="0" fontId="0" fillId="0" borderId="35" xfId="0" applyFill="1" applyBorder="1" applyAlignment="1">
      <alignment horizontal="center"/>
    </xf>
    <xf numFmtId="0" fontId="0" fillId="0" borderId="0" xfId="0" applyFill="1" applyBorder="1"/>
    <xf numFmtId="49" fontId="0" fillId="0" borderId="0" xfId="0" applyNumberFormat="1" applyFill="1" applyBorder="1"/>
    <xf numFmtId="0" fontId="0" fillId="0" borderId="30" xfId="0" applyFill="1" applyBorder="1"/>
    <xf numFmtId="0" fontId="0" fillId="0" borderId="30" xfId="0" applyFont="1" applyFill="1" applyBorder="1" applyAlignment="1">
      <alignment horizontal="center"/>
    </xf>
    <xf numFmtId="49" fontId="0" fillId="0" borderId="30" xfId="0" applyNumberFormat="1" applyFill="1" applyBorder="1"/>
    <xf numFmtId="0" fontId="0" fillId="0" borderId="20" xfId="0" applyFill="1" applyBorder="1"/>
    <xf numFmtId="0" fontId="0" fillId="0" borderId="31" xfId="0" applyFill="1" applyBorder="1"/>
    <xf numFmtId="0" fontId="1" fillId="0" borderId="0" xfId="0" applyFont="1" applyFill="1" applyBorder="1"/>
    <xf numFmtId="0" fontId="4" fillId="0" borderId="0" xfId="0" applyFont="1" applyBorder="1" applyAlignment="1">
      <alignment horizontal="left"/>
    </xf>
    <xf numFmtId="0" fontId="0" fillId="0" borderId="1" xfId="0" applyBorder="1"/>
    <xf numFmtId="0" fontId="0" fillId="0" borderId="0" xfId="0" applyBorder="1"/>
    <xf numFmtId="0" fontId="0" fillId="0" borderId="20" xfId="0" applyBorder="1"/>
    <xf numFmtId="0" fontId="0" fillId="0" borderId="30" xfId="0" applyBorder="1"/>
    <xf numFmtId="0" fontId="0" fillId="0" borderId="31" xfId="0" applyBorder="1"/>
    <xf numFmtId="0" fontId="0" fillId="0" borderId="34" xfId="0" applyBorder="1"/>
    <xf numFmtId="0" fontId="0" fillId="0" borderId="35" xfId="0" applyBorder="1"/>
    <xf numFmtId="0" fontId="1" fillId="0" borderId="1" xfId="0" applyFont="1" applyBorder="1"/>
    <xf numFmtId="0" fontId="1" fillId="2" borderId="0" xfId="0" applyFont="1" applyFill="1" applyBorder="1"/>
    <xf numFmtId="0" fontId="0" fillId="2" borderId="0" xfId="0" applyFill="1" applyBorder="1"/>
    <xf numFmtId="0" fontId="1" fillId="2" borderId="26" xfId="0" applyFont="1" applyFill="1" applyBorder="1" applyAlignment="1">
      <alignment horizontal="center"/>
    </xf>
    <xf numFmtId="0" fontId="1" fillId="2" borderId="27" xfId="0" applyFont="1" applyFill="1" applyBorder="1" applyAlignment="1">
      <alignment horizontal="center"/>
    </xf>
    <xf numFmtId="0" fontId="0" fillId="2" borderId="27" xfId="0" applyFill="1" applyBorder="1"/>
    <xf numFmtId="49" fontId="0" fillId="2" borderId="27" xfId="0" applyNumberFormat="1" applyFill="1" applyBorder="1"/>
    <xf numFmtId="0" fontId="0" fillId="2" borderId="28" xfId="0" applyFill="1" applyBorder="1"/>
    <xf numFmtId="0" fontId="0" fillId="2" borderId="27" xfId="0" applyFont="1" applyFill="1" applyBorder="1" applyAlignment="1">
      <alignment horizontal="center"/>
    </xf>
    <xf numFmtId="0" fontId="5" fillId="0" borderId="32" xfId="1" applyBorder="1" applyAlignment="1" applyProtection="1"/>
    <xf numFmtId="0" fontId="6" fillId="0" borderId="0" xfId="0" applyFont="1"/>
    <xf numFmtId="0" fontId="7" fillId="0" borderId="38" xfId="0" applyFont="1" applyBorder="1"/>
    <xf numFmtId="0" fontId="7" fillId="0" borderId="32" xfId="0" applyFont="1" applyBorder="1"/>
    <xf numFmtId="0" fontId="8" fillId="0" borderId="32" xfId="1" applyFont="1" applyBorder="1" applyAlignment="1" applyProtection="1"/>
    <xf numFmtId="0" fontId="7" fillId="0" borderId="0" xfId="0" applyFont="1"/>
    <xf numFmtId="0" fontId="1" fillId="0" borderId="32" xfId="0" applyFont="1" applyFill="1" applyBorder="1" applyAlignment="1">
      <alignment horizontal="center"/>
    </xf>
    <xf numFmtId="0" fontId="0" fillId="0" borderId="38" xfId="0" applyFill="1" applyBorder="1" applyAlignment="1">
      <alignment horizontal="center"/>
    </xf>
    <xf numFmtId="0" fontId="0" fillId="0" borderId="32" xfId="0" applyFill="1" applyBorder="1" applyAlignment="1">
      <alignment horizontal="center"/>
    </xf>
    <xf numFmtId="0" fontId="0" fillId="0" borderId="37" xfId="0" applyBorder="1" applyAlignment="1">
      <alignment horizontal="center"/>
    </xf>
    <xf numFmtId="0" fontId="0" fillId="0" borderId="32" xfId="0" applyBorder="1" applyAlignment="1">
      <alignment horizontal="center"/>
    </xf>
    <xf numFmtId="0" fontId="0" fillId="0" borderId="36" xfId="0" applyBorder="1" applyAlignment="1">
      <alignment horizontal="center"/>
    </xf>
    <xf numFmtId="0" fontId="4" fillId="0" borderId="0" xfId="0" applyFont="1"/>
    <xf numFmtId="0" fontId="4" fillId="0" borderId="0" xfId="0" applyFont="1" applyAlignment="1">
      <alignment horizontal="center"/>
    </xf>
    <xf numFmtId="0" fontId="0" fillId="0" borderId="25" xfId="0" applyBorder="1" applyAlignment="1">
      <alignment horizontal="center"/>
    </xf>
    <xf numFmtId="0" fontId="1" fillId="0" borderId="32" xfId="0" applyFont="1" applyBorder="1"/>
    <xf numFmtId="0" fontId="1" fillId="0" borderId="57" xfId="0" applyFont="1" applyBorder="1"/>
    <xf numFmtId="0" fontId="0" fillId="0" borderId="1" xfId="0" applyFill="1" applyBorder="1" applyAlignment="1">
      <alignment horizontal="center" textRotation="90"/>
    </xf>
    <xf numFmtId="0" fontId="0" fillId="0" borderId="20" xfId="0" applyFill="1" applyBorder="1" applyAlignment="1">
      <alignment horizontal="center" textRotation="90"/>
    </xf>
    <xf numFmtId="0" fontId="0" fillId="0" borderId="32" xfId="0" applyFill="1" applyBorder="1" applyAlignment="1">
      <alignment horizontal="center" textRotation="90"/>
    </xf>
    <xf numFmtId="0" fontId="0" fillId="0" borderId="20" xfId="0" applyFont="1" applyFill="1" applyBorder="1" applyAlignment="1">
      <alignment horizontal="center" textRotation="90"/>
    </xf>
    <xf numFmtId="0" fontId="0" fillId="0" borderId="43"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www.w3.org/TR/xmlschema-2/" TargetMode="External"/><Relationship Id="rId2" Type="http://schemas.openxmlformats.org/officeDocument/2006/relationships/hyperlink" Target="http://www.w3.org/TR/xmlschema-2/" TargetMode="External"/><Relationship Id="rId1" Type="http://schemas.openxmlformats.org/officeDocument/2006/relationships/hyperlink" Target="http://www.w3.org/TR/xmlschema-2/"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7"/>
  <sheetViews>
    <sheetView workbookViewId="0">
      <selection activeCell="D4" sqref="D4"/>
    </sheetView>
  </sheetViews>
  <sheetFormatPr defaultRowHeight="14.4"/>
  <cols>
    <col min="1" max="1" width="15.109375" customWidth="1"/>
    <col min="2" max="2" width="11.44140625" style="153" customWidth="1"/>
    <col min="3" max="3" width="7.33203125" style="153" customWidth="1"/>
    <col min="4" max="4" width="9.6640625" bestFit="1" customWidth="1"/>
  </cols>
  <sheetData>
    <row r="1" spans="1:4" s="208" customFormat="1">
      <c r="A1" s="208" t="s">
        <v>182</v>
      </c>
      <c r="B1" s="209" t="s">
        <v>10</v>
      </c>
      <c r="C1" s="209" t="s">
        <v>100</v>
      </c>
      <c r="D1" s="208" t="s">
        <v>120</v>
      </c>
    </row>
    <row r="2" spans="1:4">
      <c r="A2" t="s">
        <v>183</v>
      </c>
      <c r="B2" s="153" t="s">
        <v>97</v>
      </c>
      <c r="C2" s="153">
        <v>6</v>
      </c>
      <c r="D2" t="s">
        <v>96</v>
      </c>
    </row>
    <row r="3" spans="1:4">
      <c r="A3" t="s">
        <v>98</v>
      </c>
      <c r="B3" s="153">
        <v>1</v>
      </c>
      <c r="C3" s="153">
        <v>1</v>
      </c>
      <c r="D3" t="s">
        <v>184</v>
      </c>
    </row>
    <row r="4" spans="1:4">
      <c r="A4" t="s">
        <v>99</v>
      </c>
      <c r="B4" s="153">
        <v>1</v>
      </c>
      <c r="C4" s="153">
        <v>1</v>
      </c>
      <c r="D4" t="s">
        <v>189</v>
      </c>
    </row>
    <row r="7" spans="1:4">
      <c r="A7"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89"/>
  <sheetViews>
    <sheetView tabSelected="1" workbookViewId="0">
      <selection activeCell="L13" sqref="L13"/>
    </sheetView>
  </sheetViews>
  <sheetFormatPr defaultColWidth="9.109375" defaultRowHeight="14.4" outlineLevelRow="1"/>
  <cols>
    <col min="1" max="4" width="3" style="3" customWidth="1"/>
    <col min="5" max="8" width="3" style="39" customWidth="1"/>
    <col min="9" max="10" width="6" style="31" customWidth="1"/>
    <col min="11" max="11" width="15" style="2" bestFit="1" customWidth="1"/>
    <col min="12" max="12" width="24.33203125" style="2" customWidth="1"/>
    <col min="13" max="13" width="6.109375" style="3" bestFit="1" customWidth="1"/>
    <col min="14" max="14" width="7.6640625" style="3" customWidth="1"/>
    <col min="15" max="15" width="17.6640625" style="2" bestFit="1" customWidth="1"/>
    <col min="16" max="16" width="46.88671875" style="125" customWidth="1"/>
    <col min="17" max="18" width="6.88671875" style="3" customWidth="1"/>
    <col min="19" max="16384" width="9.109375" style="2"/>
  </cols>
  <sheetData>
    <row r="1" spans="1:18" s="1" customFormat="1" ht="30" customHeight="1">
      <c r="A1" s="4" t="s">
        <v>11</v>
      </c>
      <c r="B1" s="219" t="s">
        <v>5</v>
      </c>
      <c r="C1" s="219"/>
      <c r="D1" s="219"/>
      <c r="E1" s="220" t="s">
        <v>81</v>
      </c>
      <c r="F1" s="220"/>
      <c r="G1" s="220"/>
      <c r="H1" s="220"/>
      <c r="I1" s="220" t="s">
        <v>10</v>
      </c>
      <c r="J1" s="220"/>
      <c r="K1" s="1" t="s">
        <v>81</v>
      </c>
      <c r="L1" s="1" t="s">
        <v>116</v>
      </c>
      <c r="M1" s="221" t="s">
        <v>8</v>
      </c>
      <c r="N1" s="221"/>
      <c r="O1" s="1" t="s">
        <v>10</v>
      </c>
      <c r="P1" s="124" t="s">
        <v>68</v>
      </c>
      <c r="Q1" s="55" t="s">
        <v>195</v>
      </c>
      <c r="R1" s="55" t="s">
        <v>203</v>
      </c>
    </row>
    <row r="2" spans="1:18" s="1" customFormat="1">
      <c r="A2" s="126">
        <v>7</v>
      </c>
      <c r="B2" s="127">
        <v>6</v>
      </c>
      <c r="C2" s="127">
        <v>5</v>
      </c>
      <c r="D2" s="127">
        <v>4</v>
      </c>
      <c r="E2" s="128">
        <v>3</v>
      </c>
      <c r="F2" s="128">
        <v>2</v>
      </c>
      <c r="G2" s="128">
        <v>1</v>
      </c>
      <c r="H2" s="129">
        <v>0</v>
      </c>
      <c r="I2" s="155" t="s">
        <v>67</v>
      </c>
      <c r="J2" s="156" t="s">
        <v>12</v>
      </c>
      <c r="K2" s="130"/>
      <c r="L2" s="131"/>
      <c r="M2" s="132" t="s">
        <v>65</v>
      </c>
      <c r="N2" s="132" t="s">
        <v>66</v>
      </c>
      <c r="O2" s="131"/>
      <c r="P2" s="133"/>
      <c r="Q2" s="55" t="str">
        <f>CONCATENATE(ROUND(AVERAGE(Q3:Q67)*100/3,0),"%")</f>
        <v>74%</v>
      </c>
      <c r="R2" s="55" t="str">
        <f>CONCATENATE(ROUND(AVERAGE(R3:R67)*100/4,0),"%")</f>
        <v>63%</v>
      </c>
    </row>
    <row r="3" spans="1:18" s="28" customFormat="1">
      <c r="A3" s="21"/>
      <c r="B3" s="22"/>
      <c r="C3" s="23"/>
      <c r="D3" s="24"/>
      <c r="E3" s="22">
        <v>0</v>
      </c>
      <c r="F3" s="23">
        <v>0</v>
      </c>
      <c r="G3" s="23">
        <v>0</v>
      </c>
      <c r="H3" s="24">
        <v>0</v>
      </c>
      <c r="I3" s="29">
        <f>SUM(E3*8,F3*4, G3*2,H3)</f>
        <v>0</v>
      </c>
      <c r="J3" s="30">
        <f>IF(I3&lt;=9,I3,CHAR(I3-10+CODE("A")))</f>
        <v>0</v>
      </c>
      <c r="K3" s="25" t="s">
        <v>25</v>
      </c>
      <c r="L3" s="41"/>
      <c r="M3" s="22">
        <v>1</v>
      </c>
      <c r="N3" s="23">
        <v>1</v>
      </c>
      <c r="O3" s="27"/>
      <c r="P3" s="52" t="s">
        <v>14</v>
      </c>
      <c r="Q3" s="154">
        <v>3</v>
      </c>
      <c r="R3" s="154">
        <v>4</v>
      </c>
    </row>
    <row r="4" spans="1:18" s="28" customFormat="1">
      <c r="A4" s="21" t="s">
        <v>13</v>
      </c>
      <c r="B4" s="22" t="str">
        <f>IF(COUNTA(B5:B8)&gt;0, "z", "")</f>
        <v>z</v>
      </c>
      <c r="C4" s="23" t="str">
        <f>IF(COUNTA(C5:C8)&gt;0, "y", "")</f>
        <v>y</v>
      </c>
      <c r="D4" s="24" t="str">
        <f>IF(COUNTA(D5:D8)&gt;0, "x", "")</f>
        <v>x</v>
      </c>
      <c r="E4" s="22">
        <v>1</v>
      </c>
      <c r="F4" s="23">
        <v>0</v>
      </c>
      <c r="G4" s="23">
        <v>0</v>
      </c>
      <c r="H4" s="24">
        <v>0</v>
      </c>
      <c r="I4" s="29">
        <f>SUM(E4*8,F4*4, G4*2,H4)</f>
        <v>8</v>
      </c>
      <c r="J4" s="30">
        <f>IF(I4&lt;=9,I4,CHAR(I4-10+CODE("A")))</f>
        <v>8</v>
      </c>
      <c r="K4" s="25" t="s">
        <v>9</v>
      </c>
      <c r="L4" s="44"/>
      <c r="M4" s="26">
        <f>1+SUM(M5:M8)</f>
        <v>5</v>
      </c>
      <c r="N4" s="50" t="str">
        <f>CONCATENATE(1+SUM(N5:N8)," + 2 GB")</f>
        <v>5 + 2 GB</v>
      </c>
      <c r="O4" s="27"/>
      <c r="P4" s="52" t="s">
        <v>14</v>
      </c>
      <c r="Q4" s="154">
        <v>3</v>
      </c>
      <c r="R4" s="154">
        <v>4</v>
      </c>
    </row>
    <row r="5" spans="1:18" ht="15" hidden="1" customHeight="1" outlineLevel="1">
      <c r="A5" s="15"/>
      <c r="B5" s="8"/>
      <c r="C5" s="5" t="s">
        <v>74</v>
      </c>
      <c r="D5" s="17" t="s">
        <v>74</v>
      </c>
      <c r="E5" s="33"/>
      <c r="F5" s="34"/>
      <c r="G5" s="34"/>
      <c r="H5" s="35"/>
      <c r="I5" s="32"/>
      <c r="J5" s="107"/>
      <c r="K5" s="10"/>
      <c r="L5" s="42" t="s">
        <v>186</v>
      </c>
      <c r="M5" s="8"/>
      <c r="N5" s="6"/>
      <c r="O5" s="13"/>
      <c r="P5" s="53"/>
    </row>
    <row r="6" spans="1:18" ht="15" hidden="1" customHeight="1" outlineLevel="1">
      <c r="A6" s="95"/>
      <c r="B6" s="106" t="s">
        <v>74</v>
      </c>
      <c r="C6" s="102"/>
      <c r="D6" s="97"/>
      <c r="E6" s="98"/>
      <c r="F6" s="99"/>
      <c r="G6" s="99"/>
      <c r="H6" s="100"/>
      <c r="I6" s="32"/>
      <c r="J6" s="107"/>
      <c r="K6" s="101"/>
      <c r="L6" s="105" t="s">
        <v>185</v>
      </c>
      <c r="M6" s="96"/>
      <c r="N6" s="102"/>
      <c r="O6" s="103"/>
      <c r="P6" s="104"/>
    </row>
    <row r="7" spans="1:18" ht="15" hidden="1" customHeight="1" outlineLevel="1">
      <c r="A7" s="95"/>
      <c r="B7" s="96"/>
      <c r="C7" s="102"/>
      <c r="D7" s="97"/>
      <c r="E7" s="98"/>
      <c r="F7" s="99"/>
      <c r="G7" s="99"/>
      <c r="H7" s="100"/>
      <c r="I7" s="32"/>
      <c r="J7" s="107"/>
      <c r="K7" s="101"/>
      <c r="L7" s="105"/>
      <c r="M7" s="96">
        <v>4</v>
      </c>
      <c r="N7" s="217">
        <v>4</v>
      </c>
      <c r="O7" s="103" t="s">
        <v>8</v>
      </c>
      <c r="P7" s="104"/>
    </row>
    <row r="8" spans="1:18" ht="15" hidden="1" customHeight="1" outlineLevel="1">
      <c r="A8" s="18"/>
      <c r="B8" s="12"/>
      <c r="C8" s="7"/>
      <c r="D8" s="19"/>
      <c r="E8" s="36"/>
      <c r="F8" s="37"/>
      <c r="G8" s="37"/>
      <c r="H8" s="38"/>
      <c r="I8" s="32"/>
      <c r="J8" s="107"/>
      <c r="K8" s="11"/>
      <c r="L8" s="43"/>
      <c r="M8" s="12">
        <v>0</v>
      </c>
      <c r="N8" s="49" t="s">
        <v>28</v>
      </c>
      <c r="O8" s="14" t="s">
        <v>9</v>
      </c>
      <c r="P8" s="54"/>
    </row>
    <row r="9" spans="1:18" s="28" customFormat="1" collapsed="1">
      <c r="A9" s="21" t="s">
        <v>13</v>
      </c>
      <c r="B9" s="22" t="str">
        <f>IF(COUNTA(B10:B13)&gt;0, "z", "")</f>
        <v>z</v>
      </c>
      <c r="C9" s="23" t="str">
        <f>IF(COUNTA(C10:C13)&gt;0, "y", "")</f>
        <v>y</v>
      </c>
      <c r="D9" s="24" t="str">
        <f>IF(COUNTA(D10:D13)&gt;0, "x", "")</f>
        <v>x</v>
      </c>
      <c r="E9" s="22">
        <v>0</v>
      </c>
      <c r="F9" s="23">
        <v>1</v>
      </c>
      <c r="G9" s="23">
        <v>0</v>
      </c>
      <c r="H9" s="24">
        <v>0</v>
      </c>
      <c r="I9" s="29">
        <f>SUM(E9*8,F9*4, G9*2,H9)</f>
        <v>4</v>
      </c>
      <c r="J9" s="30">
        <f>IF(I9&lt;=9,I9,CHAR(I9-10+CODE("A")))</f>
        <v>4</v>
      </c>
      <c r="K9" s="25" t="s">
        <v>0</v>
      </c>
      <c r="L9" s="44"/>
      <c r="M9" s="26">
        <f>1+SUM(M10:M13)</f>
        <v>5</v>
      </c>
      <c r="N9" s="50">
        <f>1+SUM(N10:N13)</f>
        <v>17</v>
      </c>
      <c r="O9" s="27"/>
      <c r="P9" s="52" t="s">
        <v>53</v>
      </c>
      <c r="Q9" s="154">
        <v>3</v>
      </c>
      <c r="R9" s="154">
        <v>4</v>
      </c>
    </row>
    <row r="10" spans="1:18" ht="15" hidden="1" customHeight="1" outlineLevel="1">
      <c r="A10" s="15"/>
      <c r="B10" s="8"/>
      <c r="C10" s="6"/>
      <c r="D10" s="17" t="s">
        <v>74</v>
      </c>
      <c r="E10" s="33"/>
      <c r="F10" s="34"/>
      <c r="G10" s="34"/>
      <c r="H10" s="35"/>
      <c r="I10" s="32"/>
      <c r="J10" s="107"/>
      <c r="K10" s="10"/>
      <c r="L10" s="42" t="s">
        <v>78</v>
      </c>
      <c r="M10" s="51"/>
      <c r="N10" s="5">
        <v>4</v>
      </c>
      <c r="O10" s="13" t="s">
        <v>241</v>
      </c>
      <c r="P10" s="53"/>
    </row>
    <row r="11" spans="1:18" ht="15" hidden="1" customHeight="1" outlineLevel="1">
      <c r="A11" s="15"/>
      <c r="B11" s="8"/>
      <c r="C11" s="5" t="s">
        <v>74</v>
      </c>
      <c r="D11" s="17"/>
      <c r="E11" s="33"/>
      <c r="F11" s="34"/>
      <c r="G11" s="34"/>
      <c r="H11" s="35"/>
      <c r="I11" s="32"/>
      <c r="J11" s="107"/>
      <c r="K11" s="10"/>
      <c r="L11" s="42" t="s">
        <v>82</v>
      </c>
      <c r="M11" s="51"/>
      <c r="N11" s="5">
        <v>4</v>
      </c>
      <c r="O11" s="13" t="s">
        <v>242</v>
      </c>
      <c r="P11" s="53"/>
    </row>
    <row r="12" spans="1:18" ht="15" hidden="1" customHeight="1" outlineLevel="1">
      <c r="A12" s="15"/>
      <c r="B12" s="8"/>
      <c r="C12" s="5"/>
      <c r="D12" s="16"/>
      <c r="E12" s="33"/>
      <c r="F12" s="34"/>
      <c r="G12" s="34"/>
      <c r="H12" s="35"/>
      <c r="I12" s="32"/>
      <c r="J12" s="107"/>
      <c r="K12" s="10"/>
      <c r="L12" s="42"/>
      <c r="M12" s="51">
        <v>4</v>
      </c>
      <c r="N12" s="5">
        <v>4</v>
      </c>
      <c r="O12" s="13" t="s">
        <v>243</v>
      </c>
      <c r="P12" s="53"/>
    </row>
    <row r="13" spans="1:18" ht="15" hidden="1" customHeight="1" outlineLevel="1">
      <c r="A13" s="18"/>
      <c r="B13" s="12" t="s">
        <v>74</v>
      </c>
      <c r="C13" s="7"/>
      <c r="D13" s="19"/>
      <c r="E13" s="36"/>
      <c r="F13" s="37"/>
      <c r="G13" s="37"/>
      <c r="H13" s="38"/>
      <c r="I13" s="32"/>
      <c r="J13" s="107"/>
      <c r="K13" s="11"/>
      <c r="L13" s="43" t="s">
        <v>79</v>
      </c>
      <c r="M13" s="9"/>
      <c r="N13" s="7">
        <v>4</v>
      </c>
      <c r="O13" s="14" t="s">
        <v>244</v>
      </c>
      <c r="P13" s="54"/>
    </row>
    <row r="14" spans="1:18" s="28" customFormat="1" collapsed="1">
      <c r="A14" s="21" t="s">
        <v>13</v>
      </c>
      <c r="B14" s="22" t="str">
        <f>IF(COUNTA(B15:B16)&gt;0, "z", "")</f>
        <v/>
      </c>
      <c r="C14" s="23" t="str">
        <f>IF(COUNTA(C15:C16)&gt;0, "y", "")</f>
        <v/>
      </c>
      <c r="D14" s="24" t="str">
        <f>IF(COUNTA(D15:D16)&gt;0, "x", "")</f>
        <v/>
      </c>
      <c r="E14" s="22">
        <v>1</v>
      </c>
      <c r="F14" s="23">
        <v>1</v>
      </c>
      <c r="G14" s="23">
        <v>0</v>
      </c>
      <c r="H14" s="24">
        <v>0</v>
      </c>
      <c r="I14" s="29">
        <f>SUM(E14*8,F14*4, G14*2,H14)</f>
        <v>12</v>
      </c>
      <c r="J14" s="30" t="str">
        <f>IF(I14&lt;=9,I14,CHAR(I14-10+CODE("A")))</f>
        <v>C</v>
      </c>
      <c r="K14" s="44" t="s">
        <v>26</v>
      </c>
      <c r="L14" s="41"/>
      <c r="M14" s="26" t="s">
        <v>58</v>
      </c>
      <c r="N14" s="50" t="s">
        <v>58</v>
      </c>
      <c r="O14" s="27"/>
      <c r="P14" s="52" t="s">
        <v>9</v>
      </c>
      <c r="Q14" s="154">
        <v>0</v>
      </c>
      <c r="R14" s="154">
        <v>0</v>
      </c>
    </row>
    <row r="15" spans="1:18" ht="15" hidden="1" customHeight="1" outlineLevel="1">
      <c r="A15" s="144"/>
      <c r="B15" s="151"/>
      <c r="C15" s="146"/>
      <c r="D15" s="147"/>
      <c r="E15" s="110"/>
      <c r="F15" s="111"/>
      <c r="G15" s="111"/>
      <c r="H15" s="112"/>
      <c r="I15" s="32"/>
      <c r="J15" s="107"/>
      <c r="K15" s="148"/>
      <c r="L15" s="152"/>
      <c r="M15" s="145"/>
      <c r="N15" s="146"/>
      <c r="O15" s="149"/>
      <c r="P15" s="150"/>
    </row>
    <row r="16" spans="1:18" ht="15" hidden="1" customHeight="1" outlineLevel="1">
      <c r="A16" s="18"/>
      <c r="B16" s="9"/>
      <c r="C16" s="49"/>
      <c r="D16" s="40"/>
      <c r="E16" s="36"/>
      <c r="F16" s="37"/>
      <c r="G16" s="37"/>
      <c r="H16" s="38"/>
      <c r="I16" s="32"/>
      <c r="J16" s="107"/>
      <c r="K16" s="11"/>
      <c r="L16" s="43"/>
      <c r="M16" s="12"/>
      <c r="N16" s="49"/>
      <c r="O16" s="14"/>
      <c r="P16" s="54"/>
    </row>
    <row r="17" spans="1:18" s="28" customFormat="1" collapsed="1">
      <c r="A17" s="21" t="s">
        <v>13</v>
      </c>
      <c r="B17" s="22" t="str">
        <f>IF(COUNTA(B18:B22)&gt;0, "z", "")</f>
        <v>z</v>
      </c>
      <c r="C17" s="23" t="str">
        <f>IF(COUNTA(C18:C22)&gt;0, "y", "")</f>
        <v>y</v>
      </c>
      <c r="D17" s="24" t="str">
        <f>IF(COUNTA(D18:D22)&gt;0, "x", "")</f>
        <v>x</v>
      </c>
      <c r="E17" s="22">
        <v>0</v>
      </c>
      <c r="F17" s="23">
        <v>0</v>
      </c>
      <c r="G17" s="23">
        <v>1</v>
      </c>
      <c r="H17" s="24">
        <v>0</v>
      </c>
      <c r="I17" s="29">
        <f>SUM(E17*8,F17*4, G17*2,H17)</f>
        <v>2</v>
      </c>
      <c r="J17" s="30">
        <f>IF(I17&lt;=9,I17,CHAR(I17-10+CODE("A")))</f>
        <v>2</v>
      </c>
      <c r="K17" s="25" t="s">
        <v>1</v>
      </c>
      <c r="L17" s="41"/>
      <c r="M17" s="26">
        <v>5</v>
      </c>
      <c r="N17" s="50" t="s">
        <v>56</v>
      </c>
      <c r="O17" s="27"/>
      <c r="P17" s="52" t="s">
        <v>80</v>
      </c>
      <c r="Q17" s="154">
        <v>3</v>
      </c>
      <c r="R17" s="154">
        <v>4</v>
      </c>
    </row>
    <row r="18" spans="1:18" s="118" customFormat="1" hidden="1" outlineLevel="1">
      <c r="A18" s="109"/>
      <c r="B18" s="110"/>
      <c r="C18" s="115">
        <v>0</v>
      </c>
      <c r="D18" s="119">
        <v>0</v>
      </c>
      <c r="E18" s="110"/>
      <c r="F18" s="111"/>
      <c r="G18" s="111"/>
      <c r="H18" s="112"/>
      <c r="I18" s="32"/>
      <c r="J18" s="107"/>
      <c r="K18" s="113"/>
      <c r="L18" s="120" t="s">
        <v>69</v>
      </c>
      <c r="M18" s="114" t="s">
        <v>24</v>
      </c>
      <c r="N18" s="115" t="s">
        <v>24</v>
      </c>
      <c r="O18" s="116" t="s">
        <v>72</v>
      </c>
      <c r="P18" s="117" t="s">
        <v>59</v>
      </c>
      <c r="Q18" s="39"/>
      <c r="R18" s="39"/>
    </row>
    <row r="19" spans="1:18" s="118" customFormat="1" hidden="1" outlineLevel="1">
      <c r="A19" s="109"/>
      <c r="B19" s="110"/>
      <c r="C19" s="115">
        <v>0</v>
      </c>
      <c r="D19" s="119">
        <v>1</v>
      </c>
      <c r="E19" s="110"/>
      <c r="F19" s="111"/>
      <c r="G19" s="111"/>
      <c r="H19" s="112"/>
      <c r="I19" s="32"/>
      <c r="J19" s="107"/>
      <c r="K19" s="113"/>
      <c r="L19" s="120" t="s">
        <v>70</v>
      </c>
      <c r="M19" s="114">
        <v>4</v>
      </c>
      <c r="N19" s="115">
        <v>4</v>
      </c>
      <c r="O19" s="116" t="s">
        <v>64</v>
      </c>
      <c r="P19" s="117" t="s">
        <v>59</v>
      </c>
      <c r="Q19" s="39"/>
      <c r="R19" s="39"/>
    </row>
    <row r="20" spans="1:18" ht="15" hidden="1" customHeight="1" outlineLevel="1">
      <c r="A20" s="15"/>
      <c r="B20" s="8"/>
      <c r="C20" s="6">
        <v>1</v>
      </c>
      <c r="D20" s="17">
        <v>1</v>
      </c>
      <c r="E20" s="33"/>
      <c r="F20" s="34"/>
      <c r="G20" s="34"/>
      <c r="H20" s="35"/>
      <c r="I20" s="32"/>
      <c r="J20" s="107"/>
      <c r="K20" s="10"/>
      <c r="L20" s="42" t="s">
        <v>71</v>
      </c>
      <c r="M20" s="51">
        <v>4</v>
      </c>
      <c r="N20" s="5">
        <v>4</v>
      </c>
      <c r="O20" s="13" t="s">
        <v>73</v>
      </c>
      <c r="P20" s="53" t="s">
        <v>9</v>
      </c>
    </row>
    <row r="21" spans="1:18" s="118" customFormat="1" hidden="1" outlineLevel="1">
      <c r="A21" s="109"/>
      <c r="B21" s="114" t="s">
        <v>74</v>
      </c>
      <c r="C21" s="115">
        <v>0</v>
      </c>
      <c r="D21" s="119">
        <v>1</v>
      </c>
      <c r="E21" s="110"/>
      <c r="F21" s="111"/>
      <c r="G21" s="111"/>
      <c r="H21" s="112"/>
      <c r="I21" s="32"/>
      <c r="J21" s="107"/>
      <c r="K21" s="113"/>
      <c r="L21" s="120" t="s">
        <v>86</v>
      </c>
      <c r="M21" s="114">
        <v>4</v>
      </c>
      <c r="N21" s="115">
        <v>4</v>
      </c>
      <c r="O21" s="116" t="s">
        <v>64</v>
      </c>
      <c r="P21" s="117" t="s">
        <v>59</v>
      </c>
      <c r="Q21" s="39"/>
      <c r="R21" s="39"/>
    </row>
    <row r="22" spans="1:18" ht="15" hidden="1" customHeight="1" outlineLevel="1">
      <c r="A22" s="144"/>
      <c r="B22" s="151" t="s">
        <v>74</v>
      </c>
      <c r="C22" s="146"/>
      <c r="D22" s="157"/>
      <c r="E22" s="110"/>
      <c r="F22" s="111"/>
      <c r="G22" s="111"/>
      <c r="H22" s="112"/>
      <c r="I22" s="32"/>
      <c r="J22" s="107"/>
      <c r="K22" s="148"/>
      <c r="L22" s="152"/>
      <c r="M22" s="151">
        <v>8</v>
      </c>
      <c r="N22" s="158">
        <v>8</v>
      </c>
      <c r="O22" s="149" t="s">
        <v>95</v>
      </c>
      <c r="P22" s="150"/>
    </row>
    <row r="23" spans="1:18" s="28" customFormat="1" collapsed="1">
      <c r="A23" s="21" t="s">
        <v>13</v>
      </c>
      <c r="B23" s="22" t="str">
        <f>IF(COUNTA(B24:B25)&gt;0, "z", "")</f>
        <v/>
      </c>
      <c r="C23" s="23" t="str">
        <f>IF(COUNTA(C24:C25)&gt;0, "y", "")</f>
        <v/>
      </c>
      <c r="D23" s="24" t="str">
        <f>IF(COUNTA(D24:D25)&gt;0, "x", "")</f>
        <v/>
      </c>
      <c r="E23" s="22">
        <v>1</v>
      </c>
      <c r="F23" s="23">
        <v>0</v>
      </c>
      <c r="G23" s="23">
        <v>1</v>
      </c>
      <c r="H23" s="24">
        <v>0</v>
      </c>
      <c r="I23" s="29">
        <f>SUM(E23*8,F23*4, G23*2,H23)</f>
        <v>10</v>
      </c>
      <c r="J23" s="30" t="str">
        <f>IF(I23&lt;=9,I23,CHAR(I23-10+CODE("A")))</f>
        <v>A</v>
      </c>
      <c r="K23" s="25" t="s">
        <v>2</v>
      </c>
      <c r="L23" s="41"/>
      <c r="M23" s="26">
        <f>1+SUM(M24:M25)</f>
        <v>5</v>
      </c>
      <c r="N23" s="50">
        <f>1+SUM(N24:N25)</f>
        <v>5</v>
      </c>
      <c r="O23" s="27"/>
      <c r="P23" s="52" t="s">
        <v>61</v>
      </c>
      <c r="Q23" s="154">
        <v>3</v>
      </c>
      <c r="R23" s="154">
        <v>4</v>
      </c>
    </row>
    <row r="24" spans="1:18" s="118" customFormat="1" hidden="1" outlineLevel="1">
      <c r="A24" s="134"/>
      <c r="B24" s="135"/>
      <c r="C24" s="136"/>
      <c r="D24" s="137"/>
      <c r="E24" s="135"/>
      <c r="F24" s="136"/>
      <c r="G24" s="136"/>
      <c r="H24" s="137"/>
      <c r="I24" s="32"/>
      <c r="J24" s="107"/>
      <c r="K24" s="138"/>
      <c r="L24" s="139"/>
      <c r="M24" s="140">
        <v>4</v>
      </c>
      <c r="N24" s="141">
        <v>4</v>
      </c>
      <c r="O24" s="142" t="s">
        <v>7</v>
      </c>
      <c r="P24" s="143"/>
      <c r="Q24" s="39"/>
      <c r="R24" s="39"/>
    </row>
    <row r="25" spans="1:18" ht="15" hidden="1" customHeight="1" outlineLevel="1">
      <c r="A25" s="18"/>
      <c r="B25" s="12"/>
      <c r="C25" s="49"/>
      <c r="D25" s="40"/>
      <c r="E25" s="36"/>
      <c r="F25" s="37"/>
      <c r="G25" s="37"/>
      <c r="H25" s="38"/>
      <c r="I25" s="32"/>
      <c r="J25" s="107"/>
      <c r="K25" s="11"/>
      <c r="L25" s="43"/>
      <c r="M25" s="9"/>
      <c r="N25" s="7"/>
      <c r="O25" s="14"/>
      <c r="P25" s="54"/>
    </row>
    <row r="26" spans="1:18" s="28" customFormat="1" collapsed="1">
      <c r="A26" s="21" t="s">
        <v>13</v>
      </c>
      <c r="B26" s="22" t="str">
        <f>IF(COUNTA(B27:B31)&gt;0, "z", "")</f>
        <v>z</v>
      </c>
      <c r="C26" s="23" t="str">
        <f>IF(COUNTA(C27:C31)&gt;0, "y", "")</f>
        <v>y</v>
      </c>
      <c r="D26" s="24" t="str">
        <f>IF(COUNTA(D27:D31)&gt;0, "x", "")</f>
        <v>x</v>
      </c>
      <c r="E26" s="22">
        <v>0</v>
      </c>
      <c r="F26" s="23">
        <v>1</v>
      </c>
      <c r="G26" s="23">
        <v>1</v>
      </c>
      <c r="H26" s="24">
        <v>0</v>
      </c>
      <c r="I26" s="29">
        <f>SUM(E26*8,F26*4, G26*2,H26)</f>
        <v>6</v>
      </c>
      <c r="J26" s="30">
        <f>IF(I26&lt;=9,I26,CHAR(I26-10+CODE("A")))</f>
        <v>6</v>
      </c>
      <c r="K26" s="25" t="s">
        <v>190</v>
      </c>
      <c r="L26" s="44"/>
      <c r="M26" s="26" t="s">
        <v>56</v>
      </c>
      <c r="N26" s="50" t="str">
        <f>CONCATENATE(1+SUM(N27:N31)," + str")</f>
        <v>1 + str</v>
      </c>
      <c r="O26" s="27"/>
      <c r="P26" s="52" t="s">
        <v>60</v>
      </c>
      <c r="Q26" s="154">
        <v>3</v>
      </c>
      <c r="R26" s="154">
        <v>4</v>
      </c>
    </row>
    <row r="27" spans="1:18" ht="15" hidden="1" customHeight="1" outlineLevel="1">
      <c r="A27" s="15"/>
      <c r="B27" s="8"/>
      <c r="C27" s="6"/>
      <c r="D27" s="17"/>
      <c r="E27" s="33"/>
      <c r="F27" s="34"/>
      <c r="G27" s="34"/>
      <c r="H27" s="35"/>
      <c r="I27" s="32"/>
      <c r="J27" s="107"/>
      <c r="K27" s="10"/>
      <c r="L27" s="42"/>
      <c r="M27" s="106" t="s">
        <v>24</v>
      </c>
      <c r="N27" s="102" t="s">
        <v>24</v>
      </c>
      <c r="O27" s="103" t="s">
        <v>27</v>
      </c>
      <c r="P27" s="53"/>
    </row>
    <row r="28" spans="1:18" ht="15" hidden="1" customHeight="1" outlineLevel="1">
      <c r="A28" s="95"/>
      <c r="B28" s="96"/>
      <c r="C28" s="217"/>
      <c r="D28" s="97"/>
      <c r="E28" s="98"/>
      <c r="F28" s="99"/>
      <c r="G28" s="99"/>
      <c r="H28" s="100"/>
      <c r="I28" s="32"/>
      <c r="J28" s="107"/>
      <c r="K28" s="101"/>
      <c r="L28" s="105"/>
      <c r="M28" s="106"/>
      <c r="N28" s="102"/>
      <c r="O28" s="103"/>
      <c r="P28" s="104" t="s">
        <v>194</v>
      </c>
    </row>
    <row r="29" spans="1:18" ht="15" hidden="1" customHeight="1" outlineLevel="1">
      <c r="A29" s="95"/>
      <c r="B29" s="106"/>
      <c r="C29" s="102"/>
      <c r="D29" s="97" t="s">
        <v>74</v>
      </c>
      <c r="E29" s="98"/>
      <c r="F29" s="99"/>
      <c r="G29" s="99"/>
      <c r="H29" s="100"/>
      <c r="I29" s="32"/>
      <c r="J29" s="107"/>
      <c r="K29" s="101"/>
      <c r="L29" s="105" t="s">
        <v>191</v>
      </c>
      <c r="M29" s="106"/>
      <c r="N29" s="102"/>
      <c r="O29" s="103"/>
      <c r="P29" s="104"/>
    </row>
    <row r="30" spans="1:18" ht="15" hidden="1" customHeight="1" outlineLevel="1">
      <c r="A30" s="95"/>
      <c r="B30" s="106"/>
      <c r="C30" s="102" t="s">
        <v>74</v>
      </c>
      <c r="D30" s="97"/>
      <c r="E30" s="98"/>
      <c r="F30" s="99"/>
      <c r="G30" s="99"/>
      <c r="H30" s="100"/>
      <c r="I30" s="32"/>
      <c r="J30" s="107"/>
      <c r="K30" s="101"/>
      <c r="L30" s="105" t="s">
        <v>192</v>
      </c>
      <c r="M30" s="106"/>
      <c r="N30" s="102"/>
      <c r="O30" s="103"/>
      <c r="P30" s="104"/>
    </row>
    <row r="31" spans="1:18" ht="15" hidden="1" customHeight="1" outlineLevel="1">
      <c r="A31" s="18"/>
      <c r="B31" s="12" t="s">
        <v>74</v>
      </c>
      <c r="C31" s="49"/>
      <c r="D31" s="19"/>
      <c r="E31" s="36"/>
      <c r="F31" s="37"/>
      <c r="G31" s="37"/>
      <c r="H31" s="38"/>
      <c r="I31" s="32"/>
      <c r="J31" s="107"/>
      <c r="K31" s="11"/>
      <c r="L31" s="105" t="s">
        <v>193</v>
      </c>
      <c r="M31" s="12"/>
      <c r="N31" s="49"/>
      <c r="O31" s="14"/>
      <c r="P31" s="54"/>
    </row>
    <row r="32" spans="1:18" s="20" customFormat="1" collapsed="1">
      <c r="A32" s="21" t="s">
        <v>13</v>
      </c>
      <c r="B32" s="22" t="str">
        <f>IF(COUNTA(B33:B35)&gt;0, "z", "")</f>
        <v>z</v>
      </c>
      <c r="C32" s="23" t="str">
        <f>IF(COUNTA(C33:C35)&gt;0, "y", "")</f>
        <v>y</v>
      </c>
      <c r="D32" s="24" t="str">
        <f>IF(COUNTA(D33:D35)&gt;0, "x", "")</f>
        <v>x</v>
      </c>
      <c r="E32" s="22">
        <v>1</v>
      </c>
      <c r="F32" s="23">
        <v>1</v>
      </c>
      <c r="G32" s="23">
        <v>1</v>
      </c>
      <c r="H32" s="24">
        <v>0</v>
      </c>
      <c r="I32" s="29">
        <f>SUM(E32*8,F32*4, G32*2,H32)</f>
        <v>14</v>
      </c>
      <c r="J32" s="30" t="str">
        <f>IF(I32&lt;=9,I32,CHAR(I32-10+CODE("A")))</f>
        <v>E</v>
      </c>
      <c r="K32" s="25" t="s">
        <v>16</v>
      </c>
      <c r="L32" s="41"/>
      <c r="M32" s="26">
        <f>1+SUM(M33:M35)</f>
        <v>1</v>
      </c>
      <c r="N32" s="50" t="str">
        <f>CONCATENATE(1+SUM(N33:N35)," + 3 str")</f>
        <v>1 + 3 str</v>
      </c>
      <c r="O32" s="27"/>
      <c r="P32" s="52" t="s">
        <v>14</v>
      </c>
      <c r="Q32" s="154">
        <v>3</v>
      </c>
      <c r="R32" s="154">
        <v>4</v>
      </c>
    </row>
    <row r="33" spans="1:18" s="1" customFormat="1" ht="15" hidden="1" customHeight="1" outlineLevel="1">
      <c r="A33" s="15"/>
      <c r="B33" s="8"/>
      <c r="C33" s="6"/>
      <c r="D33" s="17" t="s">
        <v>74</v>
      </c>
      <c r="E33" s="33"/>
      <c r="F33" s="34"/>
      <c r="G33" s="34"/>
      <c r="H33" s="35"/>
      <c r="I33" s="32"/>
      <c r="J33" s="107"/>
      <c r="K33" s="10"/>
      <c r="L33" s="42" t="s">
        <v>75</v>
      </c>
      <c r="M33" s="51"/>
      <c r="N33" s="5" t="s">
        <v>24</v>
      </c>
      <c r="O33" s="13" t="s">
        <v>17</v>
      </c>
      <c r="P33" s="53"/>
      <c r="Q33" s="3"/>
      <c r="R33" s="3"/>
    </row>
    <row r="34" spans="1:18" s="1" customFormat="1" ht="15" hidden="1" customHeight="1" outlineLevel="1">
      <c r="A34" s="15"/>
      <c r="B34" s="8"/>
      <c r="C34" s="5" t="s">
        <v>74</v>
      </c>
      <c r="D34" s="16"/>
      <c r="E34" s="33"/>
      <c r="F34" s="34"/>
      <c r="G34" s="34"/>
      <c r="H34" s="35"/>
      <c r="I34" s="32"/>
      <c r="J34" s="107"/>
      <c r="K34" s="10"/>
      <c r="L34" s="42" t="s">
        <v>76</v>
      </c>
      <c r="M34" s="51"/>
      <c r="N34" s="5" t="s">
        <v>24</v>
      </c>
      <c r="O34" s="13" t="s">
        <v>0</v>
      </c>
      <c r="P34" s="53"/>
      <c r="Q34" s="3"/>
      <c r="R34" s="3"/>
    </row>
    <row r="35" spans="1:18" s="1" customFormat="1" ht="15" hidden="1" customHeight="1" outlineLevel="1">
      <c r="A35" s="18"/>
      <c r="B35" s="12" t="s">
        <v>74</v>
      </c>
      <c r="C35" s="7"/>
      <c r="D35" s="19"/>
      <c r="E35" s="36"/>
      <c r="F35" s="37"/>
      <c r="G35" s="37"/>
      <c r="H35" s="38"/>
      <c r="I35" s="32"/>
      <c r="J35" s="107"/>
      <c r="K35" s="11"/>
      <c r="L35" s="43" t="s">
        <v>77</v>
      </c>
      <c r="M35" s="12"/>
      <c r="N35" s="49" t="s">
        <v>24</v>
      </c>
      <c r="O35" s="14" t="s">
        <v>18</v>
      </c>
      <c r="P35" s="54"/>
      <c r="Q35" s="3"/>
      <c r="R35" s="3"/>
    </row>
    <row r="36" spans="1:18" s="28" customFormat="1" collapsed="1">
      <c r="A36" s="21" t="s">
        <v>13</v>
      </c>
      <c r="B36" s="22" t="str">
        <f>IF(COUNTA(B37:B39)&gt;0, "z", "")</f>
        <v>z</v>
      </c>
      <c r="C36" s="23" t="str">
        <f>IF(COUNTA(C37:C39)&gt;0, "y", "")</f>
        <v>y</v>
      </c>
      <c r="D36" s="24" t="str">
        <f>IF(COUNTA(D37:D39)&gt;0, "x", "")</f>
        <v>x</v>
      </c>
      <c r="E36" s="22">
        <v>0</v>
      </c>
      <c r="F36" s="23">
        <v>0</v>
      </c>
      <c r="G36" s="23">
        <v>0</v>
      </c>
      <c r="H36" s="24">
        <v>1</v>
      </c>
      <c r="I36" s="29">
        <f>SUM(E36*8,F36*4, G36*2,H36)</f>
        <v>1</v>
      </c>
      <c r="J36" s="30">
        <f>IF(I36&lt;=9,I36,CHAR(I36-10+CODE("A")))</f>
        <v>1</v>
      </c>
      <c r="K36" s="25" t="s">
        <v>49</v>
      </c>
      <c r="L36" s="41"/>
      <c r="M36" s="26">
        <f>1+SUM(M37:M39)</f>
        <v>5</v>
      </c>
      <c r="N36" s="50" t="str">
        <f>CONCATENATE(1+SUM(N37:N39)," + str")</f>
        <v>3 + str</v>
      </c>
      <c r="O36" s="27"/>
      <c r="P36" s="52" t="s">
        <v>57</v>
      </c>
      <c r="Q36" s="154">
        <v>3</v>
      </c>
      <c r="R36" s="154">
        <v>3</v>
      </c>
    </row>
    <row r="37" spans="1:18" ht="15" hidden="1" customHeight="1" outlineLevel="1">
      <c r="A37" s="15"/>
      <c r="B37" s="8"/>
      <c r="C37" s="5"/>
      <c r="D37" s="17" t="s">
        <v>74</v>
      </c>
      <c r="E37" s="33"/>
      <c r="F37" s="34"/>
      <c r="G37" s="34"/>
      <c r="H37" s="35"/>
      <c r="I37" s="32"/>
      <c r="J37" s="107"/>
      <c r="K37" s="10"/>
      <c r="L37" s="45" t="s">
        <v>47</v>
      </c>
      <c r="M37" s="8"/>
      <c r="N37" s="5"/>
      <c r="O37" s="13"/>
      <c r="P37" s="53"/>
    </row>
    <row r="38" spans="1:18" ht="15" hidden="1" customHeight="1" outlineLevel="1">
      <c r="A38" s="95"/>
      <c r="B38" s="96"/>
      <c r="C38" s="102" t="s">
        <v>74</v>
      </c>
      <c r="D38" s="97"/>
      <c r="E38" s="98"/>
      <c r="F38" s="99"/>
      <c r="G38" s="99"/>
      <c r="H38" s="100"/>
      <c r="I38" s="32"/>
      <c r="J38" s="107"/>
      <c r="K38" s="101"/>
      <c r="L38" s="105" t="s">
        <v>51</v>
      </c>
      <c r="M38" s="96">
        <v>4</v>
      </c>
      <c r="N38" s="102" t="s">
        <v>24</v>
      </c>
      <c r="O38" s="103" t="s">
        <v>52</v>
      </c>
      <c r="P38" s="104"/>
    </row>
    <row r="39" spans="1:18" ht="15" hidden="1" customHeight="1" outlineLevel="1">
      <c r="A39" s="18"/>
      <c r="B39" s="12" t="s">
        <v>74</v>
      </c>
      <c r="C39" s="49"/>
      <c r="D39" s="40"/>
      <c r="E39" s="36"/>
      <c r="F39" s="37"/>
      <c r="G39" s="37"/>
      <c r="H39" s="38"/>
      <c r="I39" s="32"/>
      <c r="J39" s="107"/>
      <c r="K39" s="11"/>
      <c r="L39" s="43" t="s">
        <v>48</v>
      </c>
      <c r="M39" s="9"/>
      <c r="N39" s="49">
        <v>2</v>
      </c>
      <c r="O39" s="14" t="s">
        <v>19</v>
      </c>
      <c r="P39" s="54"/>
    </row>
    <row r="40" spans="1:18" s="28" customFormat="1" collapsed="1">
      <c r="A40" s="21" t="s">
        <v>13</v>
      </c>
      <c r="B40" s="22" t="str">
        <f>IF(COUNTA(B41)&gt;0, "z", "")</f>
        <v/>
      </c>
      <c r="C40" s="23" t="str">
        <f>IF(COUNTA(C41)&gt;0, "y", "")</f>
        <v/>
      </c>
      <c r="D40" s="24" t="str">
        <f>IF(COUNTA(D41)&gt;0, "x", "")</f>
        <v/>
      </c>
      <c r="E40" s="22">
        <v>1</v>
      </c>
      <c r="F40" s="23">
        <v>0</v>
      </c>
      <c r="G40" s="23">
        <v>0</v>
      </c>
      <c r="H40" s="24">
        <v>1</v>
      </c>
      <c r="I40" s="29">
        <f>SUM(E40*8,F40*4, G40*2,H40)</f>
        <v>9</v>
      </c>
      <c r="J40" s="30">
        <f>IF(I40&lt;=9,I40,CHAR(I40-10+CODE("A")))</f>
        <v>9</v>
      </c>
      <c r="K40" s="25" t="s">
        <v>50</v>
      </c>
      <c r="L40" s="44"/>
      <c r="M40" s="26" t="s">
        <v>58</v>
      </c>
      <c r="N40" s="50" t="s">
        <v>58</v>
      </c>
      <c r="O40" s="27"/>
      <c r="P40" s="52" t="s">
        <v>57</v>
      </c>
      <c r="Q40" s="154"/>
      <c r="R40" s="154"/>
    </row>
    <row r="41" spans="1:18" ht="15" hidden="1" customHeight="1" outlineLevel="1">
      <c r="A41" s="18"/>
      <c r="B41" s="9"/>
      <c r="C41" s="7"/>
      <c r="D41" s="40"/>
      <c r="E41" s="36"/>
      <c r="F41" s="37"/>
      <c r="G41" s="37"/>
      <c r="H41" s="38"/>
      <c r="I41" s="32"/>
      <c r="J41" s="107"/>
      <c r="K41" s="11"/>
      <c r="L41" s="43"/>
      <c r="M41" s="12"/>
      <c r="N41" s="49"/>
      <c r="O41" s="14"/>
      <c r="P41" s="54"/>
    </row>
    <row r="42" spans="1:18" s="28" customFormat="1" collapsed="1">
      <c r="A42" s="21" t="s">
        <v>13</v>
      </c>
      <c r="B42" s="22" t="str">
        <f>IF(COUNTA(B43)&gt;0, "z", "")</f>
        <v/>
      </c>
      <c r="C42" s="23" t="str">
        <f>IF(COUNTA(C43)&gt;0, "y", "")</f>
        <v/>
      </c>
      <c r="D42" s="24" t="str">
        <f>IF(COUNTA(D43)&gt;0, "x", "")</f>
        <v/>
      </c>
      <c r="E42" s="22">
        <v>0</v>
      </c>
      <c r="F42" s="23">
        <v>1</v>
      </c>
      <c r="G42" s="23">
        <v>0</v>
      </c>
      <c r="H42" s="24">
        <v>1</v>
      </c>
      <c r="I42" s="29">
        <f>SUM(E42*8,F42*4, G42*2,H42)</f>
        <v>5</v>
      </c>
      <c r="J42" s="30">
        <f>IF(I42&lt;=9,I42,CHAR(I42-10+CODE("A")))</f>
        <v>5</v>
      </c>
      <c r="K42" s="44"/>
      <c r="L42" s="41"/>
      <c r="M42" s="26"/>
      <c r="N42" s="50"/>
      <c r="O42" s="47"/>
      <c r="P42" s="52"/>
      <c r="Q42" s="154"/>
      <c r="R42" s="154"/>
    </row>
    <row r="43" spans="1:18" ht="15" hidden="1" customHeight="1" outlineLevel="1">
      <c r="A43" s="18"/>
      <c r="B43" s="12"/>
      <c r="C43" s="49"/>
      <c r="D43" s="40"/>
      <c r="E43" s="36"/>
      <c r="F43" s="37"/>
      <c r="G43" s="37"/>
      <c r="H43" s="38"/>
      <c r="I43" s="32"/>
      <c r="J43" s="107"/>
      <c r="K43" s="46"/>
      <c r="L43" s="43"/>
      <c r="M43" s="9"/>
      <c r="N43" s="7"/>
      <c r="O43" s="48"/>
      <c r="P43" s="54"/>
    </row>
    <row r="44" spans="1:18" s="28" customFormat="1" collapsed="1">
      <c r="A44" s="21" t="s">
        <v>13</v>
      </c>
      <c r="B44" s="22" t="str">
        <f>IF(COUNTA(B45:B49)&gt;0, "z", "")</f>
        <v/>
      </c>
      <c r="C44" s="23" t="str">
        <f>IF(COUNTA(C45:C49)&gt;0, "y", "")</f>
        <v/>
      </c>
      <c r="D44" s="24" t="str">
        <f>IF(COUNTA(D45:D49)&gt;0, "x", "")</f>
        <v/>
      </c>
      <c r="E44" s="22">
        <v>1</v>
      </c>
      <c r="F44" s="23">
        <v>1</v>
      </c>
      <c r="G44" s="23">
        <v>0</v>
      </c>
      <c r="H44" s="24">
        <v>1</v>
      </c>
      <c r="I44" s="29">
        <f>SUM(E44*8,F44*4, G44*2,H44)</f>
        <v>13</v>
      </c>
      <c r="J44" s="30" t="str">
        <f>IF(I44&lt;=9,I44,CHAR(I44-10+CODE("A")))</f>
        <v>D</v>
      </c>
      <c r="K44" s="25"/>
      <c r="L44" s="41"/>
      <c r="M44" s="26"/>
      <c r="N44" s="50"/>
      <c r="O44" s="27"/>
      <c r="P44" s="52"/>
      <c r="Q44" s="154"/>
      <c r="R44" s="154"/>
    </row>
    <row r="45" spans="1:18" ht="15" hidden="1" customHeight="1" outlineLevel="1">
      <c r="A45" s="95"/>
      <c r="B45" s="96"/>
      <c r="C45" s="102"/>
      <c r="D45" s="97"/>
      <c r="E45" s="98"/>
      <c r="F45" s="99"/>
      <c r="G45" s="99"/>
      <c r="H45" s="100"/>
      <c r="I45" s="32"/>
      <c r="J45" s="107"/>
      <c r="K45" s="101"/>
      <c r="L45" s="105"/>
      <c r="M45" s="106"/>
      <c r="N45" s="102"/>
      <c r="O45" s="103"/>
      <c r="P45" s="104"/>
    </row>
    <row r="46" spans="1:18" ht="15" hidden="1" customHeight="1" outlineLevel="1">
      <c r="A46" s="95"/>
      <c r="B46" s="96"/>
      <c r="C46" s="102"/>
      <c r="D46" s="97"/>
      <c r="E46" s="98"/>
      <c r="F46" s="99"/>
      <c r="G46" s="99"/>
      <c r="H46" s="100"/>
      <c r="I46" s="32"/>
      <c r="J46" s="107"/>
      <c r="K46" s="101"/>
      <c r="L46" s="105"/>
      <c r="M46" s="106"/>
      <c r="N46" s="102"/>
      <c r="O46" s="103"/>
      <c r="P46" s="104"/>
    </row>
    <row r="47" spans="1:18" ht="15" hidden="1" customHeight="1" outlineLevel="1">
      <c r="A47" s="95"/>
      <c r="B47" s="96"/>
      <c r="C47" s="102"/>
      <c r="D47" s="97"/>
      <c r="E47" s="98"/>
      <c r="F47" s="99"/>
      <c r="G47" s="99"/>
      <c r="H47" s="100"/>
      <c r="I47" s="32"/>
      <c r="J47" s="107"/>
      <c r="K47" s="101"/>
      <c r="L47" s="105"/>
      <c r="M47" s="106"/>
      <c r="N47" s="102"/>
      <c r="O47" s="103"/>
      <c r="P47" s="104"/>
    </row>
    <row r="48" spans="1:18" ht="15" hidden="1" customHeight="1" outlineLevel="1">
      <c r="A48" s="95"/>
      <c r="B48" s="96"/>
      <c r="C48" s="102"/>
      <c r="D48" s="97"/>
      <c r="E48" s="98"/>
      <c r="F48" s="99"/>
      <c r="G48" s="99"/>
      <c r="H48" s="100"/>
      <c r="I48" s="32"/>
      <c r="J48" s="107"/>
      <c r="K48" s="101"/>
      <c r="L48" s="105"/>
      <c r="M48" s="106"/>
      <c r="N48" s="102"/>
      <c r="O48" s="103"/>
      <c r="P48" s="104"/>
    </row>
    <row r="49" spans="1:18" ht="15" hidden="1" customHeight="1" outlineLevel="1">
      <c r="A49" s="18"/>
      <c r="B49" s="12"/>
      <c r="C49" s="7"/>
      <c r="D49" s="19"/>
      <c r="E49" s="36"/>
      <c r="F49" s="37"/>
      <c r="G49" s="37"/>
      <c r="H49" s="38"/>
      <c r="I49" s="32"/>
      <c r="J49" s="107"/>
      <c r="K49" s="11"/>
      <c r="L49" s="43"/>
      <c r="M49" s="9"/>
      <c r="N49" s="7"/>
      <c r="O49" s="14"/>
      <c r="P49" s="54"/>
    </row>
    <row r="50" spans="1:18" s="28" customFormat="1" collapsed="1">
      <c r="A50" s="21" t="s">
        <v>13</v>
      </c>
      <c r="B50" s="22" t="str">
        <f>IF(COUNTA(B51:B58)&gt;0, "z", "")</f>
        <v>z</v>
      </c>
      <c r="C50" s="23" t="str">
        <f>IF(COUNTA(C51:C58)&gt;0, "y", "")</f>
        <v>y</v>
      </c>
      <c r="D50" s="24" t="str">
        <f>IF(COUNTA(D51:D58)&gt;0, "x", "")</f>
        <v>x</v>
      </c>
      <c r="E50" s="22">
        <v>0</v>
      </c>
      <c r="F50" s="23">
        <v>0</v>
      </c>
      <c r="G50" s="23">
        <v>1</v>
      </c>
      <c r="H50" s="24">
        <v>1</v>
      </c>
      <c r="I50" s="29">
        <f>SUM(E50*8,F50*4, G50*2,H50)</f>
        <v>3</v>
      </c>
      <c r="J50" s="30">
        <f>IF(I50&lt;=9,I50,CHAR(I50-10+CODE("A")))</f>
        <v>3</v>
      </c>
      <c r="K50" s="25" t="s">
        <v>92</v>
      </c>
      <c r="L50" s="41"/>
      <c r="M50" s="26">
        <v>9</v>
      </c>
      <c r="N50" s="50">
        <v>9</v>
      </c>
      <c r="O50" s="27"/>
      <c r="P50" s="52" t="s">
        <v>53</v>
      </c>
      <c r="Q50" s="154">
        <v>3</v>
      </c>
      <c r="R50" s="154">
        <v>1</v>
      </c>
    </row>
    <row r="51" spans="1:18" ht="15" hidden="1" customHeight="1" outlineLevel="1">
      <c r="A51" s="15"/>
      <c r="B51" s="51"/>
      <c r="C51" s="5"/>
      <c r="D51" s="17" t="s">
        <v>74</v>
      </c>
      <c r="E51" s="33"/>
      <c r="F51" s="34"/>
      <c r="G51" s="34"/>
      <c r="H51" s="35"/>
      <c r="I51" s="32"/>
      <c r="J51" s="107"/>
      <c r="K51" s="10"/>
      <c r="L51" s="42" t="s">
        <v>206</v>
      </c>
      <c r="M51" s="8"/>
      <c r="N51" s="6"/>
      <c r="O51" s="13"/>
      <c r="P51" s="53"/>
    </row>
    <row r="52" spans="1:18" ht="15" hidden="1" customHeight="1" outlineLevel="1">
      <c r="A52" s="15"/>
      <c r="B52" s="51"/>
      <c r="C52" s="5" t="s">
        <v>74</v>
      </c>
      <c r="D52" s="17"/>
      <c r="E52" s="33"/>
      <c r="F52" s="34"/>
      <c r="G52" s="34"/>
      <c r="H52" s="35"/>
      <c r="I52" s="32"/>
      <c r="J52" s="107"/>
      <c r="K52" s="10"/>
      <c r="L52" s="42" t="s">
        <v>208</v>
      </c>
      <c r="M52" s="8"/>
      <c r="N52" s="6"/>
      <c r="O52" s="13"/>
      <c r="P52" s="53"/>
    </row>
    <row r="53" spans="1:18" ht="15" hidden="1" customHeight="1" outlineLevel="1">
      <c r="A53" s="15"/>
      <c r="B53" s="51" t="s">
        <v>74</v>
      </c>
      <c r="C53" s="5"/>
      <c r="D53" s="17"/>
      <c r="E53" s="33"/>
      <c r="F53" s="34"/>
      <c r="G53" s="34"/>
      <c r="H53" s="35"/>
      <c r="I53" s="32"/>
      <c r="J53" s="107"/>
      <c r="K53" s="10"/>
      <c r="L53" s="42" t="s">
        <v>227</v>
      </c>
      <c r="M53" s="8"/>
      <c r="N53" s="6"/>
      <c r="O53" s="13"/>
      <c r="P53" s="53"/>
    </row>
    <row r="54" spans="1:18" ht="15" hidden="1" customHeight="1" outlineLevel="1">
      <c r="A54" s="15"/>
      <c r="B54" s="51" t="s">
        <v>74</v>
      </c>
      <c r="C54" s="5"/>
      <c r="D54" s="17"/>
      <c r="E54" s="33"/>
      <c r="F54" s="34"/>
      <c r="G54" s="34"/>
      <c r="H54" s="35"/>
      <c r="I54" s="32"/>
      <c r="J54" s="107"/>
      <c r="K54" s="10"/>
      <c r="L54" s="42" t="s">
        <v>228</v>
      </c>
      <c r="M54" s="8"/>
      <c r="N54" s="6"/>
      <c r="O54" s="13"/>
      <c r="P54" s="53"/>
    </row>
    <row r="55" spans="1:18" ht="15" hidden="1" customHeight="1" outlineLevel="1">
      <c r="A55" s="15"/>
      <c r="B55" s="51" t="s">
        <v>74</v>
      </c>
      <c r="C55" s="5"/>
      <c r="D55" s="17"/>
      <c r="E55" s="33"/>
      <c r="F55" s="34"/>
      <c r="G55" s="34"/>
      <c r="H55" s="35"/>
      <c r="I55" s="32"/>
      <c r="J55" s="107"/>
      <c r="K55" s="10"/>
      <c r="L55" s="42" t="s">
        <v>229</v>
      </c>
      <c r="M55" s="8"/>
      <c r="N55" s="6"/>
      <c r="O55" s="13"/>
      <c r="P55" s="53"/>
    </row>
    <row r="56" spans="1:18" ht="15" hidden="1" customHeight="1" outlineLevel="1">
      <c r="A56" s="15"/>
      <c r="B56" s="51"/>
      <c r="C56" s="6"/>
      <c r="D56" s="16"/>
      <c r="E56" s="33"/>
      <c r="F56" s="34"/>
      <c r="G56" s="34"/>
      <c r="H56" s="35"/>
      <c r="I56" s="32"/>
      <c r="J56" s="107"/>
      <c r="K56" s="10"/>
      <c r="L56" s="42"/>
      <c r="M56" s="8">
        <v>4</v>
      </c>
      <c r="N56" s="6">
        <v>4</v>
      </c>
      <c r="O56" s="13" t="s">
        <v>210</v>
      </c>
      <c r="P56" s="53"/>
    </row>
    <row r="57" spans="1:18" ht="15" hidden="1" customHeight="1" outlineLevel="1">
      <c r="A57" s="15"/>
      <c r="B57" s="51"/>
      <c r="C57" s="5"/>
      <c r="D57" s="17"/>
      <c r="E57" s="33"/>
      <c r="F57" s="34"/>
      <c r="G57" s="34"/>
      <c r="H57" s="35"/>
      <c r="I57" s="32"/>
      <c r="J57" s="107"/>
      <c r="K57" s="10"/>
      <c r="L57" s="42"/>
      <c r="M57" s="8">
        <v>4</v>
      </c>
      <c r="N57" s="6">
        <v>4</v>
      </c>
      <c r="O57" s="13" t="s">
        <v>209</v>
      </c>
      <c r="P57" s="53"/>
    </row>
    <row r="58" spans="1:18" ht="15" hidden="1" customHeight="1" outlineLevel="1">
      <c r="A58" s="18"/>
      <c r="B58" s="9"/>
      <c r="C58" s="49"/>
      <c r="D58" s="40"/>
      <c r="E58" s="36"/>
      <c r="F58" s="37"/>
      <c r="G58" s="37"/>
      <c r="H58" s="38"/>
      <c r="I58" s="32"/>
      <c r="J58" s="107"/>
      <c r="K58" s="11"/>
      <c r="L58" s="43"/>
      <c r="M58" s="12">
        <v>4</v>
      </c>
      <c r="N58" s="49">
        <v>4</v>
      </c>
      <c r="O58" s="14" t="s">
        <v>207</v>
      </c>
      <c r="P58" s="54"/>
    </row>
    <row r="59" spans="1:18" s="28" customFormat="1" collapsed="1">
      <c r="A59" s="21" t="s">
        <v>13</v>
      </c>
      <c r="B59" s="22" t="str">
        <f>IF(COUNTA(B60:B62)&gt;0, "z", "")</f>
        <v/>
      </c>
      <c r="C59" s="23" t="str">
        <f>IF(COUNTA(C60:C62)&gt;0, "y", "")</f>
        <v/>
      </c>
      <c r="D59" s="24" t="str">
        <f>IF(COUNTA(D60:D62)&gt;0, "x", "")</f>
        <v/>
      </c>
      <c r="E59" s="22">
        <v>1</v>
      </c>
      <c r="F59" s="23">
        <v>0</v>
      </c>
      <c r="G59" s="23">
        <v>1</v>
      </c>
      <c r="H59" s="24">
        <v>1</v>
      </c>
      <c r="I59" s="29">
        <f>SUM(E59*8,F59*4, G59*2,H59)</f>
        <v>11</v>
      </c>
      <c r="J59" s="30" t="str">
        <f>IF(I59&lt;=9,I59,CHAR(I59-10+CODE("A")))</f>
        <v>B</v>
      </c>
      <c r="K59" s="25" t="s">
        <v>3</v>
      </c>
      <c r="L59" s="44"/>
      <c r="M59" s="26">
        <f>1+SUM(M60:M62)</f>
        <v>5</v>
      </c>
      <c r="N59" s="50">
        <f>1+SUM(N60:N62)</f>
        <v>5</v>
      </c>
      <c r="O59" s="27"/>
      <c r="P59" s="52" t="s">
        <v>9</v>
      </c>
      <c r="Q59" s="154">
        <v>1</v>
      </c>
      <c r="R59" s="154">
        <v>1</v>
      </c>
    </row>
    <row r="60" spans="1:18" ht="15" hidden="1" customHeight="1" outlineLevel="1">
      <c r="A60" s="15"/>
      <c r="B60" s="8"/>
      <c r="C60" s="6"/>
      <c r="D60" s="16"/>
      <c r="E60" s="33"/>
      <c r="F60" s="34"/>
      <c r="G60" s="34"/>
      <c r="H60" s="35"/>
      <c r="I60" s="32"/>
      <c r="J60" s="107"/>
      <c r="K60" s="10"/>
      <c r="L60" s="45"/>
      <c r="M60" s="8">
        <v>4</v>
      </c>
      <c r="N60" s="6">
        <v>4</v>
      </c>
      <c r="O60" s="13" t="s">
        <v>4</v>
      </c>
      <c r="P60" s="53"/>
    </row>
    <row r="61" spans="1:18" ht="15" hidden="1" customHeight="1" outlineLevel="1">
      <c r="A61" s="15"/>
      <c r="B61" s="8"/>
      <c r="C61" s="6"/>
      <c r="D61" s="17"/>
      <c r="E61" s="33"/>
      <c r="F61" s="34"/>
      <c r="G61" s="34"/>
      <c r="H61" s="35"/>
      <c r="I61" s="32"/>
      <c r="J61" s="107"/>
      <c r="K61" s="10"/>
      <c r="L61" s="42" t="s">
        <v>94</v>
      </c>
      <c r="M61" s="8"/>
      <c r="N61" s="6"/>
      <c r="O61" s="13"/>
      <c r="P61" s="53"/>
    </row>
    <row r="62" spans="1:18" ht="15" hidden="1" customHeight="1" outlineLevel="1">
      <c r="A62" s="15"/>
      <c r="B62" s="51"/>
      <c r="C62" s="5"/>
      <c r="D62" s="16"/>
      <c r="E62" s="33"/>
      <c r="F62" s="34"/>
      <c r="G62" s="34"/>
      <c r="H62" s="35"/>
      <c r="I62" s="32"/>
      <c r="J62" s="107"/>
      <c r="K62" s="10"/>
      <c r="L62" s="42" t="s">
        <v>20</v>
      </c>
      <c r="M62" s="8"/>
      <c r="N62" s="6"/>
      <c r="O62" s="13"/>
      <c r="P62" s="53"/>
    </row>
    <row r="63" spans="1:18" s="28" customFormat="1" collapsed="1">
      <c r="A63" s="21" t="s">
        <v>13</v>
      </c>
      <c r="B63" s="22" t="str">
        <f>IF(COUNTA(B64:B66)&gt;0, "z", "")</f>
        <v/>
      </c>
      <c r="C63" s="23" t="str">
        <f>IF(COUNTA(C64:C66)&gt;0, "y", "")</f>
        <v/>
      </c>
      <c r="D63" s="24" t="str">
        <f>IF(COUNTA(D64:D66)&gt;0, "x", "")</f>
        <v/>
      </c>
      <c r="E63" s="22">
        <v>0</v>
      </c>
      <c r="F63" s="23">
        <v>1</v>
      </c>
      <c r="G63" s="23">
        <v>1</v>
      </c>
      <c r="H63" s="24">
        <v>1</v>
      </c>
      <c r="I63" s="29">
        <f>SUM(E63*8,F63*4, G63*2,H63)</f>
        <v>7</v>
      </c>
      <c r="J63" s="30">
        <f>IF(I63&lt;=9,I63,CHAR(I63-10+CODE("A")))</f>
        <v>7</v>
      </c>
      <c r="K63" s="25" t="s">
        <v>91</v>
      </c>
      <c r="L63" s="41"/>
      <c r="M63" s="26" t="s">
        <v>58</v>
      </c>
      <c r="N63" s="50" t="s">
        <v>58</v>
      </c>
      <c r="O63" s="27"/>
      <c r="P63" s="52" t="s">
        <v>9</v>
      </c>
      <c r="Q63" s="154">
        <v>0</v>
      </c>
      <c r="R63" s="154">
        <v>0</v>
      </c>
    </row>
    <row r="64" spans="1:18" ht="15" hidden="1" customHeight="1" outlineLevel="1">
      <c r="A64" s="15"/>
      <c r="B64" s="8"/>
      <c r="C64" s="6"/>
      <c r="D64" s="17"/>
      <c r="E64" s="33"/>
      <c r="F64" s="34"/>
      <c r="G64" s="34"/>
      <c r="H64" s="35"/>
      <c r="I64" s="32"/>
      <c r="J64" s="107"/>
      <c r="K64" s="10"/>
      <c r="L64" s="42" t="s">
        <v>94</v>
      </c>
      <c r="M64" s="8"/>
      <c r="N64" s="6"/>
      <c r="O64" s="13"/>
      <c r="P64" s="53"/>
    </row>
    <row r="65" spans="1:18" ht="15" hidden="1" customHeight="1" outlineLevel="1">
      <c r="A65" s="15"/>
      <c r="B65" s="8"/>
      <c r="C65" s="6"/>
      <c r="D65" s="17"/>
      <c r="E65" s="33"/>
      <c r="F65" s="34"/>
      <c r="G65" s="34"/>
      <c r="H65" s="35"/>
      <c r="I65" s="32"/>
      <c r="J65" s="107"/>
      <c r="K65" s="10"/>
      <c r="L65" s="42" t="s">
        <v>15</v>
      </c>
      <c r="M65" s="8"/>
      <c r="N65" s="6"/>
      <c r="O65" s="13"/>
      <c r="P65" s="53"/>
    </row>
    <row r="66" spans="1:18" ht="15" hidden="1" customHeight="1" outlineLevel="1">
      <c r="A66" s="18"/>
      <c r="B66" s="9"/>
      <c r="C66" s="49"/>
      <c r="D66" s="19"/>
      <c r="E66" s="36"/>
      <c r="F66" s="37"/>
      <c r="G66" s="37"/>
      <c r="H66" s="38"/>
      <c r="I66" s="32"/>
      <c r="J66" s="107"/>
      <c r="K66" s="11"/>
      <c r="L66" s="43" t="s">
        <v>21</v>
      </c>
      <c r="M66" s="9"/>
      <c r="N66" s="7"/>
      <c r="O66" s="14" t="s">
        <v>22</v>
      </c>
      <c r="P66" s="54"/>
    </row>
    <row r="67" spans="1:18" s="28" customFormat="1" collapsed="1">
      <c r="A67" s="21" t="s">
        <v>13</v>
      </c>
      <c r="B67" s="22" t="str">
        <f>IF(COUNTA(B68:B71)&gt;0, "z", "")</f>
        <v/>
      </c>
      <c r="C67" s="23" t="str">
        <f>IF(COUNTA(C68:C71)&gt;0, "y", "")</f>
        <v/>
      </c>
      <c r="D67" s="24" t="str">
        <f>IF(COUNTA(D68:D71)&gt;0, "x", "")</f>
        <v>x</v>
      </c>
      <c r="E67" s="22">
        <v>1</v>
      </c>
      <c r="F67" s="23">
        <v>1</v>
      </c>
      <c r="G67" s="23">
        <v>1</v>
      </c>
      <c r="H67" s="24">
        <v>1</v>
      </c>
      <c r="I67" s="29">
        <f>SUM(E67*8,F67*4, G67*2,H67)</f>
        <v>15</v>
      </c>
      <c r="J67" s="30" t="str">
        <f>IF(I67&lt;=9,I67,CHAR(I67-10+CODE("A")))</f>
        <v>F</v>
      </c>
      <c r="K67" s="25" t="s">
        <v>93</v>
      </c>
      <c r="L67" s="44"/>
      <c r="M67" s="26">
        <f>1+SUM(M68:M71)</f>
        <v>5</v>
      </c>
      <c r="N67" s="50" t="str">
        <f>CONCATENATE(1+SUM(N68:N71)," + 2 GB")</f>
        <v>9 + 2 GB</v>
      </c>
      <c r="O67" s="27"/>
      <c r="P67" s="52" t="s">
        <v>9</v>
      </c>
      <c r="Q67" s="154">
        <v>1</v>
      </c>
      <c r="R67" s="154">
        <v>0</v>
      </c>
    </row>
    <row r="68" spans="1:18" ht="15" hidden="1" customHeight="1" outlineLevel="1">
      <c r="A68" s="15"/>
      <c r="B68" s="8"/>
      <c r="C68" s="6"/>
      <c r="D68" s="16"/>
      <c r="E68" s="33"/>
      <c r="F68" s="34"/>
      <c r="G68" s="34"/>
      <c r="H68" s="35"/>
      <c r="I68" s="32"/>
      <c r="J68" s="107"/>
      <c r="K68" s="10"/>
      <c r="L68" s="42"/>
      <c r="M68" s="8">
        <v>4</v>
      </c>
      <c r="N68" s="6">
        <v>4</v>
      </c>
      <c r="O68" s="13" t="s">
        <v>7</v>
      </c>
      <c r="P68" s="53"/>
    </row>
    <row r="69" spans="1:18" ht="15" hidden="1" customHeight="1" outlineLevel="1">
      <c r="A69" s="15"/>
      <c r="B69" s="8"/>
      <c r="C69" s="6"/>
      <c r="D69" s="17" t="s">
        <v>74</v>
      </c>
      <c r="E69" s="33"/>
      <c r="F69" s="34"/>
      <c r="G69" s="34"/>
      <c r="H69" s="35"/>
      <c r="I69" s="32"/>
      <c r="J69" s="107"/>
      <c r="K69" s="10"/>
      <c r="L69" s="42" t="s">
        <v>23</v>
      </c>
      <c r="M69" s="8"/>
      <c r="N69" s="6"/>
      <c r="O69" s="13"/>
      <c r="P69" s="53"/>
    </row>
    <row r="70" spans="1:18" ht="15" hidden="1" customHeight="1" outlineLevel="1">
      <c r="A70" s="15"/>
      <c r="B70" s="8"/>
      <c r="C70" s="6"/>
      <c r="D70" s="16"/>
      <c r="E70" s="33"/>
      <c r="F70" s="34"/>
      <c r="G70" s="34"/>
      <c r="H70" s="35"/>
      <c r="I70" s="32"/>
      <c r="J70" s="107"/>
      <c r="K70" s="10"/>
      <c r="L70" s="42"/>
      <c r="M70" s="8"/>
      <c r="N70" s="6">
        <v>4</v>
      </c>
      <c r="O70" s="13" t="s">
        <v>8</v>
      </c>
      <c r="P70" s="53"/>
    </row>
    <row r="71" spans="1:18" ht="15" hidden="1" customHeight="1" outlineLevel="1">
      <c r="A71" s="18"/>
      <c r="B71" s="9"/>
      <c r="C71" s="7"/>
      <c r="D71" s="19"/>
      <c r="E71" s="36"/>
      <c r="F71" s="37"/>
      <c r="G71" s="37"/>
      <c r="H71" s="38"/>
      <c r="I71" s="32"/>
      <c r="J71" s="107"/>
      <c r="K71" s="11"/>
      <c r="L71" s="43"/>
      <c r="M71" s="12"/>
      <c r="N71" s="49" t="s">
        <v>28</v>
      </c>
      <c r="O71" s="14" t="s">
        <v>9</v>
      </c>
      <c r="P71" s="54"/>
    </row>
    <row r="72" spans="1:18" collapsed="1"/>
    <row r="73" spans="1:18">
      <c r="B73" s="153"/>
      <c r="C73" s="153"/>
      <c r="J73" s="85"/>
      <c r="K73" s="208" t="s">
        <v>195</v>
      </c>
      <c r="N73" s="2"/>
      <c r="O73" s="208" t="s">
        <v>196</v>
      </c>
    </row>
    <row r="74" spans="1:18">
      <c r="J74" s="31">
        <v>0</v>
      </c>
      <c r="K74" s="2" t="s">
        <v>197</v>
      </c>
      <c r="N74" s="31">
        <v>0</v>
      </c>
      <c r="O74" s="2" t="s">
        <v>198</v>
      </c>
    </row>
    <row r="75" spans="1:18">
      <c r="J75" s="31">
        <v>1</v>
      </c>
      <c r="K75" t="s">
        <v>199</v>
      </c>
      <c r="N75" s="31">
        <v>1</v>
      </c>
      <c r="O75" t="s">
        <v>83</v>
      </c>
    </row>
    <row r="76" spans="1:18">
      <c r="J76" s="31">
        <v>2</v>
      </c>
      <c r="K76" t="s">
        <v>200</v>
      </c>
      <c r="N76" s="31">
        <v>2</v>
      </c>
      <c r="O76" t="s">
        <v>85</v>
      </c>
    </row>
    <row r="77" spans="1:18">
      <c r="J77" s="31">
        <v>3</v>
      </c>
      <c r="K77" s="2" t="s">
        <v>84</v>
      </c>
      <c r="N77" s="31">
        <v>3</v>
      </c>
      <c r="O77" t="s">
        <v>200</v>
      </c>
    </row>
    <row r="78" spans="1:18">
      <c r="J78" s="2"/>
      <c r="N78" s="31">
        <v>4</v>
      </c>
      <c r="O78" t="s">
        <v>84</v>
      </c>
    </row>
    <row r="79" spans="1:18">
      <c r="J79" s="2"/>
    </row>
    <row r="80" spans="1:18">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sheetData>
  <mergeCells count="4">
    <mergeCell ref="B1:D1"/>
    <mergeCell ref="E1:H1"/>
    <mergeCell ref="I1:J1"/>
    <mergeCell ref="M1:N1"/>
  </mergeCells>
  <pageMargins left="0.70866141732283472" right="0.70866141732283472" top="0.74803149606299213" bottom="0.74803149606299213" header="0.31496062992125984" footer="0.31496062992125984"/>
  <pageSetup paperSize="9" orientation="landscape" horizontalDpi="4294967293" verticalDpi="0" r:id="rId1"/>
</worksheet>
</file>

<file path=xl/worksheets/sheet3.xml><?xml version="1.0" encoding="utf-8"?>
<worksheet xmlns="http://schemas.openxmlformats.org/spreadsheetml/2006/main" xmlns:r="http://schemas.openxmlformats.org/officeDocument/2006/relationships">
  <dimension ref="A1:N18"/>
  <sheetViews>
    <sheetView workbookViewId="0">
      <selection activeCell="K5" sqref="K5"/>
    </sheetView>
  </sheetViews>
  <sheetFormatPr defaultColWidth="9.109375" defaultRowHeight="14.4"/>
  <cols>
    <col min="1" max="8" width="2.88671875" style="57" customWidth="1"/>
    <col min="9" max="9" width="66" style="57" bestFit="1" customWidth="1"/>
    <col min="10" max="10" width="17.5546875" style="57" bestFit="1" customWidth="1"/>
    <col min="11" max="11" width="19.33203125" style="57" bestFit="1" customWidth="1"/>
    <col min="12" max="13" width="11.44140625" style="57" customWidth="1"/>
    <col min="14" max="14" width="9.6640625" style="57" bestFit="1" customWidth="1"/>
    <col min="15" max="16384" width="9.109375" style="57"/>
  </cols>
  <sheetData>
    <row r="1" spans="1:14" ht="15" thickBot="1">
      <c r="A1" s="55">
        <v>7</v>
      </c>
      <c r="B1" s="55">
        <v>6</v>
      </c>
      <c r="C1" s="55">
        <v>5</v>
      </c>
      <c r="D1" s="55">
        <v>4</v>
      </c>
      <c r="E1" s="55">
        <v>3</v>
      </c>
      <c r="F1" s="55">
        <v>2</v>
      </c>
      <c r="G1" s="55">
        <v>1</v>
      </c>
      <c r="H1" s="55">
        <v>0</v>
      </c>
      <c r="I1" s="56" t="s">
        <v>30</v>
      </c>
      <c r="J1" s="56" t="s">
        <v>116</v>
      </c>
      <c r="K1" s="56" t="s">
        <v>10</v>
      </c>
      <c r="L1" s="55" t="s">
        <v>33</v>
      </c>
      <c r="M1" s="55" t="s">
        <v>113</v>
      </c>
      <c r="N1" s="56" t="s">
        <v>29</v>
      </c>
    </row>
    <row r="2" spans="1:14">
      <c r="A2" s="71"/>
      <c r="B2" s="69"/>
      <c r="C2" s="69"/>
      <c r="D2" s="69"/>
      <c r="E2" s="69"/>
      <c r="F2" s="69"/>
      <c r="G2" s="69"/>
      <c r="H2" s="72" t="s">
        <v>74</v>
      </c>
      <c r="I2" s="74"/>
      <c r="J2" s="75" t="s">
        <v>103</v>
      </c>
      <c r="K2" s="75" t="s">
        <v>123</v>
      </c>
      <c r="L2" s="72" t="s">
        <v>112</v>
      </c>
      <c r="M2" s="72" t="s">
        <v>38</v>
      </c>
      <c r="N2" s="83" t="s">
        <v>37</v>
      </c>
    </row>
    <row r="3" spans="1:14">
      <c r="A3" s="73"/>
      <c r="B3" s="70"/>
      <c r="C3" s="70"/>
      <c r="D3" s="70"/>
      <c r="E3" s="70"/>
      <c r="F3" s="70"/>
      <c r="G3" s="59" t="s">
        <v>74</v>
      </c>
      <c r="H3" s="68"/>
      <c r="I3" s="76"/>
      <c r="J3" s="77" t="s">
        <v>34</v>
      </c>
      <c r="K3" s="66"/>
      <c r="L3" s="68"/>
      <c r="M3" s="68"/>
      <c r="N3" s="81"/>
    </row>
    <row r="4" spans="1:14">
      <c r="A4" s="73"/>
      <c r="B4" s="70"/>
      <c r="C4" s="70"/>
      <c r="D4" s="70"/>
      <c r="E4" s="70"/>
      <c r="F4" s="59" t="s">
        <v>74</v>
      </c>
      <c r="G4" s="59"/>
      <c r="H4" s="68"/>
      <c r="I4" s="76" t="s">
        <v>101</v>
      </c>
      <c r="J4" s="77" t="s">
        <v>102</v>
      </c>
      <c r="K4" s="66" t="s">
        <v>122</v>
      </c>
      <c r="L4" s="68" t="s">
        <v>112</v>
      </c>
      <c r="M4" s="68" t="s">
        <v>38</v>
      </c>
      <c r="N4" s="81"/>
    </row>
    <row r="5" spans="1:14">
      <c r="A5" s="60"/>
      <c r="B5" s="61"/>
      <c r="C5" s="61"/>
      <c r="D5" s="61"/>
      <c r="E5" s="61" t="s">
        <v>74</v>
      </c>
      <c r="F5" s="61"/>
      <c r="G5" s="61"/>
      <c r="H5" s="62"/>
      <c r="I5" s="79" t="s">
        <v>101</v>
      </c>
      <c r="J5" s="84" t="s">
        <v>35</v>
      </c>
      <c r="K5" s="67" t="s">
        <v>62</v>
      </c>
      <c r="L5" s="62">
        <v>8</v>
      </c>
      <c r="M5" s="62"/>
      <c r="N5" s="82"/>
    </row>
    <row r="6" spans="1:14">
      <c r="A6" s="73"/>
      <c r="B6" s="70"/>
      <c r="C6" s="70"/>
      <c r="D6" s="59" t="s">
        <v>74</v>
      </c>
      <c r="E6" s="70"/>
      <c r="F6" s="70"/>
      <c r="G6" s="59"/>
      <c r="H6" s="68"/>
      <c r="I6" s="76" t="s">
        <v>104</v>
      </c>
      <c r="J6" s="77" t="s">
        <v>63</v>
      </c>
      <c r="K6" s="66" t="s">
        <v>64</v>
      </c>
      <c r="L6" s="68">
        <v>8</v>
      </c>
      <c r="M6" s="68"/>
      <c r="N6" s="81" t="s">
        <v>23</v>
      </c>
    </row>
    <row r="7" spans="1:14">
      <c r="A7" s="164"/>
      <c r="B7" s="165"/>
      <c r="C7" s="165"/>
      <c r="D7" s="166"/>
      <c r="E7" s="165"/>
      <c r="F7" s="165"/>
      <c r="G7" s="166"/>
      <c r="H7" s="122"/>
      <c r="I7" s="123" t="s">
        <v>108</v>
      </c>
      <c r="J7" s="167"/>
      <c r="K7" s="168"/>
      <c r="L7" s="122"/>
      <c r="M7" s="122"/>
      <c r="N7" s="108" t="s">
        <v>3</v>
      </c>
    </row>
    <row r="8" spans="1:14">
      <c r="A8" s="160"/>
      <c r="B8" s="161"/>
      <c r="C8" s="64" t="s">
        <v>74</v>
      </c>
      <c r="D8" s="161"/>
      <c r="E8" s="161"/>
      <c r="F8" s="161"/>
      <c r="G8" s="64"/>
      <c r="H8" s="58"/>
      <c r="I8" s="78" t="s">
        <v>105</v>
      </c>
      <c r="J8" s="65" t="s">
        <v>87</v>
      </c>
      <c r="K8" s="65" t="s">
        <v>88</v>
      </c>
      <c r="L8" s="58" t="s">
        <v>112</v>
      </c>
      <c r="M8" s="58" t="s">
        <v>124</v>
      </c>
      <c r="N8" s="80" t="s">
        <v>2</v>
      </c>
    </row>
    <row r="9" spans="1:14">
      <c r="A9" s="162"/>
      <c r="B9" s="61" t="s">
        <v>74</v>
      </c>
      <c r="C9" s="163"/>
      <c r="D9" s="163"/>
      <c r="E9" s="163"/>
      <c r="F9" s="163"/>
      <c r="G9" s="61"/>
      <c r="H9" s="62"/>
      <c r="I9" s="79" t="s">
        <v>105</v>
      </c>
      <c r="J9" s="84" t="s">
        <v>110</v>
      </c>
      <c r="K9" s="67" t="s">
        <v>111</v>
      </c>
      <c r="L9" s="62" t="s">
        <v>112</v>
      </c>
      <c r="M9" s="62" t="s">
        <v>125</v>
      </c>
      <c r="N9" s="82"/>
    </row>
    <row r="10" spans="1:14">
      <c r="A10" s="160"/>
      <c r="B10" s="161"/>
      <c r="C10" s="161"/>
      <c r="D10" s="64" t="s">
        <v>74</v>
      </c>
      <c r="E10" s="161"/>
      <c r="F10" s="161"/>
      <c r="G10" s="64"/>
      <c r="H10" s="58"/>
      <c r="I10" s="78" t="s">
        <v>106</v>
      </c>
      <c r="J10" s="65" t="s">
        <v>31</v>
      </c>
      <c r="K10" s="65" t="s">
        <v>89</v>
      </c>
      <c r="L10" s="58">
        <v>8</v>
      </c>
      <c r="M10" s="58"/>
      <c r="N10" s="80" t="s">
        <v>109</v>
      </c>
    </row>
    <row r="11" spans="1:14">
      <c r="A11" s="73"/>
      <c r="B11" s="59" t="s">
        <v>74</v>
      </c>
      <c r="C11" s="70"/>
      <c r="D11" s="70"/>
      <c r="E11" s="70"/>
      <c r="F11" s="70"/>
      <c r="G11" s="59"/>
      <c r="H11" s="68"/>
      <c r="I11" s="76" t="s">
        <v>106</v>
      </c>
      <c r="J11" s="66" t="s">
        <v>32</v>
      </c>
      <c r="K11" s="66" t="s">
        <v>90</v>
      </c>
      <c r="L11" s="68">
        <v>8</v>
      </c>
      <c r="M11" s="68"/>
      <c r="N11" s="81"/>
    </row>
    <row r="12" spans="1:14">
      <c r="A12" s="60" t="s">
        <v>74</v>
      </c>
      <c r="B12" s="61"/>
      <c r="C12" s="163"/>
      <c r="D12" s="163"/>
      <c r="E12" s="163"/>
      <c r="F12" s="163"/>
      <c r="G12" s="61"/>
      <c r="H12" s="62"/>
      <c r="I12" s="79" t="s">
        <v>157</v>
      </c>
      <c r="J12" s="67"/>
      <c r="K12" s="67" t="s">
        <v>158</v>
      </c>
      <c r="L12" s="62" t="s">
        <v>112</v>
      </c>
      <c r="M12" s="62" t="s">
        <v>38</v>
      </c>
      <c r="N12" s="82"/>
    </row>
    <row r="13" spans="1:14">
      <c r="A13" s="164"/>
      <c r="B13" s="166"/>
      <c r="C13" s="165"/>
      <c r="D13" s="165"/>
      <c r="E13" s="165"/>
      <c r="F13" s="165"/>
      <c r="G13" s="166"/>
      <c r="H13" s="122"/>
      <c r="I13" s="123" t="s">
        <v>107</v>
      </c>
      <c r="J13" s="168"/>
      <c r="K13" s="168" t="s">
        <v>36</v>
      </c>
      <c r="L13" s="122" t="s">
        <v>112</v>
      </c>
      <c r="M13" s="122" t="s">
        <v>36</v>
      </c>
      <c r="N13" s="108" t="s">
        <v>55</v>
      </c>
    </row>
    <row r="14" spans="1:14">
      <c r="A14" s="70"/>
      <c r="B14" s="70"/>
      <c r="C14" s="70"/>
      <c r="D14" s="70"/>
      <c r="E14" s="70"/>
      <c r="F14" s="70"/>
      <c r="G14" s="59"/>
      <c r="H14" s="59"/>
      <c r="I14" s="66"/>
      <c r="J14" s="77"/>
      <c r="K14" s="66"/>
      <c r="L14" s="59"/>
      <c r="M14" s="59"/>
      <c r="N14" s="66"/>
    </row>
    <row r="15" spans="1:14">
      <c r="A15" s="70"/>
      <c r="B15" s="70"/>
      <c r="C15" s="70"/>
      <c r="D15" s="70"/>
      <c r="E15" s="70"/>
      <c r="F15" s="70"/>
      <c r="G15" s="59"/>
      <c r="H15" s="59"/>
      <c r="I15" s="179" t="s">
        <v>113</v>
      </c>
      <c r="J15" s="77"/>
      <c r="K15" s="66"/>
      <c r="L15" s="59"/>
      <c r="M15" s="59"/>
      <c r="N15" s="66"/>
    </row>
    <row r="16" spans="1:14">
      <c r="I16" s="57" t="s">
        <v>187</v>
      </c>
    </row>
    <row r="17" spans="9:9">
      <c r="I17" s="57" t="s">
        <v>127</v>
      </c>
    </row>
    <row r="18" spans="9:9">
      <c r="I18" s="57" t="s">
        <v>126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N36"/>
  <sheetViews>
    <sheetView workbookViewId="0">
      <selection activeCell="L1" sqref="L1"/>
    </sheetView>
  </sheetViews>
  <sheetFormatPr defaultRowHeight="14.4" outlineLevelRow="1"/>
  <cols>
    <col min="1" max="1" width="17" style="1" bestFit="1" customWidth="1"/>
    <col min="2" max="9" width="3" style="153" customWidth="1"/>
    <col min="10" max="10" width="26.44140625" bestFit="1" customWidth="1"/>
    <col min="11" max="11" width="29.6640625" bestFit="1" customWidth="1"/>
    <col min="12" max="12" width="15.88671875" customWidth="1"/>
    <col min="13" max="13" width="30.44140625" bestFit="1" customWidth="1"/>
    <col min="14" max="14" width="17.6640625" bestFit="1" customWidth="1"/>
  </cols>
  <sheetData>
    <row r="1" spans="1:14" s="171" customFormat="1">
      <c r="A1" s="178"/>
      <c r="B1" s="159">
        <v>7</v>
      </c>
      <c r="C1" s="159">
        <v>6</v>
      </c>
      <c r="D1" s="159">
        <v>5</v>
      </c>
      <c r="E1" s="159">
        <v>4</v>
      </c>
      <c r="F1" s="159">
        <v>3</v>
      </c>
      <c r="G1" s="159">
        <v>2</v>
      </c>
      <c r="H1" s="159">
        <v>1</v>
      </c>
      <c r="I1" s="159">
        <v>0</v>
      </c>
      <c r="J1" s="171" t="s">
        <v>116</v>
      </c>
      <c r="K1" s="171" t="s">
        <v>30</v>
      </c>
      <c r="L1" s="171" t="s">
        <v>10</v>
      </c>
      <c r="M1" s="172" t="s">
        <v>33</v>
      </c>
    </row>
    <row r="2" spans="1:14" s="189" customFormat="1">
      <c r="A2" s="188" t="s">
        <v>37</v>
      </c>
      <c r="B2" s="190"/>
      <c r="C2" s="191"/>
      <c r="D2" s="191"/>
      <c r="E2" s="191"/>
      <c r="F2" s="191"/>
      <c r="G2" s="191"/>
      <c r="H2" s="191"/>
      <c r="I2" s="191"/>
      <c r="J2" s="192"/>
      <c r="K2" s="192"/>
      <c r="L2" s="192"/>
      <c r="M2" s="193"/>
      <c r="N2" s="194"/>
    </row>
    <row r="3" spans="1:14" s="171" customFormat="1" outlineLevel="1">
      <c r="A3" s="178"/>
      <c r="B3" s="88"/>
      <c r="C3" s="89"/>
      <c r="D3" s="89"/>
      <c r="E3" s="89"/>
      <c r="F3" s="89"/>
      <c r="G3" s="174"/>
      <c r="H3" s="89"/>
      <c r="I3" s="89" t="s">
        <v>41</v>
      </c>
      <c r="J3" s="173" t="s">
        <v>136</v>
      </c>
      <c r="K3" s="173"/>
      <c r="L3" s="173"/>
      <c r="M3" s="175"/>
      <c r="N3" s="177"/>
    </row>
    <row r="4" spans="1:14" s="169" customFormat="1">
      <c r="A4" s="20" t="s">
        <v>54</v>
      </c>
      <c r="B4" s="92"/>
      <c r="C4" s="93"/>
      <c r="D4" s="93"/>
      <c r="E4" s="93"/>
      <c r="F4" s="93"/>
      <c r="G4" s="93"/>
      <c r="H4" s="93"/>
      <c r="I4" s="93"/>
      <c r="J4" s="192"/>
      <c r="K4" s="192"/>
      <c r="L4" s="192"/>
      <c r="M4" s="192"/>
      <c r="N4" s="194"/>
    </row>
    <row r="5" spans="1:14" outlineLevel="1">
      <c r="B5" s="60" t="s">
        <v>134</v>
      </c>
      <c r="C5" s="61" t="s">
        <v>134</v>
      </c>
      <c r="D5" s="61"/>
      <c r="E5" s="61"/>
      <c r="F5" s="61"/>
      <c r="G5" s="61"/>
      <c r="H5" s="61" t="s">
        <v>117</v>
      </c>
      <c r="I5" s="61"/>
      <c r="J5" s="183" t="s">
        <v>32</v>
      </c>
      <c r="K5" s="183"/>
      <c r="L5" s="183" t="s">
        <v>146</v>
      </c>
      <c r="M5" s="183" t="s">
        <v>139</v>
      </c>
      <c r="N5" s="184"/>
    </row>
    <row r="6" spans="1:14" s="189" customFormat="1">
      <c r="A6" s="188" t="s">
        <v>135</v>
      </c>
      <c r="B6" s="92"/>
      <c r="C6" s="93"/>
      <c r="D6" s="93"/>
      <c r="E6" s="93"/>
      <c r="F6" s="93"/>
      <c r="G6" s="195"/>
      <c r="H6" s="93"/>
      <c r="I6" s="93"/>
      <c r="J6" s="192"/>
      <c r="K6" s="192" t="s">
        <v>121</v>
      </c>
      <c r="L6" s="192"/>
      <c r="M6" s="193"/>
      <c r="N6" s="194"/>
    </row>
    <row r="7" spans="1:14" s="181" customFormat="1" outlineLevel="1">
      <c r="A7" s="218"/>
      <c r="B7" s="121"/>
      <c r="C7" s="59"/>
      <c r="D7" s="59"/>
      <c r="E7" s="59"/>
      <c r="F7" s="59" t="s">
        <v>204</v>
      </c>
      <c r="G7" s="59"/>
      <c r="H7" s="59"/>
      <c r="I7" s="59"/>
      <c r="J7" s="181" t="s">
        <v>205</v>
      </c>
      <c r="N7" s="182"/>
    </row>
    <row r="8" spans="1:14" s="171" customFormat="1" outlineLevel="1">
      <c r="A8" s="178"/>
      <c r="B8" s="86"/>
      <c r="C8" s="85"/>
      <c r="D8" s="85" t="s">
        <v>42</v>
      </c>
      <c r="E8" s="85" t="s">
        <v>42</v>
      </c>
      <c r="F8" s="85"/>
      <c r="G8" s="31"/>
      <c r="H8" s="85"/>
      <c r="I8" s="85"/>
      <c r="L8" s="171" t="s">
        <v>118</v>
      </c>
      <c r="M8" s="172"/>
      <c r="N8" s="176"/>
    </row>
    <row r="9" spans="1:14" outlineLevel="1">
      <c r="B9" s="121"/>
      <c r="C9" s="59"/>
      <c r="D9" s="59"/>
      <c r="E9" s="59"/>
      <c r="F9" s="59"/>
      <c r="G9" s="59"/>
      <c r="H9" s="59"/>
      <c r="I9" s="59"/>
      <c r="J9" s="181"/>
      <c r="K9" s="181" t="s">
        <v>138</v>
      </c>
      <c r="L9" s="181" t="s">
        <v>10</v>
      </c>
      <c r="M9" s="181" t="s">
        <v>43</v>
      </c>
      <c r="N9" s="182"/>
    </row>
    <row r="10" spans="1:14" outlineLevel="1">
      <c r="B10" s="121"/>
      <c r="C10" s="59"/>
      <c r="D10" s="59"/>
      <c r="E10" s="59"/>
      <c r="F10" s="59"/>
      <c r="G10" s="59"/>
      <c r="H10" s="59"/>
      <c r="I10" s="59"/>
      <c r="J10" s="181"/>
      <c r="K10" s="181" t="s">
        <v>140</v>
      </c>
      <c r="L10" s="181" t="s">
        <v>141</v>
      </c>
      <c r="M10" s="181" t="s">
        <v>147</v>
      </c>
      <c r="N10" s="182"/>
    </row>
    <row r="11" spans="1:14" s="169" customFormat="1">
      <c r="A11" s="20" t="s">
        <v>39</v>
      </c>
      <c r="B11" s="92"/>
      <c r="C11" s="93"/>
      <c r="D11" s="93"/>
      <c r="E11" s="93"/>
      <c r="F11" s="93"/>
      <c r="G11" s="93"/>
      <c r="H11" s="93"/>
      <c r="I11" s="93"/>
      <c r="J11" s="192"/>
      <c r="K11" s="192" t="s">
        <v>137</v>
      </c>
      <c r="L11" s="192"/>
      <c r="M11" s="192"/>
      <c r="N11" s="194"/>
    </row>
    <row r="12" spans="1:14" outlineLevel="1">
      <c r="B12" s="121"/>
      <c r="C12" s="59"/>
      <c r="D12" s="59"/>
      <c r="E12" s="59"/>
      <c r="F12" s="59"/>
      <c r="G12" s="59" t="s">
        <v>114</v>
      </c>
      <c r="H12" s="59"/>
      <c r="I12" s="59"/>
      <c r="J12" s="181" t="s">
        <v>115</v>
      </c>
      <c r="K12" s="181"/>
      <c r="L12" s="181"/>
      <c r="M12" s="181"/>
      <c r="N12" s="182"/>
    </row>
    <row r="13" spans="1:14" outlineLevel="1">
      <c r="B13" s="121"/>
      <c r="C13" s="59"/>
      <c r="D13" s="59" t="s">
        <v>42</v>
      </c>
      <c r="E13" s="59" t="s">
        <v>42</v>
      </c>
      <c r="F13" s="59" t="s">
        <v>133</v>
      </c>
      <c r="G13" s="59"/>
      <c r="H13" s="59"/>
      <c r="I13" s="59"/>
      <c r="J13" s="181" t="s">
        <v>51</v>
      </c>
      <c r="K13" s="181"/>
      <c r="L13" s="181" t="s">
        <v>119</v>
      </c>
      <c r="M13" s="181" t="s">
        <v>43</v>
      </c>
      <c r="N13" s="182"/>
    </row>
    <row r="14" spans="1:14" outlineLevel="1">
      <c r="B14" s="121"/>
      <c r="C14" s="59"/>
      <c r="D14" s="59"/>
      <c r="E14" s="59"/>
      <c r="F14" s="59"/>
      <c r="G14" s="59"/>
      <c r="H14" s="59"/>
      <c r="I14" s="59"/>
      <c r="J14" s="181"/>
      <c r="K14" s="181" t="s">
        <v>142</v>
      </c>
      <c r="L14" s="181" t="s">
        <v>10</v>
      </c>
      <c r="M14" s="181" t="s">
        <v>143</v>
      </c>
      <c r="N14" s="176" t="s">
        <v>150</v>
      </c>
    </row>
    <row r="15" spans="1:14" outlineLevel="1">
      <c r="B15" s="121"/>
      <c r="C15" s="59"/>
      <c r="D15" s="59"/>
      <c r="E15" s="59"/>
      <c r="F15" s="59"/>
      <c r="G15" s="59"/>
      <c r="H15" s="59"/>
      <c r="I15" s="59"/>
      <c r="J15" s="181"/>
      <c r="K15" s="181" t="s">
        <v>144</v>
      </c>
      <c r="L15" s="181" t="s">
        <v>10</v>
      </c>
      <c r="M15" s="181" t="s">
        <v>145</v>
      </c>
      <c r="N15" s="176" t="s">
        <v>151</v>
      </c>
    </row>
    <row r="16" spans="1:14" outlineLevel="1">
      <c r="B16" s="121"/>
      <c r="C16" s="59"/>
      <c r="D16" s="59"/>
      <c r="E16" s="59"/>
      <c r="F16" s="59"/>
      <c r="G16" s="59"/>
      <c r="H16" s="59"/>
      <c r="I16" s="59"/>
      <c r="J16" s="181"/>
      <c r="K16" s="181" t="s">
        <v>201</v>
      </c>
      <c r="L16" s="181" t="s">
        <v>141</v>
      </c>
      <c r="M16" s="181" t="s">
        <v>148</v>
      </c>
      <c r="N16" s="176" t="s">
        <v>152</v>
      </c>
    </row>
    <row r="17" spans="1:14" outlineLevel="1">
      <c r="B17" s="60"/>
      <c r="C17" s="61"/>
      <c r="D17" s="61"/>
      <c r="E17" s="61"/>
      <c r="F17" s="61"/>
      <c r="G17" s="61"/>
      <c r="H17" s="61"/>
      <c r="I17" s="61"/>
      <c r="J17" s="183"/>
      <c r="K17" s="183" t="s">
        <v>202</v>
      </c>
      <c r="L17" s="183" t="s">
        <v>141</v>
      </c>
      <c r="M17" s="183" t="s">
        <v>149</v>
      </c>
      <c r="N17" s="177" t="s">
        <v>153</v>
      </c>
    </row>
    <row r="19" spans="1:14" s="208" customFormat="1">
      <c r="B19" s="209"/>
      <c r="C19" s="209"/>
      <c r="D19" s="209"/>
      <c r="E19" s="209"/>
      <c r="F19" s="209"/>
      <c r="G19" s="209"/>
      <c r="H19" s="209"/>
      <c r="I19" s="209"/>
      <c r="J19" s="209" t="s">
        <v>12</v>
      </c>
      <c r="K19" s="209" t="s">
        <v>163</v>
      </c>
    </row>
    <row r="20" spans="1:14">
      <c r="A20" s="1" t="s">
        <v>159</v>
      </c>
      <c r="B20" s="63"/>
      <c r="C20" s="58"/>
      <c r="D20" s="64"/>
      <c r="E20" s="64"/>
      <c r="F20" s="63"/>
      <c r="G20" s="58"/>
      <c r="H20" s="64"/>
      <c r="I20" s="205"/>
      <c r="J20" s="153" t="str">
        <f>DEC2HEX(K20,2)</f>
        <v>00</v>
      </c>
      <c r="K20" s="153">
        <f>IF(B20=1,128, 0)+IF(C20=1,64, 0)+IF(D20=1,32, 0)+IF(E20=1,16, 0)+IF(F20=1,8, 0)+IF(G20=1,4, 0)+IF(H20=1,2, 0)+IF(I20=1,1, 0)</f>
        <v>0</v>
      </c>
    </row>
    <row r="21" spans="1:14">
      <c r="A21" s="1" t="s">
        <v>160</v>
      </c>
      <c r="B21" s="121"/>
      <c r="C21" s="68"/>
      <c r="D21" s="59"/>
      <c r="E21" s="59">
        <v>1</v>
      </c>
      <c r="F21" s="121"/>
      <c r="G21" s="68"/>
      <c r="H21" s="59"/>
      <c r="I21" s="206"/>
      <c r="J21" s="153" t="str">
        <f t="shared" ref="J21:J36" si="0">DEC2HEX(K21,2)</f>
        <v>10</v>
      </c>
      <c r="K21" s="153">
        <f>IF(B21=1,128, 0)+IF(C21=1,64, 0)+IF(D21=1,32, 0)+IF(E21=1,16, 0)+IF(F21=1,8, 0)+IF(G21=1,4, 0)+IF(H21=1,2, 0)+IF(I21=1,1, 0)</f>
        <v>16</v>
      </c>
    </row>
    <row r="22" spans="1:14">
      <c r="A22" s="1" t="s">
        <v>161</v>
      </c>
      <c r="B22" s="121"/>
      <c r="C22" s="68"/>
      <c r="D22" s="59">
        <v>1</v>
      </c>
      <c r="E22" s="59"/>
      <c r="F22" s="121"/>
      <c r="G22" s="68"/>
      <c r="H22" s="59"/>
      <c r="I22" s="206"/>
      <c r="J22" s="153" t="str">
        <f t="shared" si="0"/>
        <v>20</v>
      </c>
      <c r="K22" s="153">
        <f>IF(B22=1,128, 0)+IF(C22=1,64, 0)+IF(D22=1,32, 0)+IF(E22=1,16, 0)+IF(F22=1,8, 0)+IF(G22=1,4, 0)+IF(H22=1,2, 0)+IF(I22=1,1, 0)</f>
        <v>32</v>
      </c>
    </row>
    <row r="23" spans="1:14">
      <c r="A23" s="1" t="s">
        <v>162</v>
      </c>
      <c r="B23" s="60"/>
      <c r="C23" s="62"/>
      <c r="D23" s="61">
        <v>1</v>
      </c>
      <c r="E23" s="61">
        <v>1</v>
      </c>
      <c r="F23" s="60"/>
      <c r="G23" s="62"/>
      <c r="H23" s="61"/>
      <c r="I23" s="207"/>
      <c r="J23" s="153" t="str">
        <f t="shared" si="0"/>
        <v>30</v>
      </c>
      <c r="K23" s="153">
        <f>IF(B23=1,128, 0)+IF(C23=1,64, 0)+IF(D23=1,32, 0)+IF(E23=1,16, 0)+IF(F23=1,8, 0)+IF(G23=1,4, 0)+IF(H23=1,2, 0)+IF(I23=1,1, 0)</f>
        <v>48</v>
      </c>
    </row>
    <row r="24" spans="1:14">
      <c r="A24" s="1" t="s">
        <v>164</v>
      </c>
      <c r="B24" s="121"/>
      <c r="C24" s="68"/>
      <c r="D24" s="59"/>
      <c r="E24" s="59"/>
      <c r="F24" s="121"/>
      <c r="G24" s="68"/>
      <c r="H24" s="59"/>
      <c r="I24" s="206">
        <v>1</v>
      </c>
      <c r="J24" s="153" t="str">
        <f t="shared" si="0"/>
        <v>01</v>
      </c>
      <c r="K24" s="153">
        <f t="shared" ref="K24:K36" si="1">IF(B24=1,128, 0)+IF(C24=1,64, 0)+IF(D24=1,32, 0)+IF(E24=1,16, 0)+IF(F24=1,8, 0)+IF(G24=1,4, 0)+IF(H24=1,2, 0)+IF(I24=1,1, 0)</f>
        <v>1</v>
      </c>
    </row>
    <row r="25" spans="1:14">
      <c r="A25" s="1" t="s">
        <v>165</v>
      </c>
      <c r="B25" s="121"/>
      <c r="C25" s="68"/>
      <c r="D25" s="59"/>
      <c r="E25" s="59"/>
      <c r="F25" s="121"/>
      <c r="G25" s="68">
        <v>1</v>
      </c>
      <c r="H25" s="59"/>
      <c r="I25" s="206">
        <v>1</v>
      </c>
      <c r="J25" s="153" t="str">
        <f t="shared" si="0"/>
        <v>05</v>
      </c>
      <c r="K25" s="153">
        <f t="shared" si="1"/>
        <v>5</v>
      </c>
    </row>
    <row r="26" spans="1:14">
      <c r="A26" s="1" t="s">
        <v>166</v>
      </c>
      <c r="B26" s="121"/>
      <c r="C26" s="68"/>
      <c r="D26" s="59">
        <v>1</v>
      </c>
      <c r="E26" s="59"/>
      <c r="F26" s="121">
        <v>1</v>
      </c>
      <c r="G26" s="68"/>
      <c r="H26" s="59"/>
      <c r="I26" s="206">
        <v>1</v>
      </c>
      <c r="J26" s="153" t="str">
        <f t="shared" si="0"/>
        <v>29</v>
      </c>
      <c r="K26" s="153">
        <f t="shared" si="1"/>
        <v>41</v>
      </c>
    </row>
    <row r="27" spans="1:14">
      <c r="A27" s="1" t="s">
        <v>167</v>
      </c>
      <c r="B27" s="121"/>
      <c r="C27" s="68"/>
      <c r="D27" s="59">
        <v>1</v>
      </c>
      <c r="E27" s="59"/>
      <c r="F27" s="121">
        <v>1</v>
      </c>
      <c r="G27" s="68">
        <v>1</v>
      </c>
      <c r="H27" s="59"/>
      <c r="I27" s="206">
        <v>1</v>
      </c>
      <c r="J27" s="153" t="str">
        <f t="shared" si="0"/>
        <v>2D</v>
      </c>
      <c r="K27" s="153">
        <f t="shared" si="1"/>
        <v>45</v>
      </c>
    </row>
    <row r="28" spans="1:14">
      <c r="A28" s="1" t="s">
        <v>176</v>
      </c>
      <c r="B28" s="210">
        <v>1</v>
      </c>
      <c r="C28" s="166"/>
      <c r="D28" s="166"/>
      <c r="E28" s="166"/>
      <c r="F28" s="166"/>
      <c r="G28" s="166"/>
      <c r="H28" s="166">
        <v>1</v>
      </c>
      <c r="I28" s="122"/>
      <c r="J28" s="153" t="str">
        <f t="shared" si="0"/>
        <v>82</v>
      </c>
      <c r="K28" s="153">
        <f>IF(B28=1,128, 0)+IF(C28=1,64, 0)+IF(D28=1,32, 0)+IF(E28=1,16, 0)+IF(F28=1,8, 0)+IF(G28=1,4, 0)+IF(H28=1,2, 0)+IF(I28=1,1, 0)</f>
        <v>130</v>
      </c>
    </row>
    <row r="29" spans="1:14">
      <c r="A29" s="1" t="s">
        <v>168</v>
      </c>
      <c r="B29" s="63">
        <v>1</v>
      </c>
      <c r="C29" s="64"/>
      <c r="D29" s="63"/>
      <c r="E29" s="58"/>
      <c r="F29" s="64"/>
      <c r="G29" s="64"/>
      <c r="H29" s="205">
        <v>1</v>
      </c>
      <c r="I29" s="58"/>
      <c r="J29" s="153" t="str">
        <f t="shared" si="0"/>
        <v>82</v>
      </c>
      <c r="K29" s="153">
        <f t="shared" si="1"/>
        <v>130</v>
      </c>
    </row>
    <row r="30" spans="1:14">
      <c r="A30" s="1" t="s">
        <v>169</v>
      </c>
      <c r="B30" s="121">
        <v>1</v>
      </c>
      <c r="C30" s="59"/>
      <c r="D30" s="121"/>
      <c r="E30" s="68">
        <v>1</v>
      </c>
      <c r="F30" s="59"/>
      <c r="G30" s="59"/>
      <c r="H30" s="206">
        <v>1</v>
      </c>
      <c r="I30" s="68"/>
      <c r="J30" s="153" t="str">
        <f t="shared" si="0"/>
        <v>92</v>
      </c>
      <c r="K30" s="153">
        <f t="shared" si="1"/>
        <v>146</v>
      </c>
    </row>
    <row r="31" spans="1:14">
      <c r="A31" s="1" t="s">
        <v>170</v>
      </c>
      <c r="B31" s="121">
        <v>1</v>
      </c>
      <c r="C31" s="59"/>
      <c r="D31" s="121">
        <v>1</v>
      </c>
      <c r="E31" s="68"/>
      <c r="F31" s="59"/>
      <c r="G31" s="59"/>
      <c r="H31" s="206">
        <v>1</v>
      </c>
      <c r="I31" s="68"/>
      <c r="J31" s="153" t="str">
        <f t="shared" si="0"/>
        <v>A2</v>
      </c>
      <c r="K31" s="153">
        <f t="shared" si="1"/>
        <v>162</v>
      </c>
    </row>
    <row r="32" spans="1:14">
      <c r="A32" s="1" t="s">
        <v>171</v>
      </c>
      <c r="B32" s="121">
        <v>1</v>
      </c>
      <c r="C32" s="59"/>
      <c r="D32" s="121">
        <v>1</v>
      </c>
      <c r="E32" s="68">
        <v>1</v>
      </c>
      <c r="F32" s="59"/>
      <c r="G32" s="59"/>
      <c r="H32" s="206">
        <v>1</v>
      </c>
      <c r="I32" s="68"/>
      <c r="J32" s="153" t="str">
        <f t="shared" si="0"/>
        <v>B2</v>
      </c>
      <c r="K32" s="153">
        <f t="shared" si="1"/>
        <v>178</v>
      </c>
    </row>
    <row r="33" spans="1:11">
      <c r="A33" s="1" t="s">
        <v>172</v>
      </c>
      <c r="B33" s="121">
        <v>1</v>
      </c>
      <c r="C33" s="59"/>
      <c r="D33" s="121"/>
      <c r="E33" s="68"/>
      <c r="F33" s="59"/>
      <c r="G33" s="59"/>
      <c r="H33" s="206">
        <v>1</v>
      </c>
      <c r="I33" s="68">
        <v>1</v>
      </c>
      <c r="J33" s="153" t="str">
        <f t="shared" si="0"/>
        <v>83</v>
      </c>
      <c r="K33" s="153">
        <f t="shared" si="1"/>
        <v>131</v>
      </c>
    </row>
    <row r="34" spans="1:11">
      <c r="A34" s="1" t="s">
        <v>173</v>
      </c>
      <c r="B34" s="121">
        <v>1</v>
      </c>
      <c r="C34" s="59"/>
      <c r="D34" s="121"/>
      <c r="E34" s="68"/>
      <c r="F34" s="59"/>
      <c r="G34" s="59">
        <v>1</v>
      </c>
      <c r="H34" s="206">
        <v>1</v>
      </c>
      <c r="I34" s="68">
        <v>1</v>
      </c>
      <c r="J34" s="153" t="str">
        <f t="shared" si="0"/>
        <v>87</v>
      </c>
      <c r="K34" s="153">
        <f t="shared" si="1"/>
        <v>135</v>
      </c>
    </row>
    <row r="35" spans="1:11">
      <c r="A35" s="1" t="s">
        <v>174</v>
      </c>
      <c r="B35" s="121">
        <v>1</v>
      </c>
      <c r="C35" s="59"/>
      <c r="D35" s="121">
        <v>1</v>
      </c>
      <c r="E35" s="68"/>
      <c r="F35" s="59">
        <v>1</v>
      </c>
      <c r="G35" s="59"/>
      <c r="H35" s="206">
        <v>1</v>
      </c>
      <c r="I35" s="68">
        <v>1</v>
      </c>
      <c r="J35" s="153" t="str">
        <f t="shared" si="0"/>
        <v>AB</v>
      </c>
      <c r="K35" s="153">
        <f t="shared" si="1"/>
        <v>171</v>
      </c>
    </row>
    <row r="36" spans="1:11">
      <c r="A36" s="1" t="s">
        <v>175</v>
      </c>
      <c r="B36" s="60">
        <v>1</v>
      </c>
      <c r="C36" s="61"/>
      <c r="D36" s="60">
        <v>1</v>
      </c>
      <c r="E36" s="62"/>
      <c r="F36" s="61">
        <v>1</v>
      </c>
      <c r="G36" s="61">
        <v>1</v>
      </c>
      <c r="H36" s="207">
        <v>1</v>
      </c>
      <c r="I36" s="62">
        <v>1</v>
      </c>
      <c r="J36" s="153" t="str">
        <f t="shared" si="0"/>
        <v>AF</v>
      </c>
      <c r="K36" s="153">
        <f t="shared" si="1"/>
        <v>175</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dimension ref="A1:M9"/>
  <sheetViews>
    <sheetView workbookViewId="0"/>
  </sheetViews>
  <sheetFormatPr defaultRowHeight="14.4"/>
  <cols>
    <col min="1" max="1" width="10.5546875" bestFit="1" customWidth="1"/>
    <col min="2" max="3" width="11.44140625" bestFit="1" customWidth="1"/>
    <col min="4" max="11" width="3" style="85" customWidth="1"/>
    <col min="12" max="12" width="45.33203125" bestFit="1" customWidth="1"/>
    <col min="13" max="13" width="68.44140625" style="201" bestFit="1" customWidth="1"/>
  </cols>
  <sheetData>
    <row r="1" spans="1:13" s="1" customFormat="1" ht="55.8">
      <c r="B1" s="211"/>
      <c r="C1" s="187"/>
      <c r="D1" s="213" t="s">
        <v>146</v>
      </c>
      <c r="E1" s="214"/>
      <c r="F1" s="213" t="s">
        <v>118</v>
      </c>
      <c r="G1" s="214"/>
      <c r="H1" s="213" t="s">
        <v>51</v>
      </c>
      <c r="I1" s="214" t="s">
        <v>115</v>
      </c>
      <c r="J1" s="215" t="s">
        <v>32</v>
      </c>
      <c r="K1" s="216" t="s">
        <v>137</v>
      </c>
      <c r="M1" s="197"/>
    </row>
    <row r="2" spans="1:13" s="1" customFormat="1" ht="15" thickBot="1">
      <c r="A2" s="1" t="s">
        <v>122</v>
      </c>
      <c r="B2" s="212" t="s">
        <v>36</v>
      </c>
      <c r="C2" s="187"/>
      <c r="D2" s="90">
        <v>7</v>
      </c>
      <c r="E2" s="91">
        <v>6</v>
      </c>
      <c r="F2" s="90">
        <v>5</v>
      </c>
      <c r="G2" s="91">
        <v>4</v>
      </c>
      <c r="H2" s="90">
        <v>3</v>
      </c>
      <c r="I2" s="91">
        <v>2</v>
      </c>
      <c r="J2" s="202">
        <v>1</v>
      </c>
      <c r="K2" s="91">
        <v>0</v>
      </c>
      <c r="L2" s="1" t="s">
        <v>6</v>
      </c>
      <c r="M2" s="197" t="s">
        <v>120</v>
      </c>
    </row>
    <row r="3" spans="1:13">
      <c r="A3" s="185" t="s">
        <v>131</v>
      </c>
      <c r="B3" s="185"/>
      <c r="C3" s="185"/>
      <c r="D3" s="94"/>
      <c r="E3" s="170"/>
      <c r="F3" s="94"/>
      <c r="G3" s="170"/>
      <c r="H3" s="94"/>
      <c r="I3" s="170"/>
      <c r="J3" s="203"/>
      <c r="K3" s="170"/>
      <c r="L3" s="186"/>
      <c r="M3" s="198" t="s">
        <v>132</v>
      </c>
    </row>
    <row r="4" spans="1:13">
      <c r="A4" s="180" t="s">
        <v>129</v>
      </c>
      <c r="B4" s="180" t="s">
        <v>159</v>
      </c>
      <c r="C4" s="180" t="s">
        <v>128</v>
      </c>
      <c r="D4" s="86">
        <v>0</v>
      </c>
      <c r="E4" s="87">
        <v>0</v>
      </c>
      <c r="F4" s="86">
        <v>0</v>
      </c>
      <c r="G4" s="87">
        <v>0</v>
      </c>
      <c r="H4" s="86">
        <v>0</v>
      </c>
      <c r="I4" s="87">
        <v>0</v>
      </c>
      <c r="J4" s="204">
        <v>0</v>
      </c>
      <c r="K4" s="87">
        <v>0</v>
      </c>
      <c r="L4" s="182" t="s">
        <v>177</v>
      </c>
      <c r="M4" s="199"/>
    </row>
    <row r="5" spans="1:13">
      <c r="A5" s="180" t="s">
        <v>40</v>
      </c>
      <c r="B5" s="180" t="s">
        <v>38</v>
      </c>
      <c r="C5" s="180" t="s">
        <v>154</v>
      </c>
      <c r="D5" s="86">
        <v>0</v>
      </c>
      <c r="E5" s="87">
        <v>0</v>
      </c>
      <c r="F5" s="86">
        <v>0</v>
      </c>
      <c r="G5" s="87">
        <v>0</v>
      </c>
      <c r="H5" s="86">
        <v>1</v>
      </c>
      <c r="I5" s="87" t="s">
        <v>74</v>
      </c>
      <c r="J5" s="204">
        <v>0</v>
      </c>
      <c r="K5" s="87">
        <v>1</v>
      </c>
      <c r="L5" s="196" t="s">
        <v>155</v>
      </c>
      <c r="M5" s="200" t="s">
        <v>156</v>
      </c>
    </row>
    <row r="6" spans="1:13">
      <c r="A6" s="180" t="s">
        <v>46</v>
      </c>
      <c r="B6" s="180" t="s">
        <v>38</v>
      </c>
      <c r="C6" s="180" t="s">
        <v>154</v>
      </c>
      <c r="D6" s="86">
        <v>0</v>
      </c>
      <c r="E6" s="87">
        <v>0</v>
      </c>
      <c r="F6" s="86">
        <v>0</v>
      </c>
      <c r="G6" s="87">
        <v>0</v>
      </c>
      <c r="H6" s="86">
        <v>1</v>
      </c>
      <c r="I6" s="87" t="s">
        <v>74</v>
      </c>
      <c r="J6" s="204">
        <v>0</v>
      </c>
      <c r="K6" s="87">
        <v>1</v>
      </c>
      <c r="L6" s="196" t="s">
        <v>178</v>
      </c>
      <c r="M6" s="200" t="s">
        <v>156</v>
      </c>
    </row>
    <row r="7" spans="1:13">
      <c r="A7" s="180" t="s">
        <v>45</v>
      </c>
      <c r="B7" s="180" t="s">
        <v>38</v>
      </c>
      <c r="C7" s="180" t="s">
        <v>154</v>
      </c>
      <c r="D7" s="86">
        <v>0</v>
      </c>
      <c r="E7" s="87">
        <v>0</v>
      </c>
      <c r="F7" s="86">
        <v>0</v>
      </c>
      <c r="G7" s="87">
        <v>0</v>
      </c>
      <c r="H7" s="86">
        <v>1</v>
      </c>
      <c r="I7" s="87" t="s">
        <v>74</v>
      </c>
      <c r="J7" s="204">
        <v>0</v>
      </c>
      <c r="K7" s="87">
        <v>1</v>
      </c>
      <c r="L7" s="196" t="s">
        <v>179</v>
      </c>
      <c r="M7" s="200" t="s">
        <v>156</v>
      </c>
    </row>
    <row r="8" spans="1:13">
      <c r="A8" s="180" t="s">
        <v>44</v>
      </c>
      <c r="B8" s="180" t="s">
        <v>181</v>
      </c>
      <c r="C8" s="180" t="s">
        <v>180</v>
      </c>
      <c r="D8" s="86">
        <v>0</v>
      </c>
      <c r="E8" s="87">
        <v>0</v>
      </c>
      <c r="F8" s="86">
        <v>1</v>
      </c>
      <c r="G8" s="87" t="s">
        <v>74</v>
      </c>
      <c r="H8" s="86">
        <v>0</v>
      </c>
      <c r="I8" s="87">
        <v>0</v>
      </c>
      <c r="J8" s="204">
        <v>0</v>
      </c>
      <c r="K8" s="87">
        <v>0</v>
      </c>
      <c r="L8" s="182" t="s">
        <v>130</v>
      </c>
      <c r="M8" s="199"/>
    </row>
    <row r="9" spans="1:13">
      <c r="A9" s="180"/>
      <c r="B9" s="180"/>
      <c r="C9" s="180"/>
      <c r="D9" s="86"/>
      <c r="E9" s="87"/>
      <c r="F9" s="86"/>
      <c r="G9" s="87"/>
      <c r="H9" s="86"/>
      <c r="I9" s="87"/>
      <c r="J9" s="204"/>
      <c r="K9" s="87"/>
      <c r="L9" s="182"/>
      <c r="M9" s="199"/>
    </row>
  </sheetData>
  <hyperlinks>
    <hyperlink ref="L5" r:id="rId1" location="dateTime"/>
    <hyperlink ref="L6" r:id="rId2" location="date"/>
    <hyperlink ref="L7" r:id="rId3" location="time"/>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K13"/>
  <sheetViews>
    <sheetView workbookViewId="0">
      <selection activeCell="H9" sqref="H9"/>
    </sheetView>
  </sheetViews>
  <sheetFormatPr defaultRowHeight="14.4"/>
  <cols>
    <col min="1" max="6" width="11" customWidth="1"/>
    <col min="10" max="10" width="11.88671875" bestFit="1" customWidth="1"/>
  </cols>
  <sheetData>
    <row r="1" spans="1:11">
      <c r="A1" s="55" t="s">
        <v>212</v>
      </c>
      <c r="B1" s="55" t="s">
        <v>211</v>
      </c>
      <c r="C1" s="55" t="s">
        <v>74</v>
      </c>
      <c r="D1" s="55" t="s">
        <v>231</v>
      </c>
      <c r="E1" s="55" t="s">
        <v>230</v>
      </c>
      <c r="F1" s="55" t="s">
        <v>111</v>
      </c>
      <c r="G1" s="56" t="s">
        <v>214</v>
      </c>
      <c r="H1" s="56"/>
      <c r="I1" s="56"/>
      <c r="J1" s="56" t="s">
        <v>232</v>
      </c>
    </row>
    <row r="2" spans="1:11">
      <c r="A2" s="153">
        <v>0</v>
      </c>
      <c r="B2" s="153">
        <v>0</v>
      </c>
      <c r="C2" s="153">
        <v>0</v>
      </c>
      <c r="D2" s="153" t="s">
        <v>215</v>
      </c>
      <c r="E2" s="153" t="s">
        <v>14</v>
      </c>
      <c r="F2" s="153" t="s">
        <v>213</v>
      </c>
      <c r="G2" s="57" t="s">
        <v>111</v>
      </c>
      <c r="H2" s="57" t="s">
        <v>226</v>
      </c>
      <c r="I2" s="57"/>
      <c r="J2" s="57" t="s">
        <v>235</v>
      </c>
      <c r="K2" t="s">
        <v>239</v>
      </c>
    </row>
    <row r="3" spans="1:11">
      <c r="A3" s="153">
        <v>1</v>
      </c>
      <c r="B3" s="153">
        <v>0</v>
      </c>
      <c r="C3" s="153">
        <v>0</v>
      </c>
      <c r="D3" s="153" t="s">
        <v>215</v>
      </c>
      <c r="E3" s="153" t="s">
        <v>14</v>
      </c>
      <c r="F3" s="153" t="s">
        <v>216</v>
      </c>
      <c r="G3" s="57" t="s">
        <v>111</v>
      </c>
      <c r="H3" s="57" t="s">
        <v>217</v>
      </c>
      <c r="I3" s="57"/>
      <c r="J3" s="57" t="s">
        <v>235</v>
      </c>
      <c r="K3" t="s">
        <v>239</v>
      </c>
    </row>
    <row r="4" spans="1:11">
      <c r="A4" s="153">
        <v>0</v>
      </c>
      <c r="B4" s="153">
        <v>0</v>
      </c>
      <c r="C4" s="153">
        <v>1</v>
      </c>
      <c r="D4" s="153">
        <v>0</v>
      </c>
      <c r="E4" s="153" t="s">
        <v>117</v>
      </c>
      <c r="F4" s="153" t="s">
        <v>14</v>
      </c>
      <c r="G4" s="57" t="s">
        <v>220</v>
      </c>
      <c r="H4" s="57" t="s">
        <v>221</v>
      </c>
      <c r="I4" s="57" t="s">
        <v>222</v>
      </c>
      <c r="J4" t="s">
        <v>233</v>
      </c>
      <c r="K4" s="57" t="s">
        <v>237</v>
      </c>
    </row>
    <row r="5" spans="1:11">
      <c r="A5" s="153">
        <v>1</v>
      </c>
      <c r="B5" s="153">
        <v>0</v>
      </c>
      <c r="C5" s="153">
        <v>1</v>
      </c>
      <c r="D5" s="153">
        <v>0</v>
      </c>
      <c r="E5" s="153" t="s">
        <v>117</v>
      </c>
      <c r="F5" s="153" t="s">
        <v>14</v>
      </c>
      <c r="G5" s="57" t="s">
        <v>220</v>
      </c>
      <c r="H5" s="57" t="s">
        <v>221</v>
      </c>
      <c r="I5" s="57" t="s">
        <v>223</v>
      </c>
      <c r="J5" t="s">
        <v>233</v>
      </c>
      <c r="K5" s="57" t="s">
        <v>237</v>
      </c>
    </row>
    <row r="6" spans="1:11">
      <c r="A6" s="153">
        <v>0</v>
      </c>
      <c r="B6" s="153">
        <v>0</v>
      </c>
      <c r="C6" s="153">
        <v>1</v>
      </c>
      <c r="D6" s="153" t="s">
        <v>215</v>
      </c>
      <c r="E6" s="153" t="s">
        <v>117</v>
      </c>
      <c r="F6" s="153" t="s">
        <v>14</v>
      </c>
      <c r="G6" s="57" t="s">
        <v>220</v>
      </c>
      <c r="H6" s="57" t="s">
        <v>225</v>
      </c>
      <c r="I6" s="57" t="s">
        <v>222</v>
      </c>
      <c r="J6" t="s">
        <v>233</v>
      </c>
      <c r="K6" s="57" t="s">
        <v>237</v>
      </c>
    </row>
    <row r="7" spans="1:11">
      <c r="A7" s="153">
        <v>1</v>
      </c>
      <c r="B7" s="153">
        <v>0</v>
      </c>
      <c r="C7" s="153">
        <v>1</v>
      </c>
      <c r="D7" s="153" t="s">
        <v>215</v>
      </c>
      <c r="E7" s="153" t="s">
        <v>117</v>
      </c>
      <c r="F7" s="153" t="s">
        <v>14</v>
      </c>
      <c r="G7" s="57" t="s">
        <v>220</v>
      </c>
      <c r="H7" s="57" t="s">
        <v>225</v>
      </c>
      <c r="I7" s="57" t="s">
        <v>223</v>
      </c>
      <c r="J7" t="s">
        <v>233</v>
      </c>
      <c r="K7" s="57" t="s">
        <v>237</v>
      </c>
    </row>
    <row r="8" spans="1:11">
      <c r="A8" s="153">
        <v>0</v>
      </c>
      <c r="B8" s="153">
        <v>1</v>
      </c>
      <c r="C8" s="153">
        <v>0</v>
      </c>
      <c r="D8" s="153" t="s">
        <v>14</v>
      </c>
      <c r="E8" s="153" t="s">
        <v>117</v>
      </c>
      <c r="F8" s="153" t="s">
        <v>213</v>
      </c>
      <c r="G8" s="57" t="s">
        <v>111</v>
      </c>
      <c r="H8" s="57" t="s">
        <v>218</v>
      </c>
      <c r="I8" s="57"/>
      <c r="J8" t="s">
        <v>236</v>
      </c>
      <c r="K8" t="s">
        <v>240</v>
      </c>
    </row>
    <row r="9" spans="1:11">
      <c r="A9" s="153">
        <v>1</v>
      </c>
      <c r="B9" s="153">
        <v>1</v>
      </c>
      <c r="C9" s="153">
        <v>0</v>
      </c>
      <c r="D9" s="153" t="s">
        <v>14</v>
      </c>
      <c r="E9" s="153" t="s">
        <v>117</v>
      </c>
      <c r="F9" s="153" t="s">
        <v>213</v>
      </c>
      <c r="G9" s="57" t="s">
        <v>111</v>
      </c>
      <c r="H9" s="57" t="s">
        <v>219</v>
      </c>
      <c r="I9" s="57"/>
      <c r="J9" t="s">
        <v>236</v>
      </c>
      <c r="K9" t="s">
        <v>240</v>
      </c>
    </row>
    <row r="10" spans="1:11">
      <c r="A10" s="153">
        <v>0</v>
      </c>
      <c r="B10" s="153">
        <v>1</v>
      </c>
      <c r="C10" s="153">
        <v>1</v>
      </c>
      <c r="D10" s="153" t="s">
        <v>215</v>
      </c>
      <c r="E10" s="153">
        <v>0</v>
      </c>
      <c r="F10" s="153" t="s">
        <v>14</v>
      </c>
      <c r="G10" s="57" t="s">
        <v>220</v>
      </c>
      <c r="H10" s="57" t="s">
        <v>224</v>
      </c>
      <c r="I10" s="57" t="s">
        <v>222</v>
      </c>
      <c r="J10" t="s">
        <v>234</v>
      </c>
      <c r="K10" t="s">
        <v>238</v>
      </c>
    </row>
    <row r="11" spans="1:11">
      <c r="A11" s="153">
        <v>1</v>
      </c>
      <c r="B11" s="153">
        <v>1</v>
      </c>
      <c r="C11" s="153">
        <v>1</v>
      </c>
      <c r="D11" s="153" t="s">
        <v>215</v>
      </c>
      <c r="E11" s="153">
        <v>0</v>
      </c>
      <c r="F11" s="153" t="s">
        <v>14</v>
      </c>
      <c r="G11" s="57" t="s">
        <v>220</v>
      </c>
      <c r="H11" s="57" t="s">
        <v>224</v>
      </c>
      <c r="I11" s="57" t="s">
        <v>223</v>
      </c>
      <c r="J11" t="s">
        <v>234</v>
      </c>
      <c r="K11" t="s">
        <v>238</v>
      </c>
    </row>
    <row r="12" spans="1:11">
      <c r="A12" s="153">
        <v>0</v>
      </c>
      <c r="B12" s="153">
        <v>1</v>
      </c>
      <c r="C12" s="153">
        <v>1</v>
      </c>
      <c r="D12" s="153" t="s">
        <v>215</v>
      </c>
      <c r="E12" s="153" t="s">
        <v>117</v>
      </c>
      <c r="F12" s="153" t="s">
        <v>14</v>
      </c>
      <c r="G12" s="57" t="s">
        <v>220</v>
      </c>
      <c r="H12" s="57" t="s">
        <v>225</v>
      </c>
      <c r="I12" s="57" t="s">
        <v>222</v>
      </c>
      <c r="J12" t="s">
        <v>234</v>
      </c>
      <c r="K12" t="s">
        <v>238</v>
      </c>
    </row>
    <row r="13" spans="1:11">
      <c r="A13" s="153">
        <v>1</v>
      </c>
      <c r="B13" s="153">
        <v>1</v>
      </c>
      <c r="C13" s="153">
        <v>1</v>
      </c>
      <c r="D13" s="153" t="s">
        <v>215</v>
      </c>
      <c r="E13" s="153" t="s">
        <v>117</v>
      </c>
      <c r="F13" s="153" t="s">
        <v>14</v>
      </c>
      <c r="G13" s="57" t="s">
        <v>220</v>
      </c>
      <c r="H13" s="57" t="s">
        <v>225</v>
      </c>
      <c r="I13" s="57" t="s">
        <v>223</v>
      </c>
      <c r="J13" t="s">
        <v>234</v>
      </c>
      <c r="K13" t="s">
        <v>238</v>
      </c>
    </row>
  </sheetData>
  <sortState ref="A2:K13">
    <sortCondition ref="B2:B13"/>
    <sortCondition ref="C2:C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Connection</vt:lpstr>
      <vt:lpstr>Link types</vt:lpstr>
      <vt:lpstr>ValueType</vt:lpstr>
      <vt:lpstr>SimpleType</vt:lpstr>
      <vt:lpstr>Predefined Types</vt:lpstr>
      <vt:lpstr>LinkSequence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2011-01-22T17:43:49Z</dcterms:modified>
</cp:coreProperties>
</file>