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59" i="2" l="1"/>
  <c r="D359" i="2"/>
  <c r="C359" i="2"/>
  <c r="F359" i="2" s="1"/>
  <c r="E358" i="2"/>
  <c r="D358" i="2"/>
  <c r="C358" i="2"/>
  <c r="F358" i="2" s="1"/>
  <c r="E357" i="2"/>
  <c r="D357" i="2"/>
  <c r="C357" i="2"/>
  <c r="K353" i="2"/>
  <c r="I353" i="2"/>
  <c r="G353" i="2"/>
  <c r="E353" i="2"/>
  <c r="C353" i="2"/>
  <c r="M352" i="2"/>
  <c r="C350" i="2"/>
  <c r="M353" i="2" l="1"/>
  <c r="F357" i="2"/>
  <c r="F360" i="2" s="1"/>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E346" i="2" l="1"/>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<sst xmlns="http://schemas.openxmlformats.org/spreadsheetml/2006/main" count="78822" uniqueCount="23667">
  <si>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</si>
  <si>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</si>
  <si>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</si>
  <si>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</si>
  <si>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</si>
  <si>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</si>
  <si>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</si>
  <si>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</si>
  <si>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</si>
  <si>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</si>
  <si>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</si>
  <si>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</si>
  <si>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</si>
  <si>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</si>
  <si>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</si>
  <si>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</si>
  <si>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</si>
  <si>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</si>
  <si>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</si>
  <si>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</si>
  <si>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</si>
  <si>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</si>
  <si>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</si>
  <si>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</si>
  <si>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</si>
  <si>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</si>
  <si>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</si>
  <si>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</si>
  <si>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</si>
  <si>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</si>
  <si>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</si>
  <si>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</si>
  <si>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</si>
  <si>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</si>
  <si>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</si>
  <si>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</si>
  <si>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</si>
  <si>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</si>
  <si>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</si>
  <si>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</si>
  <si>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</si>
  <si>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</si>
  <si>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</si>
  <si>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</si>
  <si>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</si>
  <si>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</si>
  <si>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</si>
  <si>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</si>
  <si>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</si>
  <si>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</si>
  <si>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</si>
  <si>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</si>
  <si>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</si>
  <si>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</si>
  <si>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</si>
  <si>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</si>
  <si>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</si>
  <si>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</si>
  <si>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</si>
  <si>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</si>
  <si>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</si>
  <si>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</si>
  <si>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</si>
  <si>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</si>
  <si>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</si>
  <si>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</si>
  <si>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</si>
  <si>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</si>
  <si>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</si>
  <si>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</si>
  <si>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</si>
  <si>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</si>
  <si>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</si>
  <si>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</si>
  <si>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</si>
  <si>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</si>
  <si>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</si>
  <si>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</si>
  <si>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</si>
  <si>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</si>
  <si>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</si>
  <si>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</si>
  <si>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</si>
  <si>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</si>
  <si>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</si>
  <si>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</si>
  <si>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</si>
  <si>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</si>
  <si>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</si>
  <si>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</si>
  <si>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</si>
  <si>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</si>
  <si>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</si>
  <si>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</si>
  <si>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</si>
  <si>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</si>
  <si>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</si>
  <si>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</si>
  <si>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</si>
  <si>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</si>
  <si>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</si>
  <si>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</si>
  <si>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</si>
  <si>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</si>
  <si>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</si>
  <si>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</si>
  <si>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</si>
  <si>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</si>
  <si>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</si>
  <si>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</si>
  <si>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</si>
  <si>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</si>
  <si>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</si>
  <si>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</si>
  <si>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</si>
  <si>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</si>
  <si>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</si>
  <si>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</si>
  <si>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</si>
  <si>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</si>
  <si>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</si>
  <si>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</si>
  <si>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</si>
  <si>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</si>
  <si>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</si>
  <si>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</si>
  <si>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</si>
  <si>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</si>
  <si>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</si>
  <si>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</si>
  <si>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</si>
  <si>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</si>
  <si>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</si>
  <si>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</si>
  <si>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</si>
  <si>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</si>
  <si>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</si>
  <si>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</si>
  <si>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</si>
  <si>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</si>
  <si>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</si>
  <si>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</si>
  <si>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</si>
  <si>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</si>
  <si>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</si>
  <si>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</si>
  <si>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</si>
  <si>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</si>
  <si>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</si>
  <si>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</si>
  <si>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</si>
  <si>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</si>
  <si>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</si>
  <si>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</si>
  <si>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</si>
  <si>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</si>
  <si>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</si>
  <si>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</si>
  <si>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</si>
  <si>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</si>
  <si>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</si>
  <si>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</si>
  <si>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</si>
  <si>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</si>
  <si>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</si>
  <si>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</si>
  <si>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</si>
  <si>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</si>
  <si>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</si>
  <si>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</si>
  <si>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</si>
  <si>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</si>
  <si>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</si>
  <si>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</si>
  <si>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</si>
  <si>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</si>
  <si>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</si>
  <si>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</si>
  <si>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</si>
  <si>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</si>
  <si>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</si>
  <si>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</si>
  <si>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</si>
  <si>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</si>
  <si>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</si>
  <si>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</si>
  <si>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</si>
  <si>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</si>
  <si>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</si>
  <si>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</si>
  <si>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</si>
  <si>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</si>
  <si>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</si>
  <si>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</si>
  <si>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</si>
  <si>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</si>
  <si>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</si>
  <si>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</si>
  <si>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</si>
  <si>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</si>
  <si>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</si>
  <si>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</si>
  <si>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</si>
  <si>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</si>
  <si>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</si>
  <si>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</si>
  <si>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</si>
  <si>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</si>
  <si>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</si>
  <si>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</si>
  <si>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</si>
  <si>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</si>
  <si>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</si>
  <si>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</si>
  <si>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</si>
  <si>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</si>
  <si>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</si>
  <si>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</si>
  <si>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</si>
  <si>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</si>
  <si>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</si>
  <si>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</si>
  <si>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</si>
  <si>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</si>
  <si>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</si>
  <si>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</si>
  <si>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</si>
  <si>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</si>
  <si>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</si>
  <si>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</si>
  <si>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</si>
  <si>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</si>
  <si>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</si>
  <si>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</si>
  <si>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</si>
  <si>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</si>
  <si>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</si>
  <si>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</si>
  <si>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</si>
  <si>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</si>
  <si>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</si>
  <si>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</si>
  <si>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</si>
  <si>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</si>
  <si>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</si>
  <si>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</si>
  <si>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</si>
  <si>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</si>
  <si>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</si>
  <si>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</si>
  <si>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</si>
  <si>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</si>
  <si>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</si>
  <si>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</si>
  <si>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</si>
  <si>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</si>
  <si>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</si>
  <si>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</si>
  <si>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</si>
  <si>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</si>
  <si>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</si>
  <si>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</si>
  <si>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</si>
  <si>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</si>
  <si>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</si>
  <si>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</si>
  <si>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</si>
  <si>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</si>
  <si>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</si>
  <si>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</si>
  <si>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</si>
  <si>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</si>
  <si>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</si>
  <si>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</si>
  <si>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</si>
  <si>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</si>
  <si>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</si>
  <si>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</si>
  <si>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</si>
  <si>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</si>
  <si>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</si>
  <si>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</si>
  <si>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</si>
  <si>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</si>
  <si>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</si>
  <si>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</si>
  <si>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</si>
  <si>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</si>
  <si>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</si>
  <si>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</si>
  <si>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</si>
  <si>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</si>
  <si>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</si>
  <si>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</si>
  <si>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</si>
  <si>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</si>
  <si>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</si>
  <si>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</si>
  <si>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</si>
  <si>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</si>
  <si>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</si>
  <si>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</si>
  <si>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</si>
  <si>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</si>
  <si>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</si>
  <si>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</si>
  <si>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</si>
  <si>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</si>
  <si>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</si>
  <si>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</si>
  <si>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</si>
  <si>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</si>
  <si>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</si>
  <si>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</si>
  <si>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</si>
  <si>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</si>
  <si>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</si>
  <si>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</si>
  <si>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</si>
  <si>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</si>
  <si>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</si>
  <si>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</si>
  <si>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</si>
  <si>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</si>
  <si>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</si>
  <si>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</si>
  <si>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</si>
  <si>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</si>
  <si>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</si>
  <si>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</si>
  <si>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</si>
  <si>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</si>
  <si>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</si>
  <si>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</si>
  <si>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</si>
  <si>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</si>
  <si>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</si>
  <si>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</si>
  <si>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</si>
  <si>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</si>
  <si>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</si>
  <si>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</si>
  <si>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</si>
  <si>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</si>
  <si>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</si>
  <si>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</si>
  <si>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</si>
  <si>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</si>
  <si>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</si>
  <si>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</si>
  <si>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</si>
  <si>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</si>
  <si>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</si>
  <si>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</si>
  <si>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</si>
  <si>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</si>
  <si>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</si>
  <si>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</si>
  <si>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</si>
  <si>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</si>
  <si>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</si>
  <si>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</si>
  <si>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</si>
  <si>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</si>
  <si>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</si>
  <si>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</si>
  <si>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</si>
  <si>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</si>
  <si>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</si>
  <si>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</si>
  <si>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</si>
  <si>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</si>
  <si>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</si>
  <si>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</si>
  <si>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</si>
  <si>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</si>
  <si>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</si>
  <si>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</si>
  <si>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</si>
  <si>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</si>
  <si>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</si>
  <si>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</si>
  <si>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</si>
  <si>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</si>
  <si>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</si>
  <si>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</si>
  <si>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</si>
  <si>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</si>
  <si>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</si>
  <si>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</si>
  <si>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</si>
  <si>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</si>
  <si>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</si>
  <si>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</si>
  <si>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</si>
  <si>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</si>
  <si>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</si>
  <si>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</si>
  <si>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</si>
  <si>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</si>
  <si>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</si>
  <si>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</si>
  <si>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</si>
  <si>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</si>
  <si>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</si>
  <si>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</si>
  <si>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</si>
  <si>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</si>
  <si>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</si>
  <si>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</si>
  <si>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</si>
  <si>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</si>
  <si>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</si>
  <si>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</si>
  <si>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</si>
  <si>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</si>
  <si>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</si>
  <si>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</si>
  <si>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</si>
  <si>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</si>
  <si>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</si>
  <si>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</si>
  <si>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</si>
  <si>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</si>
  <si>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</si>
  <si>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</si>
  <si>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</si>
  <si>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</si>
  <si>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</si>
  <si>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</si>
  <si>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</si>
  <si>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</si>
  <si>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</si>
  <si>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</si>
  <si>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</si>
  <si>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</si>
  <si>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</si>
  <si>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</si>
  <si>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</si>
  <si>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</si>
  <si>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</si>
  <si>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</si>
  <si>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</si>
  <si>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</si>
  <si>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</si>
  <si>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</si>
  <si>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</si>
  <si>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</si>
  <si>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</si>
  <si>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</si>
  <si>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</si>
  <si>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</si>
  <si>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</si>
  <si>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</si>
  <si>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</si>
  <si>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</si>
  <si>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</si>
  <si>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</si>
  <si>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</si>
  <si>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</si>
  <si>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</si>
  <si>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</si>
  <si>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</si>
  <si>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</si>
  <si>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</si>
  <si>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</si>
  <si>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</si>
  <si>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</si>
  <si>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</si>
  <si>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</si>
  <si>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</si>
  <si>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</si>
  <si>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</si>
  <si>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</si>
  <si>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</si>
  <si>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</si>
  <si>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</si>
  <si>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</si>
  <si>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</si>
  <si>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</si>
  <si>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</si>
  <si>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</si>
  <si>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</si>
  <si>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</si>
  <si>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</si>
  <si>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</si>
  <si>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</si>
  <si>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</si>
  <si>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</si>
  <si>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</si>
  <si>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</si>
  <si>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</si>
  <si>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</si>
  <si>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</si>
  <si>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</si>
  <si>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</si>
  <si>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</si>
  <si>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</si>
  <si>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</si>
  <si>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</si>
  <si>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</si>
  <si>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</si>
  <si>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</si>
  <si>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</si>
  <si>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</si>
  <si>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</si>
  <si>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</si>
  <si>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</si>
  <si>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</si>
  <si>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</si>
  <si>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</si>
  <si>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</si>
  <si>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</si>
  <si>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</si>
  <si>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</si>
  <si>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</si>
  <si>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</si>
  <si>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</si>
  <si>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</si>
  <si>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</si>
  <si>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</si>
  <si>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</si>
  <si>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</si>
  <si>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</si>
  <si>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</si>
  <si>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</si>
  <si>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</si>
  <si>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</si>
  <si>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</si>
  <si>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</si>
  <si>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</si>
  <si>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</si>
  <si>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</si>
  <si>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</si>
  <si>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</si>
  <si>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</si>
  <si>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</si>
  <si>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</si>
  <si>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</si>
  <si>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</si>
  <si>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</si>
  <si>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</si>
  <si>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</si>
  <si>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</si>
  <si>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</si>
  <si>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</si>
  <si>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</si>
  <si>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</si>
  <si>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</si>
  <si>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</si>
  <si>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</si>
  <si>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</si>
  <si>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</si>
  <si>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</si>
  <si>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</si>
  <si>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</si>
  <si>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</si>
  <si>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</si>
  <si>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</si>
  <si>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</si>
  <si>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</si>
  <si>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</si>
  <si>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</si>
  <si>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</si>
  <si>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</si>
  <si>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</si>
  <si>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</si>
  <si>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</si>
  <si>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</si>
  <si>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</si>
  <si>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</si>
  <si>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</si>
  <si>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</si>
  <si>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</si>
  <si>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</si>
  <si>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</si>
  <si>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</si>
  <si>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</si>
  <si>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</si>
  <si>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</si>
  <si>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</si>
  <si>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</si>
  <si>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</si>
  <si>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</si>
  <si>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</si>
  <si>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</si>
  <si>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</si>
  <si>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</si>
  <si>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</si>
  <si>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</si>
  <si>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</si>
  <si>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</si>
  <si>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</si>
  <si>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</si>
  <si>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</si>
  <si>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</si>
  <si>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</si>
  <si>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</si>
  <si>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</si>
  <si>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</si>
  <si>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</si>
  <si>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</si>
  <si>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</si>
  <si>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</si>
  <si>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</si>
  <si>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</si>
  <si>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</si>
  <si>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</si>
  <si>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</si>
  <si>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</si>
  <si>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</si>
  <si>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</si>
  <si>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</si>
  <si>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</si>
  <si>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</si>
  <si>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</si>
  <si>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</si>
  <si>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</si>
  <si>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</si>
  <si>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</si>
  <si>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</si>
  <si>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</si>
  <si>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</si>
  <si>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</si>
  <si>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</si>
  <si>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</si>
  <si>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</si>
  <si>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</si>
  <si>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</si>
  <si>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</si>
  <si>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</si>
  <si>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</si>
  <si>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</si>
  <si>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</si>
  <si>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</si>
  <si>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</si>
  <si>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</si>
  <si>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</si>
  <si>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</si>
  <si>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</si>
  <si>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</si>
  <si>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</si>
  <si>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</si>
  <si>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</si>
  <si>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</si>
  <si>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</si>
  <si>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</si>
  <si>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</si>
  <si>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</si>
  <si>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</si>
  <si>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</si>
  <si>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</si>
  <si>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</si>
  <si>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</si>
  <si>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</si>
  <si>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</si>
  <si>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</si>
  <si>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</si>
  <si>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</si>
  <si>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</si>
  <si>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</si>
  <si>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</si>
  <si>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</si>
  <si>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</si>
  <si>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</si>
  <si>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</si>
  <si>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</si>
  <si>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</si>
  <si>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</si>
  <si>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</si>
  <si>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</si>
  <si>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</si>
  <si>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</si>
  <si>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</si>
  <si>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</si>
  <si>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</si>
  <si>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</si>
  <si>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</si>
  <si>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</si>
  <si>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</si>
  <si>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</si>
  <si>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</si>
  <si>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</si>
  <si>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</si>
  <si>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</si>
  <si>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</si>
  <si>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</si>
  <si>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</si>
  <si>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</si>
  <si>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</si>
  <si>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</si>
  <si>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</si>
  <si>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</si>
  <si>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</si>
  <si>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</si>
  <si>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</si>
  <si>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</si>
  <si>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</si>
  <si>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</si>
  <si>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</si>
  <si>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</si>
  <si>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</si>
  <si>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</si>
  <si>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</si>
  <si>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</si>
  <si>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</si>
  <si>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</si>
  <si>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</si>
  <si>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</si>
  <si>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</si>
  <si>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</si>
  <si>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</si>
  <si>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</si>
  <si>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</si>
  <si>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</si>
  <si>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</si>
  <si>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</si>
  <si>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</si>
  <si>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</si>
  <si>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</si>
  <si>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</si>
  <si>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</si>
  <si>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</si>
  <si>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</si>
  <si>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</si>
  <si>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</si>
  <si>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</si>
  <si>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</si>
  <si>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</si>
  <si>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</si>
  <si>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</si>
  <si>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</si>
  <si>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</si>
  <si>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</si>
  <si>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</si>
  <si>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</si>
  <si>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</si>
  <si>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</si>
  <si>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</si>
  <si>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</si>
  <si>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</si>
  <si>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</si>
  <si>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</si>
  <si>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</si>
  <si>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</si>
  <si>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</si>
  <si>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</si>
  <si>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</si>
  <si>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</si>
  <si>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</si>
  <si>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</si>
  <si>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</si>
  <si>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</si>
  <si>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</si>
  <si>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</si>
  <si>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</si>
  <si>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</si>
  <si>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</si>
  <si>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</si>
  <si>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</si>
  <si>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</si>
  <si>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</si>
  <si>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</si>
  <si>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</si>
  <si>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</si>
  <si>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</si>
  <si>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</si>
  <si>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</si>
  <si>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</si>
  <si>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</si>
  <si>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</si>
  <si>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</si>
  <si>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</si>
  <si>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</si>
  <si>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</si>
  <si>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</si>
  <si>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</si>
  <si>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</si>
  <si>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</si>
  <si>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</si>
  <si>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</si>
  <si>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</si>
  <si>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</si>
  <si>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</si>
  <si>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</si>
  <si>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</si>
  <si>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</si>
  <si>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</si>
  <si>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</si>
  <si>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</si>
  <si>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</si>
  <si>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</si>
  <si>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</si>
  <si>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</si>
  <si>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</si>
  <si>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</si>
  <si>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</si>
  <si>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</si>
  <si>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</si>
  <si>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</si>
  <si>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</si>
  <si>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</si>
  <si>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</si>
  <si>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</si>
  <si>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</si>
  <si>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</si>
  <si>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</si>
  <si>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</si>
  <si>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</si>
  <si>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</si>
  <si>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</si>
  <si>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</si>
  <si>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</si>
  <si>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</si>
  <si>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</si>
  <si>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</si>
  <si>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</si>
  <si>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</si>
  <si>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</si>
  <si>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</si>
  <si>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</si>
  <si>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</si>
  <si>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</si>
  <si>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</si>
  <si>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</si>
  <si>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</si>
  <si>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</si>
  <si>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</si>
  <si>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</si>
  <si>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</si>
  <si>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</si>
  <si>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</si>
  <si>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</si>
  <si>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</si>
  <si>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</si>
  <si>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</si>
  <si>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</si>
  <si>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</si>
  <si>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</si>
  <si>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</si>
  <si>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</si>
  <si>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</si>
  <si>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</si>
  <si>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</si>
  <si>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</si>
  <si>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</si>
  <si>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</si>
  <si>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</si>
  <si>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</si>
  <si>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</si>
  <si>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</si>
  <si>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</si>
  <si>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</si>
  <si>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</si>
  <si>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</si>
  <si>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</si>
  <si>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</si>
  <si>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</si>
  <si>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</si>
  <si>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</si>
  <si>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</si>
  <si>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</si>
  <si>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</si>
  <si>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</si>
  <si>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</si>
  <si>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</si>
  <si>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</si>
  <si>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</si>
  <si>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</si>
  <si>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</si>
  <si>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</si>
  <si>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</si>
  <si>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</si>
  <si>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</si>
  <si>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</si>
  <si>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</si>
  <si>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</si>
  <si>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</si>
  <si>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</si>
  <si>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</si>
  <si>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</si>
  <si>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</si>
  <si>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</si>
  <si>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</si>
  <si>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</si>
  <si>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</si>
  <si>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</si>
  <si>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</si>
  <si>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</si>
  <si>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</si>
  <si>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</si>
  <si>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</si>
  <si>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</si>
  <si>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</si>
  <si>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</si>
  <si>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</si>
  <si>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</si>
  <si>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</si>
  <si>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</si>
  <si>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</si>
  <si>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</si>
  <si>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</si>
  <si>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</si>
  <si>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</si>
  <si>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</si>
  <si>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</si>
  <si>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</si>
  <si>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</si>
  <si>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</si>
  <si>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</si>
  <si>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</si>
  <si>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</si>
  <si>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</si>
  <si>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</si>
  <si>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</si>
  <si>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</si>
  <si>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</si>
  <si>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</si>
  <si>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</si>
  <si>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</si>
  <si>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</si>
  <si>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</si>
  <si>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</si>
  <si>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</si>
  <si>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</si>
  <si>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</si>
  <si>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</si>
  <si>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</si>
  <si>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</si>
  <si>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</si>
  <si>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</si>
  <si>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</si>
  <si>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</si>
  <si>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</si>
  <si>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</si>
  <si>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</si>
  <si>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</si>
  <si>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</si>
  <si>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</si>
  <si>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</si>
  <si>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</si>
  <si>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</si>
  <si>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</si>
  <si>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</si>
  <si>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</si>
  <si>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</si>
  <si>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</si>
  <si>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</si>
  <si>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</si>
  <si>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</si>
  <si>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</si>
  <si>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</si>
  <si>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</si>
  <si>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</si>
  <si>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</si>
  <si>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</si>
  <si>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</si>
  <si>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</si>
  <si>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</si>
  <si>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</si>
  <si>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</si>
  <si>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</si>
  <si>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</si>
  <si>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</si>
  <si>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</si>
  <si>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</si>
  <si>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</si>
  <si>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</si>
  <si>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</si>
  <si>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</si>
  <si>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</si>
  <si>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</si>
  <si>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</si>
  <si>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</si>
  <si>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</si>
  <si>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</si>
  <si>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</si>
  <si>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</si>
  <si>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</si>
  <si>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</si>
  <si>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</si>
  <si>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</si>
  <si>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</si>
  <si>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</si>
  <si>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</si>
  <si>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</si>
  <si>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</si>
  <si>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</si>
  <si>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</si>
  <si>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</si>
  <si>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</si>
  <si>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</si>
  <si>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</si>
  <si>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</si>
  <si>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</si>
  <si>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</si>
  <si>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</si>
  <si>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</si>
  <si>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</si>
  <si>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</si>
  <si>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</si>
  <si>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</si>
  <si>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</si>
  <si>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</si>
  <si>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</si>
  <si>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</si>
  <si>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</si>
  <si>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</si>
  <si>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</si>
  <si>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</si>
  <si>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</si>
  <si>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</si>
  <si>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</si>
  <si>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</si>
  <si>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</si>
  <si>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</si>
  <si>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</si>
  <si>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</si>
  <si>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</si>
  <si>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</si>
  <si>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</si>
  <si>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</si>
  <si>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</si>
  <si>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</si>
  <si>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</si>
  <si>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</si>
  <si>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</si>
  <si>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</si>
  <si>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</si>
  <si>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</si>
  <si>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</si>
  <si>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</si>
  <si>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</si>
  <si>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</si>
  <si>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</si>
  <si>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</si>
  <si>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</si>
  <si>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</si>
  <si>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</si>
  <si>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</si>
  <si>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</si>
  <si>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</si>
  <si>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</si>
  <si>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</si>
  <si>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</si>
  <si>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</si>
  <si>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</si>
  <si>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</si>
  <si>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</si>
  <si>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</si>
  <si>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</si>
  <si>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</si>
  <si>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</si>
  <si>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</si>
  <si>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</si>
  <si>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</si>
  <si>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</si>
  <si>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</si>
  <si>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</si>
  <si>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</si>
  <si>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</si>
  <si>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</si>
  <si>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</si>
  <si>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</si>
  <si>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</si>
  <si>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</si>
  <si>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</si>
  <si>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</si>
  <si>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</si>
  <si>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</si>
  <si>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</si>
  <si>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</si>
  <si>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</si>
  <si>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</si>
  <si>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</si>
  <si>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</si>
  <si>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</si>
  <si>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</si>
  <si>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</si>
  <si>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</si>
  <si>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</si>
  <si>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</si>
  <si>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</si>
  <si>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</si>
  <si>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</si>
  <si>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</si>
  <si>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</si>
  <si>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</si>
  <si>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</si>
  <si>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</si>
  <si>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</si>
  <si>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</si>
  <si>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</si>
  <si>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</si>
  <si>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</si>
  <si>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</si>
  <si>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</si>
  <si>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</si>
  <si>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</si>
  <si>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</si>
  <si>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</si>
  <si>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</si>
  <si>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</si>
  <si>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</si>
  <si>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</si>
  <si>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</si>
  <si>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</si>
  <si>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</si>
  <si>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</si>
  <si>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</si>
  <si>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</si>
  <si>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</si>
  <si>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</si>
  <si>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</si>
  <si>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</si>
  <si>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</si>
  <si>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</si>
  <si>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</si>
  <si>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</si>
  <si>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</si>
  <si>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</si>
  <si>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</si>
  <si>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</si>
  <si>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</si>
  <si>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</si>
  <si>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</si>
  <si>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</si>
  <si>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</si>
  <si>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</si>
  <si>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</si>
  <si>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</si>
  <si>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</si>
  <si>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</si>
  <si>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</si>
  <si>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</si>
  <si>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</si>
  <si>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</si>
  <si>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</si>
  <si>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</si>
  <si>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</si>
  <si>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</si>
  <si>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</si>
  <si>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</si>
  <si>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</si>
  <si>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</si>
  <si>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</si>
  <si>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</si>
  <si>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</si>
  <si>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</si>
  <si>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</si>
  <si>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</si>
  <si>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</si>
  <si>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</si>
  <si>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</si>
  <si>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</si>
  <si>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</si>
  <si>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</si>
  <si>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</si>
  <si>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</si>
  <si>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</si>
  <si>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</si>
  <si>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</si>
  <si>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</si>
  <si>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</si>
  <si>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</si>
  <si>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</si>
  <si>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</si>
  <si>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</si>
  <si>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</si>
  <si>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</si>
  <si>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</si>
  <si>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</si>
  <si>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</si>
  <si>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</si>
  <si>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</si>
  <si>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</si>
  <si>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</si>
  <si>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</si>
  <si>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</si>
  <si>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</si>
  <si>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</si>
  <si>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</si>
  <si>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</si>
  <si>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</si>
  <si>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</si>
  <si>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</si>
  <si>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</si>
  <si>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</si>
  <si>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</si>
  <si>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</si>
  <si>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</si>
  <si>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</si>
  <si>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</si>
  <si>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</si>
  <si>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</si>
  <si>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</si>
  <si>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</si>
  <si>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</si>
  <si>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</si>
  <si>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</si>
  <si>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</si>
  <si>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</si>
  <si>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</si>
  <si>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</si>
  <si>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</si>
  <si>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</si>
  <si>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</si>
  <si>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</si>
  <si>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</si>
  <si>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</si>
  <si>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</si>
  <si>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</si>
  <si>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</si>
  <si>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</si>
  <si>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</si>
  <si>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</si>
  <si>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</si>
  <si>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</si>
  <si>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</si>
  <si>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</si>
  <si>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</si>
  <si>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</si>
  <si>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</si>
  <si>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</si>
  <si>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</si>
  <si>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</si>
  <si>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</si>
  <si>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</si>
  <si>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</si>
  <si>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</si>
  <si>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</si>
  <si>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</si>
  <si>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</si>
  <si>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</si>
  <si>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</si>
  <si>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</si>
  <si>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</si>
  <si>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</si>
  <si>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</si>
  <si>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</si>
  <si>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</si>
  <si>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</si>
  <si>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</si>
  <si>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</si>
  <si>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</si>
  <si>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</si>
  <si>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</si>
  <si>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</si>
  <si>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</si>
  <si>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</si>
  <si>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</si>
  <si>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</si>
  <si>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</si>
  <si>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</si>
  <si>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</si>
  <si>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</si>
  <si>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</si>
  <si>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</si>
  <si>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</si>
  <si>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</si>
  <si>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</si>
  <si>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</si>
  <si>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</si>
  <si>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</si>
  <si>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</si>
  <si>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</si>
  <si>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</si>
  <si>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</si>
  <si>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</si>
  <si>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</si>
  <si>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</si>
  <si>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</si>
  <si>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</si>
  <si>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</si>
  <si>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</si>
  <si>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</si>
  <si>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</si>
  <si>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</si>
  <si>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</si>
  <si>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</si>
  <si>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</si>
  <si>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</si>
  <si>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</si>
  <si>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</si>
  <si>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</si>
  <si>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</si>
  <si>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</si>
  <si>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</si>
  <si>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</si>
  <si>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</si>
  <si>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</si>
  <si>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</si>
  <si>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</si>
  <si>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</si>
  <si>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</si>
  <si>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</si>
  <si>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</si>
  <si>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</si>
  <si>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</si>
  <si>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</si>
  <si>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</si>
  <si>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</si>
  <si>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</si>
  <si>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</si>
  <si>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</si>
  <si>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</si>
  <si>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</si>
  <si>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</si>
  <si>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</si>
  <si>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</si>
  <si>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</si>
  <si>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</si>
  <si>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</si>
  <si>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</si>
  <si>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</si>
  <si>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</si>
  <si>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</si>
  <si>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</si>
  <si>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</si>
  <si>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</si>
  <si>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</si>
  <si>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</si>
  <si>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</si>
  <si>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</si>
  <si>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</si>
  <si>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</si>
  <si>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</si>
  <si>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</si>
  <si>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</si>
  <si>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</si>
  <si>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</si>
  <si>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</si>
  <si>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</si>
  <si>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</si>
  <si>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</si>
  <si>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</si>
  <si>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</si>
  <si>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</si>
  <si>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</si>
  <si>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</si>
  <si>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</si>
  <si>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</si>
  <si>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</si>
  <si>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</si>
  <si>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</si>
  <si>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</si>
  <si>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</si>
  <si>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</si>
  <si>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</si>
  <si>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</si>
  <si>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</si>
  <si>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</si>
  <si>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</si>
  <si>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</si>
  <si>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</si>
  <si>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</si>
  <si>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</si>
  <si>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</si>
  <si>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</si>
  <si>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</si>
  <si>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</si>
  <si>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</si>
  <si>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</si>
  <si>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</si>
  <si>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</si>
  <si>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</si>
  <si>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</si>
  <si>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</si>
  <si>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</si>
  <si>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</si>
  <si>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</si>
  <si>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</si>
  <si>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</si>
  <si>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</si>
  <si>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</si>
  <si>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</si>
  <si>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</si>
  <si>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</si>
  <si>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</si>
  <si>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</si>
  <si>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</si>
  <si>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</si>
  <si>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</si>
  <si>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</si>
  <si>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</si>
  <si>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</si>
  <si>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</si>
  <si>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</si>
  <si>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</si>
  <si>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</si>
  <si>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</si>
  <si>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</si>
  <si>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</si>
  <si>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</si>
  <si>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</si>
  <si>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</si>
  <si>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</si>
  <si>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</si>
  <si>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</si>
  <si>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</si>
  <si>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</si>
  <si>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</si>
  <si>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</si>
  <si>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</si>
  <si>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</si>
  <si>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</si>
  <si>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</si>
  <si>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</si>
  <si>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</si>
  <si>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</si>
  <si>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</si>
  <si>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</si>
  <si>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</si>
  <si>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</si>
  <si>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</si>
  <si>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</si>
  <si>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</si>
  <si>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</si>
  <si>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</si>
  <si>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</si>
  <si>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</si>
  <si>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</si>
  <si>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</si>
  <si>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</si>
  <si>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</si>
  <si>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</si>
  <si>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</si>
  <si>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</si>
  <si>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</si>
  <si>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</si>
  <si>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</si>
  <si>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</si>
  <si>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</si>
  <si>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</si>
  <si>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</si>
  <si>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</si>
  <si>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</si>
  <si>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</si>
  <si>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</si>
  <si>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</si>
  <si>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</si>
  <si>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</si>
  <si>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</si>
  <si>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</si>
  <si>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</si>
  <si>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</si>
  <si>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</si>
  <si>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</si>
  <si>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</si>
  <si>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</si>
  <si>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</si>
  <si>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</si>
  <si>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</si>
  <si>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</si>
  <si>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</si>
  <si>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</si>
  <si>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</si>
  <si>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</si>
  <si>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</si>
  <si>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</si>
  <si>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</si>
  <si>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</si>
  <si>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</si>
  <si>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</si>
  <si>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</si>
  <si>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</si>
  <si>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</si>
  <si>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</si>
  <si>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</si>
  <si>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</si>
  <si>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</si>
  <si>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</si>
  <si>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</si>
  <si>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</si>
  <si>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</si>
  <si>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</si>
  <si>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</si>
  <si>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</si>
  <si>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</si>
  <si>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</si>
  <si>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</si>
  <si>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</si>
  <si>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</si>
  <si>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</si>
  <si>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</si>
  <si>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</si>
  <si>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</si>
  <si>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</si>
  <si>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</si>
  <si>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</si>
  <si>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</si>
  <si>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</si>
  <si>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</si>
  <si>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</si>
  <si>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</si>
  <si>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</si>
  <si>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</si>
  <si>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</si>
  <si>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</si>
  <si>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</si>
  <si>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</si>
  <si>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</si>
  <si>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</si>
  <si>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</si>
  <si>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</si>
  <si>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</si>
  <si>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</si>
  <si>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</si>
  <si>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</si>
  <si>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</si>
  <si>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</si>
  <si>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</si>
  <si>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</si>
  <si>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</si>
  <si>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</si>
  <si>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</si>
  <si>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</si>
  <si>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</si>
  <si>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</si>
  <si>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</si>
  <si>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</si>
  <si>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</si>
  <si>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</si>
  <si>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</si>
  <si>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</si>
  <si>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</si>
  <si>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</si>
  <si>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</si>
  <si>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</si>
  <si>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</si>
  <si>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</si>
  <si>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</si>
  <si>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</si>
  <si>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</si>
  <si>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</si>
  <si>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</si>
  <si>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</si>
  <si>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</si>
  <si>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</si>
  <si>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</si>
  <si>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</si>
  <si>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</si>
  <si>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</si>
  <si>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</si>
  <si>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</si>
  <si>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</si>
  <si>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</si>
  <si>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</si>
  <si>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</si>
  <si>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</si>
  <si>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</si>
  <si>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</si>
  <si>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</si>
  <si>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</si>
  <si>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</si>
  <si>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</si>
  <si>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</si>
  <si>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</si>
  <si>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</si>
  <si>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</si>
  <si>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</si>
  <si>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</si>
  <si>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</si>
  <si>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</si>
  <si>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</si>
  <si>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</si>
  <si>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</si>
  <si>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</si>
  <si>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</si>
  <si>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</si>
  <si>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</si>
  <si>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</si>
  <si>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</si>
  <si>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</si>
  <si>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</si>
  <si>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</si>
  <si>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</si>
  <si>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</si>
  <si>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</si>
  <si>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</si>
  <si>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</si>
  <si>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</si>
  <si>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</si>
  <si>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</si>
  <si>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</si>
  <si>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</si>
  <si>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</si>
  <si>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</si>
  <si>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</si>
  <si>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</si>
  <si>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</si>
  <si>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</si>
  <si>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</si>
  <si>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</si>
  <si>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</si>
  <si>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</si>
  <si>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</si>
  <si>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</si>
  <si>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</si>
  <si>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</si>
  <si>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</si>
  <si>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</si>
  <si>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</si>
  <si>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</si>
  <si>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</si>
  <si>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</si>
  <si>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</si>
  <si>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</si>
  <si>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</si>
  <si>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</si>
  <si>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</si>
  <si>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</si>
  <si>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</si>
  <si>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</si>
  <si>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</si>
  <si>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</si>
  <si>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</si>
  <si>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</si>
  <si>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</si>
  <si>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</si>
  <si>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</si>
  <si>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</si>
  <si>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</si>
  <si>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</si>
  <si>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</si>
  <si>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</si>
  <si>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</si>
  <si>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</si>
  <si>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</si>
  <si>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</si>
  <si>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</si>
  <si>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</si>
  <si>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</si>
  <si>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</si>
  <si>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</si>
  <si>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</si>
  <si>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</si>
  <si>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</si>
  <si>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</si>
  <si>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</si>
  <si>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</si>
  <si>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</si>
  <si>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</si>
  <si>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</si>
  <si>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</si>
  <si>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</si>
  <si>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</si>
  <si>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</si>
  <si>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</si>
  <si>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</si>
  <si>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</si>
  <si>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</si>
  <si>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</si>
  <si>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</si>
  <si>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</si>
  <si>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</si>
  <si>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</si>
  <si>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</si>
  <si>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</si>
  <si>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</si>
  <si>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</si>
  <si>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</si>
  <si>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</si>
  <si>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</si>
  <si>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</si>
  <si>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</si>
  <si>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</si>
  <si>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</si>
  <si>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</si>
  <si>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</si>
  <si>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</si>
  <si>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</si>
  <si>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</si>
  <si>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</si>
  <si>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</si>
  <si>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</si>
  <si>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</si>
  <si>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</si>
  <si>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</si>
  <si>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</si>
  <si>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</si>
  <si>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</si>
  <si>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</si>
  <si>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</si>
  <si>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</si>
  <si>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</si>
  <si>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</si>
  <si>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</si>
  <si>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</si>
  <si>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</si>
  <si>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</si>
  <si>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</si>
  <si>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</si>
  <si>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</si>
  <si>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</si>
  <si>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</si>
  <si>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</si>
  <si>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</si>
  <si>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</si>
  <si>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</si>
  <si>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</si>
  <si>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</si>
  <si>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</si>
  <si>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</si>
  <si>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</si>
  <si>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</si>
  <si>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</si>
  <si>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</si>
  <si>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</si>
  <si>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</si>
  <si>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</si>
  <si>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</si>
  <si>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</si>
  <si>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</si>
  <si>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</si>
  <si>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</si>
  <si>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</si>
  <si>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</si>
  <si>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</si>
  <si>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</si>
  <si>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</si>
  <si>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</si>
  <si>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</si>
  <si>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</si>
  <si>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</si>
  <si>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</si>
  <si>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</si>
  <si>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</si>
  <si>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</si>
  <si>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</si>
  <si>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</si>
  <si>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</si>
  <si>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</si>
  <si>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</si>
  <si>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</si>
  <si>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</si>
  <si>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</si>
  <si>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</si>
  <si>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</si>
  <si>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</si>
  <si>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</si>
  <si>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</si>
  <si>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</si>
  <si>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</si>
  <si>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</si>
  <si>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</si>
  <si>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</si>
  <si>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</si>
  <si>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</si>
  <si>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</si>
  <si>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</si>
  <si>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</si>
  <si>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</si>
  <si>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</si>
  <si>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</si>
  <si>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</si>
  <si>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</si>
  <si>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</si>
  <si>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</si>
  <si>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</si>
  <si>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</si>
  <si>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</si>
  <si>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</si>
  <si>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</si>
  <si>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</si>
  <si>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</si>
  <si>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</si>
  <si>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</si>
  <si>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</si>
  <si>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</si>
  <si>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</si>
  <si>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</si>
  <si>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</si>
  <si>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</si>
  <si>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</si>
  <si>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</si>
  <si>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</si>
  <si>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</si>
  <si>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</si>
  <si>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</si>
  <si>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</si>
  <si>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</si>
  <si>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</si>
  <si>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</si>
  <si>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</si>
  <si>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</si>
  <si>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</si>
  <si>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</si>
  <si>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</si>
  <si>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</si>
  <si>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</si>
  <si>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</si>
  <si>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</si>
  <si>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</si>
  <si>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</si>
  <si>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</si>
  <si>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</si>
  <si>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</si>
  <si>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</si>
  <si>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</si>
  <si>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</si>
  <si>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</si>
  <si>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</si>
  <si>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</si>
  <si>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</si>
  <si>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</si>
  <si>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</si>
  <si>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</si>
  <si>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</si>
  <si>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</si>
  <si>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</si>
  <si>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</si>
  <si>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</si>
  <si>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</si>
  <si>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</si>
  <si>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</si>
  <si>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</si>
  <si>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</si>
  <si>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</si>
  <si>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</si>
  <si>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</si>
  <si>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</si>
  <si>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</si>
  <si>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</si>
  <si>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</si>
  <si>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</si>
  <si>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</si>
  <si>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</si>
  <si>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</si>
  <si>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</si>
  <si>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</si>
  <si>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</si>
  <si>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</si>
  <si>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</si>
  <si>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</si>
  <si>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</si>
  <si>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</si>
  <si>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</si>
  <si>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</si>
  <si>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</si>
  <si>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</si>
  <si>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</si>
  <si>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</si>
  <si>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</si>
  <si>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</si>
  <si>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</si>
  <si>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</si>
  <si>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</si>
  <si>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</si>
  <si>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</si>
  <si>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</si>
  <si>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</si>
  <si>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</si>
  <si>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</si>
  <si>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</si>
  <si>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</si>
  <si>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</si>
  <si>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</si>
  <si>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</si>
  <si>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</si>
  <si>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</si>
  <si>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</si>
  <si>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</si>
  <si>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</si>
  <si>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</si>
  <si>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</si>
  <si>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</si>
  <si>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</si>
  <si>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</si>
  <si>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</si>
  <si>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</si>
  <si>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</si>
  <si>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</si>
  <si>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</si>
  <si>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</si>
  <si>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</si>
  <si>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</si>
  <si>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</si>
  <si>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</si>
  <si>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</si>
  <si>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</si>
  <si>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</si>
  <si>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</si>
  <si>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</si>
  <si>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</si>
  <si>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</si>
  <si>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</si>
  <si>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</si>
  <si>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</si>
  <si>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</si>
  <si>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</si>
  <si>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</si>
  <si>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</si>
  <si>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</si>
  <si>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</si>
  <si>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</si>
  <si>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</si>
  <si>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</si>
  <si>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</si>
  <si>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</si>
  <si>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</si>
  <si>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</si>
  <si>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</si>
  <si>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</si>
  <si>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</si>
  <si>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</si>
  <si>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</si>
  <si>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</si>
  <si>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</si>
  <si>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</si>
  <si>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</si>
  <si>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</si>
  <si>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</si>
  <si>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</si>
  <si>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</si>
  <si>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</si>
  <si>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</si>
  <si>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</si>
  <si>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</si>
  <si>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</si>
  <si>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</si>
  <si>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</si>
  <si>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</si>
  <si>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</si>
  <si>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</si>
  <si>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</si>
  <si>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</si>
  <si>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</si>
  <si>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</si>
  <si>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</si>
  <si>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</si>
  <si>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</si>
  <si>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</si>
  <si>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</si>
  <si>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</si>
  <si>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</si>
  <si>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</si>
  <si>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</si>
  <si>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</si>
  <si>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</si>
  <si>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</si>
  <si>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</si>
  <si>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</si>
  <si>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</si>
  <si>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</si>
  <si>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</si>
  <si>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</si>
  <si>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</si>
  <si>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</si>
  <si>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</si>
  <si>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</si>
  <si>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</si>
  <si>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</si>
  <si>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</si>
  <si>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</si>
  <si>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</si>
  <si>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</si>
  <si>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</si>
  <si>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</si>
  <si>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</si>
  <si>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</si>
  <si>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</si>
  <si>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</si>
  <si>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</si>
  <si>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</si>
  <si>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</si>
  <si>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</si>
  <si>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</si>
  <si>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</si>
  <si>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</si>
  <si>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</si>
  <si>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</si>
  <si>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</si>
  <si>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</si>
  <si>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</si>
  <si>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</si>
  <si>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</si>
  <si>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</si>
  <si>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</si>
  <si>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</si>
  <si>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</si>
  <si>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</si>
  <si>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</si>
  <si>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</si>
  <si>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</si>
  <si>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</si>
  <si>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</si>
  <si>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</si>
  <si>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</si>
  <si>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</si>
  <si>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</si>
  <si>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</si>
  <si>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</si>
  <si>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</si>
  <si>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</si>
  <si>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</si>
  <si>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</si>
  <si>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</si>
  <si>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</si>
  <si>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</si>
  <si>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</si>
  <si>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</si>
  <si>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</si>
  <si>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</si>
  <si>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</si>
  <si>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</si>
  <si>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</si>
  <si>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</si>
  <si>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</si>
  <si>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</si>
  <si>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</si>
  <si>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</si>
  <si>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</si>
  <si>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</si>
  <si>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</si>
  <si>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</si>
  <si>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</si>
  <si>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</si>
  <si>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</si>
  <si>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</si>
  <si>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</si>
  <si>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</si>
  <si>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</si>
  <si>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</si>
  <si>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</si>
  <si>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</si>
  <si>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</si>
  <si>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</si>
  <si>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</si>
  <si>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</si>
  <si>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</si>
  <si>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</si>
  <si>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</si>
  <si>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</si>
  <si>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</si>
  <si>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</si>
  <si>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</si>
  <si>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</si>
  <si>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</si>
  <si>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</si>
  <si>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</si>
  <si>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</si>
  <si>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</si>
  <si>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</si>
  <si>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</si>
  <si>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</si>
  <si>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</si>
  <si>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</si>
  <si>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</si>
  <si>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</si>
  <si>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</si>
  <si>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</si>
  <si>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</si>
  <si>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</si>
  <si>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</si>
  <si>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</si>
  <si>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</si>
  <si>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</si>
  <si>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</si>
  <si>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</si>
  <si>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</si>
  <si>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</si>
  <si>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</si>
  <si>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</si>
  <si>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</si>
  <si>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</si>
  <si>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</si>
  <si>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</si>
  <si>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</si>
  <si>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</si>
  <si>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</si>
  <si>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</si>
  <si>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</si>
  <si>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</si>
  <si>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</si>
  <si>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</si>
  <si>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</si>
  <si>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</si>
  <si>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</si>
  <si>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</si>
  <si>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</si>
  <si>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</si>
  <si>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</si>
  <si>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</si>
  <si>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</si>
  <si>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</si>
  <si>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</si>
  <si>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</si>
  <si>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</si>
  <si>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</si>
  <si>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</si>
  <si>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</si>
  <si>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</si>
  <si>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</si>
  <si>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</si>
  <si>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</si>
  <si>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</si>
  <si>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</si>
  <si>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</si>
  <si>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</si>
  <si>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</si>
  <si>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</si>
  <si>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</si>
  <si>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</si>
  <si>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</si>
  <si>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</si>
  <si>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</si>
  <si>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</si>
  <si>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</si>
  <si>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</si>
  <si>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</si>
  <si>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</si>
  <si>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</si>
  <si>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</si>
  <si>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</si>
  <si>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</si>
  <si>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</si>
  <si>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</si>
  <si>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</si>
  <si>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</si>
  <si>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</si>
  <si>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</si>
  <si>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</si>
  <si>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</si>
  <si>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</si>
  <si>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</si>
  <si>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</si>
  <si>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</si>
  <si>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</si>
  <si>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</si>
  <si>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</si>
  <si>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</si>
  <si>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</si>
  <si>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</si>
  <si>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</si>
  <si>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</si>
  <si>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</si>
  <si>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</si>
  <si>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</si>
  <si>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</si>
  <si>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</si>
  <si>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</si>
  <si>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</si>
  <si>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</si>
  <si>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</si>
  <si>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</si>
  <si>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</si>
  <si>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</si>
  <si>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</si>
  <si>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</si>
  <si>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</si>
  <si>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</si>
  <si>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</si>
  <si>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</si>
  <si>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</si>
  <si>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</si>
  <si>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</si>
  <si>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</si>
  <si>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</si>
  <si>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</si>
  <si>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</si>
  <si>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</si>
  <si>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</si>
  <si>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</si>
  <si>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</si>
  <si>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</si>
  <si>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</si>
  <si>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</si>
  <si>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</si>
  <si>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</si>
  <si>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</si>
  <si>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</si>
  <si>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</si>
  <si>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</si>
  <si>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</si>
  <si>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</si>
  <si>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</si>
  <si>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</si>
  <si>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</si>
  <si>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</si>
  <si>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</si>
  <si>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</si>
  <si>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</si>
  <si>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</si>
  <si>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</si>
  <si>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</si>
  <si>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</si>
  <si>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</si>
  <si>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</si>
  <si>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</si>
  <si>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</si>
  <si>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</si>
  <si>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</si>
  <si>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</si>
  <si>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</si>
  <si>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</si>
  <si>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</si>
  <si>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</si>
  <si>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</si>
  <si>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</si>
  <si>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</si>
  <si>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</si>
  <si>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</si>
  <si>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</si>
  <si>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</si>
  <si>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</si>
  <si>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</si>
  <si>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</si>
  <si>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</si>
  <si>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</si>
  <si>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</si>
  <si>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</si>
  <si>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</si>
  <si>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</si>
  <si>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</si>
  <si>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</si>
  <si>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</si>
  <si>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</si>
  <si>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</si>
  <si>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</si>
  <si>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</si>
  <si>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</si>
  <si>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</si>
  <si>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</si>
  <si>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</si>
  <si>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</si>
  <si>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</si>
  <si>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</si>
  <si>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</si>
  <si>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</si>
  <si>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</si>
  <si>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</si>
  <si>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</si>
  <si>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</si>
  <si>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</si>
  <si>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</si>
  <si>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</si>
  <si>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</si>
  <si>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</si>
  <si>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</si>
  <si>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</si>
  <si>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</si>
  <si>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</si>
  <si>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</si>
  <si>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</si>
  <si>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</si>
  <si>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</si>
  <si>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</si>
  <si>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</si>
  <si>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</si>
  <si>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</si>
  <si>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</si>
  <si>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</si>
  <si>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</si>
  <si>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</si>
  <si>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</si>
  <si>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</si>
  <si>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</si>
  <si>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</si>
  <si>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</si>
  <si>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</si>
  <si>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</si>
  <si>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</si>
  <si>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</si>
  <si>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</si>
  <si>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</si>
  <si>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</si>
  <si>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</si>
  <si>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</si>
  <si>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</si>
  <si>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</si>
  <si>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</si>
  <si>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</si>
  <si>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</si>
  <si>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</si>
  <si>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</si>
  <si>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</si>
  <si>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</si>
  <si>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</si>
  <si>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</si>
  <si>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</si>
  <si>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</si>
  <si>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</si>
  <si>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</si>
  <si>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</si>
  <si>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</si>
  <si>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</si>
  <si>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</si>
  <si>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</si>
  <si>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</si>
  <si>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</si>
  <si>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</si>
  <si>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</si>
  <si>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</si>
  <si>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</si>
  <si>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</si>
  <si>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</si>
  <si>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</si>
  <si>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</si>
  <si>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</si>
  <si>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</si>
  <si>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</si>
  <si>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</si>
  <si>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</si>
  <si>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</si>
  <si>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</si>
  <si>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</si>
  <si>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</si>
  <si>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</si>
  <si>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</si>
  <si>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</si>
  <si>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</si>
  <si>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</si>
  <si>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</si>
  <si>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</si>
  <si>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</si>
  <si>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</si>
  <si>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</si>
  <si>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</si>
  <si>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</si>
  <si>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</si>
  <si>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</si>
  <si>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</si>
  <si>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</si>
  <si>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</si>
  <si>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</si>
  <si>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</si>
  <si>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</si>
  <si>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</si>
  <si>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</si>
  <si>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</si>
  <si>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</si>
  <si>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</si>
  <si>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</si>
  <si>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</si>
  <si>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</si>
  <si>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</si>
  <si>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</si>
  <si>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</si>
  <si>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</si>
  <si>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</si>
  <si>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</si>
  <si>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</si>
  <si>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</si>
  <si>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</si>
  <si>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</si>
  <si>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</si>
  <si>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</si>
  <si>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</si>
  <si>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</si>
  <si>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</si>
  <si>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</si>
  <si>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</si>
  <si>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</si>
  <si>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</si>
  <si>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</si>
  <si>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</si>
  <si>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</si>
  <si>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</si>
  <si>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</si>
  <si>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</si>
  <si>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</si>
  <si>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</si>
  <si>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</si>
  <si>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</si>
  <si>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</si>
  <si>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</si>
  <si>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</si>
  <si>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</si>
  <si>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</si>
  <si>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</si>
  <si>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</si>
  <si>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</si>
  <si>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</si>
  <si>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</si>
  <si>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</si>
  <si>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</si>
  <si>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</si>
  <si>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</si>
  <si>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</si>
  <si>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</si>
  <si>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</si>
  <si>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</si>
  <si>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</si>
  <si>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</si>
  <si>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</si>
  <si>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</si>
  <si>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</si>
  <si>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</si>
  <si>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</si>
  <si>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</si>
  <si>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</si>
  <si>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</si>
  <si>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</si>
  <si>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</si>
  <si>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</si>
  <si>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</si>
  <si>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</si>
  <si>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</si>
  <si>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</si>
  <si>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</si>
  <si>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</si>
  <si>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</si>
  <si>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</si>
  <si>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</si>
  <si>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</si>
  <si>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</si>
  <si>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</si>
  <si>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</si>
  <si>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</si>
  <si>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</si>
  <si>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</si>
  <si>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</si>
  <si>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</si>
  <si>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</si>
  <si>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</si>
  <si>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</si>
  <si>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</si>
  <si>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</si>
  <si>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</si>
  <si>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</si>
  <si>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</si>
  <si>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</si>
  <si>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</si>
  <si>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</si>
  <si>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</si>
  <si>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</si>
  <si>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</si>
  <si>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</si>
  <si>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</si>
  <si>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</si>
  <si>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</si>
  <si>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</si>
  <si>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</si>
  <si>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</si>
  <si>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</si>
  <si>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</si>
  <si>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</si>
  <si>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</si>
  <si>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</si>
  <si>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</si>
  <si>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</si>
  <si>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</si>
  <si>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</si>
  <si>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</si>
  <si>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</si>
  <si>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</si>
  <si>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</si>
  <si>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</si>
  <si>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</si>
  <si>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</si>
  <si>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</si>
  <si>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</si>
  <si>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</si>
  <si>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</si>
  <si>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</si>
  <si>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</si>
  <si>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</si>
  <si>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</si>
  <si>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</si>
  <si>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</si>
  <si>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</si>
  <si>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</si>
  <si>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</si>
  <si>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</si>
  <si>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</si>
  <si>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</si>
  <si>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</si>
  <si>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</si>
  <si>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</si>
  <si>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</si>
  <si>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</si>
  <si>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</si>
  <si>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</si>
  <si>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</si>
  <si>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</si>
  <si>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</si>
  <si>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</si>
  <si>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</si>
  <si>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</si>
  <si>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</si>
  <si>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</si>
  <si>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</si>
  <si>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</si>
  <si>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</si>
  <si>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</si>
  <si>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</si>
  <si>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</si>
  <si>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</si>
  <si>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</si>
  <si>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</si>
  <si>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</si>
  <si>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</si>
  <si>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</si>
  <si>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</si>
  <si>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</si>
  <si>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</si>
  <si>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</si>
  <si>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</si>
  <si>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</si>
  <si>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</si>
  <si>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</si>
  <si>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</si>
  <si>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</si>
  <si>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</si>
  <si>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</si>
  <si>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</si>
  <si>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</si>
  <si>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</si>
  <si>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</si>
  <si>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</si>
  <si>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</si>
  <si>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</si>
  <si>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</si>
  <si>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</si>
  <si>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</si>
  <si>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</si>
  <si>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</si>
  <si>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</si>
  <si>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</si>
  <si>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</si>
  <si>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</si>
  <si>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</si>
  <si>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</si>
  <si>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</si>
  <si>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</si>
  <si>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</si>
  <si>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</si>
  <si>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</si>
  <si>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</si>
  <si>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</si>
  <si>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</si>
  <si>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</si>
  <si>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</si>
  <si>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</si>
  <si>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</si>
  <si>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</si>
  <si>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</si>
  <si>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</si>
  <si>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</si>
  <si>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</si>
  <si>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</si>
  <si>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</si>
  <si>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</si>
  <si>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</si>
  <si>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</si>
  <si>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</si>
  <si>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</si>
  <si>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</si>
  <si>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</si>
  <si>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</si>
  <si>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</si>
  <si>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</si>
  <si>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</si>
  <si>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</si>
  <si>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</si>
  <si>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</si>
  <si>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</si>
  <si>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</si>
  <si>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</si>
  <si>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</si>
  <si>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</si>
  <si>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</si>
  <si>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</si>
  <si>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</si>
  <si>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</si>
  <si>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</si>
  <si>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</si>
  <si>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</si>
  <si>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</si>
  <si>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</si>
  <si>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</si>
  <si>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</si>
  <si>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</si>
  <si>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</si>
  <si>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</si>
  <si>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</si>
  <si>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</si>
  <si>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</si>
  <si>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</si>
  <si>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</si>
  <si>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</si>
  <si>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</si>
  <si>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</si>
  <si>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</si>
  <si>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</si>
  <si>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</si>
  <si>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</si>
  <si>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</si>
  <si>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</si>
  <si>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</si>
  <si>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</si>
  <si>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</si>
  <si>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</si>
  <si>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</si>
  <si>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</si>
  <si>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</si>
  <si>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</si>
  <si>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</si>
  <si>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</si>
  <si>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</si>
  <si>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</si>
  <si>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</si>
  <si>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</si>
  <si>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</si>
  <si>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</si>
  <si>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</si>
  <si>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</si>
  <si>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</si>
  <si>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</si>
  <si>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</si>
  <si>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</si>
  <si>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</si>
  <si>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</si>
  <si>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</si>
  <si>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</si>
  <si>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</si>
  <si>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</si>
  <si>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</si>
  <si>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</si>
  <si>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</si>
  <si>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</si>
  <si>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</si>
  <si>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</si>
  <si>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</si>
  <si>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</si>
  <si>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</si>
  <si>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</si>
  <si>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</si>
  <si>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</si>
  <si>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</si>
  <si>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</si>
  <si>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</si>
  <si>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</si>
  <si>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</si>
  <si>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</si>
  <si>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</si>
  <si>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</si>
  <si>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</si>
  <si>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</si>
  <si>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</si>
  <si>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</si>
  <si>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</si>
  <si>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</si>
  <si>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</si>
  <si>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</si>
  <si>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</si>
  <si>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</si>
  <si>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</si>
  <si>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</si>
  <si>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</si>
  <si>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</si>
  <si>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</si>
  <si>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</si>
  <si>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</si>
  <si>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</si>
  <si>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</si>
  <si>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</si>
  <si>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</si>
  <si>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</si>
  <si>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</si>
  <si>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</si>
  <si>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</si>
  <si>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</si>
  <si>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</si>
  <si>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</si>
  <si>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</si>
  <si>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</si>
  <si>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</si>
  <si>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</si>
  <si>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</si>
  <si>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</si>
  <si>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</si>
  <si>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</si>
  <si>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</si>
  <si>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</si>
  <si>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</si>
  <si>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</si>
  <si>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</si>
  <si>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</si>
  <si>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</si>
  <si>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</si>
  <si>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</si>
  <si>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</si>
  <si>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</si>
  <si>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</si>
  <si>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</si>
  <si>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</si>
  <si>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</si>
  <si>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</si>
  <si>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</si>
  <si>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</si>
  <si>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</si>
  <si>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</si>
  <si>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</si>
  <si>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</si>
  <si>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</si>
  <si>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</si>
  <si>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</si>
  <si>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</si>
  <si>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</si>
  <si>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</si>
  <si>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</si>
  <si>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</si>
  <si>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</si>
  <si>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</si>
  <si>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</si>
  <si>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</si>
  <si>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</si>
  <si>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</si>
  <si>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</si>
  <si>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</si>
  <si>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</si>
  <si>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</si>
  <si>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</si>
  <si>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</si>
  <si>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</si>
  <si>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</si>
  <si>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</si>
  <si>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</si>
  <si>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</si>
  <si>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</si>
  <si>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</si>
  <si>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</si>
  <si>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</si>
  <si>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</si>
  <si>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</si>
  <si>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</si>
  <si>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</si>
  <si>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</si>
  <si>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</si>
  <si>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</si>
  <si>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</si>
  <si>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</si>
  <si>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</si>
  <si>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</si>
  <si>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</si>
  <si>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</si>
  <si>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</si>
  <si>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</si>
  <si>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</si>
  <si>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</si>
  <si>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</si>
  <si>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</si>
  <si>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</si>
  <si>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</si>
  <si>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</si>
  <si>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</si>
  <si>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</si>
  <si>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</si>
  <si>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</si>
  <si>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</si>
  <si>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</si>
  <si>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</si>
  <si>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</si>
  <si>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</si>
  <si>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</si>
  <si>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</si>
  <si>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</si>
  <si>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</si>
  <si>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</si>
  <si>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</si>
  <si>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</si>
  <si>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</si>
  <si>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</si>
  <si>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</si>
  <si>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</si>
  <si>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</si>
  <si>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</si>
  <si>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</si>
  <si>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</si>
  <si>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</si>
  <si>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</si>
  <si>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</si>
  <si>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</si>
  <si>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</si>
  <si>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</si>
  <si>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</si>
  <si>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</si>
  <si>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</si>
  <si>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</si>
  <si>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</si>
  <si>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</si>
  <si>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</si>
  <si>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</si>
  <si>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</si>
  <si>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</si>
  <si>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</si>
  <si>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</si>
  <si>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</si>
  <si>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</si>
  <si>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</si>
  <si>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</si>
  <si>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</si>
  <si>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</si>
  <si>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</si>
  <si>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</si>
  <si>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</si>
  <si>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</si>
  <si>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</si>
  <si>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</si>
  <si>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</si>
  <si>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</si>
  <si>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</si>
  <si>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</si>
  <si>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</si>
  <si>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</si>
  <si>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</si>
  <si>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</si>
  <si>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</si>
  <si>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</si>
  <si>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</si>
  <si>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</si>
  <si>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</si>
  <si>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</si>
  <si>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</si>
  <si>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</si>
  <si>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</si>
  <si>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</si>
  <si>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</si>
  <si>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</si>
  <si>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</si>
  <si>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</si>
  <si>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</si>
  <si>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</si>
  <si>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</si>
  <si>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</si>
  <si>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</si>
  <si>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</si>
  <si>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</si>
  <si>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</si>
  <si>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</si>
  <si>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</si>
  <si>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</si>
  <si>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</si>
  <si>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</si>
  <si>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</si>
  <si>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</si>
  <si>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</si>
  <si>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</si>
  <si>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</si>
  <si>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</si>
  <si>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</si>
  <si>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</si>
  <si>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</si>
  <si>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</si>
  <si>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</si>
  <si>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</si>
  <si>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</si>
  <si>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</si>
  <si>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</si>
  <si>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</si>
  <si>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</si>
  <si>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</si>
  <si>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</si>
  <si>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</si>
  <si>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</si>
  <si>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</si>
  <si>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</si>
  <si>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</si>
  <si>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</si>
  <si>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</si>
  <si>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</si>
  <si>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</si>
  <si>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</si>
  <si>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</si>
  <si>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</si>
  <si>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</si>
  <si>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</si>
  <si>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</si>
  <si>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</si>
  <si>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</si>
  <si>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</si>
  <si>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</si>
  <si>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</si>
  <si>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</si>
  <si>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</si>
  <si>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</si>
  <si>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</si>
  <si>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</si>
  <si>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</si>
  <si>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</si>
  <si>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</si>
  <si>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</si>
  <si>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</si>
  <si>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</si>
  <si>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</si>
  <si>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</si>
  <si>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</si>
  <si>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</si>
  <si>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</si>
  <si>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</si>
  <si>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</si>
  <si>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</si>
  <si>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</si>
  <si>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</si>
  <si>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</si>
  <si>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</si>
  <si>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</si>
  <si>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</si>
  <si>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</si>
  <si>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</si>
  <si>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</si>
  <si>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</si>
  <si>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</si>
  <si>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</si>
  <si>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</si>
  <si>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</si>
  <si>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</si>
  <si>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</si>
  <si>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</si>
  <si>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</si>
  <si>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</si>
  <si>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</si>
  <si>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</si>
  <si>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</si>
  <si>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</si>
  <si>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</si>
  <si>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</si>
  <si>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</si>
  <si>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</si>
  <si>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</si>
  <si>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</si>
  <si>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</si>
  <si>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</si>
  <si>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</si>
  <si>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</si>
  <si>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</si>
  <si>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</si>
  <si>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</si>
  <si>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</si>
  <si>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</si>
  <si>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</si>
  <si>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</si>
  <si>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</si>
  <si>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</si>
  <si>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</si>
  <si>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</si>
  <si>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</si>
  <si>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</si>
  <si>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</si>
  <si>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</si>
  <si>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</si>
  <si>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</si>
  <si>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</si>
  <si>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</si>
  <si>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</si>
  <si>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</si>
  <si>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</si>
  <si>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</si>
  <si>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</si>
  <si>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</si>
  <si>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</si>
  <si>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</si>
  <si>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</si>
  <si>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</si>
  <si>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</si>
  <si>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</si>
  <si>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</si>
  <si>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</si>
  <si>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</si>
  <si>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</si>
  <si>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</si>
  <si>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</si>
  <si>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</si>
  <si>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</si>
  <si>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</si>
  <si>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</si>
  <si>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</si>
  <si>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</si>
  <si>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</si>
  <si>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</si>
  <si>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</si>
  <si>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</si>
  <si>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</si>
  <si>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</si>
  <si>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</si>
  <si>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</si>
  <si>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</si>
  <si>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</si>
  <si>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</si>
  <si>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</si>
  <si>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</si>
  <si>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</si>
  <si>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</si>
  <si>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</si>
  <si>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</si>
  <si>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</si>
  <si>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</si>
  <si>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</si>
  <si>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</si>
  <si>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</si>
  <si>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</si>
  <si>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</si>
  <si>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</si>
  <si>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</si>
  <si>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</si>
  <si>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</si>
  <si>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</si>
  <si>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</si>
  <si>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</si>
  <si>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</si>
  <si>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</si>
  <si>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</si>
  <si>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</si>
  <si>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</si>
  <si>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</si>
  <si>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</si>
  <si>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</si>
  <si>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</si>
  <si>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</si>
  <si>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</si>
  <si>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</si>
  <si>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</si>
  <si>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</si>
  <si>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</si>
  <si>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</si>
  <si>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</si>
  <si>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</si>
  <si>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</si>
  <si>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</si>
  <si>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</si>
  <si>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</si>
  <si>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</si>
  <si>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</si>
  <si>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</si>
  <si>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</si>
  <si>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</si>
  <si>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</si>
  <si>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</si>
  <si>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</si>
  <si>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</si>
  <si>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</si>
  <si>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</si>
  <si>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</si>
  <si>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</si>
  <si>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</si>
  <si>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</si>
  <si>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</si>
  <si>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</si>
  <si>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</si>
  <si>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</si>
  <si>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</si>
  <si>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</si>
  <si>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</si>
  <si>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</si>
  <si>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</si>
  <si>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</si>
  <si>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</si>
  <si>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</si>
  <si>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</si>
  <si>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</si>
  <si>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</si>
  <si>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</si>
  <si>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</si>
  <si>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</si>
  <si>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</si>
  <si>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</si>
  <si>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</si>
  <si>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</si>
  <si>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</si>
  <si>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</si>
  <si>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</si>
  <si>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</si>
  <si>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</si>
  <si>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</si>
  <si>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</si>
  <si>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</si>
  <si>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</si>
  <si>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</si>
  <si>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</si>
  <si>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</si>
  <si>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</si>
  <si>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</si>
  <si>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</si>
  <si>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</si>
  <si>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</si>
  <si>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</si>
  <si>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</si>
  <si>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</si>
  <si>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</si>
  <si>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</si>
  <si>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</si>
  <si>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</si>
  <si>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</si>
  <si>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</si>
  <si>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</si>
  <si>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</si>
  <si>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</si>
  <si>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</si>
  <si>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</si>
  <si>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</si>
  <si>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</si>
  <si>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</si>
  <si>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</si>
  <si>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</si>
  <si>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</si>
  <si>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</si>
  <si>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</si>
  <si>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</si>
  <si>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</si>
  <si>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</si>
  <si>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</si>
  <si>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</si>
  <si>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</si>
  <si>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</si>
  <si>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</si>
  <si>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</si>
  <si>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</si>
  <si>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</si>
  <si>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</si>
  <si>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</si>
  <si>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</si>
  <si>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</si>
  <si>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</si>
  <si>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</si>
  <si>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</si>
  <si>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</si>
  <si>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</si>
  <si>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</si>
  <si>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</si>
  <si>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</si>
  <si>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</si>
  <si>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</si>
  <si>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</si>
  <si>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</si>
  <si>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</si>
  <si>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</si>
  <si>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</si>
  <si>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</si>
  <si>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</si>
  <si>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</si>
  <si>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</si>
  <si>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</si>
  <si>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</si>
  <si>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</si>
  <si>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</si>
  <si>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</si>
  <si>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</si>
  <si>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</si>
  <si>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</si>
  <si>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</si>
  <si>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</si>
  <si>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</si>
  <si>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</si>
  <si>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</si>
  <si>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</si>
  <si>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</si>
  <si>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</si>
  <si>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</si>
  <si>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</si>
  <si>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</si>
  <si>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</si>
  <si>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</si>
  <si>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</si>
  <si>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</si>
  <si>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</si>
  <si>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</si>
  <si>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</si>
  <si>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</si>
  <si>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</si>
  <si>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</si>
  <si>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</si>
  <si>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</si>
  <si>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</si>
  <si>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</si>
  <si>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</si>
  <si>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</si>
  <si>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</si>
  <si>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</si>
  <si>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</si>
  <si>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</si>
  <si>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</si>
  <si>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</si>
  <si>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</si>
  <si>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</si>
  <si>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</si>
  <si>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</si>
  <si>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</si>
  <si>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</si>
  <si>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</si>
  <si>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</si>
  <si>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</si>
  <si>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</si>
  <si>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</si>
  <si>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</si>
  <si>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</si>
  <si>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</si>
  <si>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</si>
  <si>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</si>
  <si>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</si>
  <si>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</si>
  <si>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</si>
  <si>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</si>
  <si>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</si>
  <si>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</si>
  <si>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</si>
  <si>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</si>
  <si>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</si>
  <si>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</si>
  <si>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</si>
  <si>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</si>
  <si>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</si>
  <si>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</si>
  <si>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</si>
  <si>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</si>
  <si>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</si>
  <si>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</si>
  <si>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</si>
  <si>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</si>
  <si>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</si>
  <si>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</si>
  <si>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</si>
  <si>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</si>
  <si>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</si>
  <si>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</si>
  <si>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</si>
  <si>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</si>
  <si>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</si>
  <si>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</si>
  <si>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</si>
  <si>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</si>
  <si>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</si>
  <si>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</si>
  <si>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</si>
  <si>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</si>
  <si>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</si>
  <si>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</si>
  <si>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</si>
  <si>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</si>
  <si>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</si>
  <si>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</si>
  <si>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</si>
  <si>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</si>
  <si>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</si>
  <si>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</si>
  <si>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</si>
  <si>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</si>
  <si>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</si>
  <si>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</si>
  <si>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</si>
  <si>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</si>
  <si>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</si>
  <si>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</si>
  <si>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</si>
  <si>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</si>
  <si>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</si>
  <si>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</si>
  <si>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</si>
  <si>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</si>
  <si>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</si>
  <si>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</si>
  <si>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</si>
  <si>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</si>
  <si>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</si>
  <si>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</si>
  <si>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</si>
  <si>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</si>
  <si>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</si>
  <si>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</si>
  <si>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</si>
  <si>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</si>
  <si>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</si>
  <si>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</si>
  <si>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</si>
  <si>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</si>
  <si>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</si>
  <si>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</si>
  <si>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</si>
  <si>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</si>
  <si>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</si>
  <si>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</si>
  <si>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</si>
  <si>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</si>
  <si>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</si>
  <si>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</si>
  <si>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</si>
  <si>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</si>
  <si>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</si>
  <si>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</si>
  <si>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</si>
  <si>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</si>
  <si>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</si>
  <si>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</si>
  <si>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</si>
  <si>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</si>
  <si>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</si>
  <si>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</si>
  <si>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</si>
  <si>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</si>
  <si>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</si>
  <si>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</si>
  <si>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</si>
  <si>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</si>
  <si>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</si>
  <si>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</si>
  <si>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</si>
  <si>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</si>
  <si>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</si>
  <si>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</si>
  <si>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</si>
  <si>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</si>
  <si>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</si>
  <si>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</si>
  <si>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</si>
  <si>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</si>
  <si>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</si>
  <si>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</si>
  <si>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</si>
  <si>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</si>
  <si>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</si>
  <si>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</si>
  <si>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</si>
  <si>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</si>
  <si>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</si>
  <si>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</si>
  <si>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</si>
  <si>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</si>
  <si>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</si>
  <si>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</si>
  <si>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</si>
  <si>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</si>
  <si>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</si>
  <si>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</si>
  <si>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</si>
  <si>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</si>
  <si>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</si>
  <si>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</si>
  <si>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</si>
  <si>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</si>
  <si>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</si>
  <si>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</si>
  <si>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</si>
  <si>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</si>
  <si>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</si>
  <si>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</si>
  <si>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</si>
  <si>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</si>
  <si>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</si>
  <si>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</si>
  <si>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</si>
  <si>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</si>
  <si>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</si>
  <si>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</si>
  <si>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</si>
  <si>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</si>
  <si>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</si>
  <si>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</si>
  <si>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</si>
  <si>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</si>
  <si>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</si>
  <si>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</si>
  <si>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</si>
  <si>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</si>
  <si>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</si>
  <si>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</si>
  <si>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</si>
  <si>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</si>
  <si>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</si>
  <si>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</si>
  <si>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</si>
  <si>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</si>
  <si>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</si>
  <si>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</si>
  <si>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</si>
  <si>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</si>
  <si>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</si>
  <si>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</si>
  <si>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</si>
  <si>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</si>
  <si>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</si>
  <si>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</si>
  <si>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</si>
  <si>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</si>
  <si>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</si>
  <si>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</si>
  <si>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</si>
  <si>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</si>
  <si>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</si>
  <si>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</si>
  <si>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</si>
  <si>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</si>
  <si>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</si>
  <si>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</si>
  <si>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</si>
  <si>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</si>
  <si>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</si>
  <si>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</si>
  <si>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</si>
  <si>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</si>
  <si>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</si>
  <si>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</si>
  <si>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</si>
  <si>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</si>
  <si>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</si>
  <si>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</si>
  <si>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</si>
  <si>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</si>
  <si>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</si>
  <si>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</si>
  <si>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</si>
  <si>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</si>
  <si>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</si>
  <si>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</si>
  <si>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</si>
  <si>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</si>
  <si>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</si>
  <si>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</si>
  <si>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</si>
  <si>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</si>
  <si>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</si>
  <si>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</si>
  <si>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</si>
  <si>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</si>
  <si>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</si>
  <si>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</si>
  <si>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</si>
  <si>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</si>
  <si>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</si>
  <si>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</si>
  <si>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</si>
  <si>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</si>
  <si>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</si>
  <si>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</si>
  <si>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</si>
  <si>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</si>
  <si>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</si>
  <si>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</si>
  <si>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</si>
  <si>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</si>
  <si>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</si>
  <si>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</si>
  <si>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</si>
  <si>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</si>
  <si>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</si>
  <si>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</si>
  <si>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</si>
  <si>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</si>
  <si>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</si>
  <si>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</si>
  <si>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</si>
  <si>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</si>
  <si>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</si>
  <si>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</si>
  <si>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</si>
  <si>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</si>
  <si>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</si>
  <si>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</si>
  <si>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</si>
  <si>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</si>
  <si>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</si>
  <si>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</si>
  <si>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</si>
  <si>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</si>
  <si>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</si>
  <si>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</si>
  <si>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</si>
  <si>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</si>
  <si>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</si>
  <si>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</si>
  <si>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</si>
  <si>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</si>
  <si>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</si>
  <si>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</si>
  <si>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</si>
  <si>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</si>
  <si>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</si>
  <si>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</si>
  <si>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</si>
  <si>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</si>
  <si>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</si>
  <si>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</si>
  <si>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</si>
  <si>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</si>
  <si>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</si>
  <si>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</si>
  <si>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</si>
  <si>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</si>
  <si>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</si>
  <si>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</si>
  <si>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</si>
  <si>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</si>
  <si>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</si>
  <si>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</si>
  <si>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</si>
  <si>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</si>
  <si>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</si>
  <si>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</si>
  <si>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</si>
  <si>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</si>
  <si>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</si>
  <si>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</si>
  <si>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</si>
  <si>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</si>
  <si>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</si>
  <si>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</si>
  <si>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</si>
  <si>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</si>
  <si>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</si>
  <si>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</si>
  <si>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</si>
  <si>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</si>
  <si>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</si>
  <si>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</si>
  <si>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</si>
  <si>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</si>
  <si>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</si>
  <si>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</si>
  <si>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</si>
  <si>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</si>
  <si>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</si>
  <si>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</si>
  <si>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</si>
  <si>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</si>
  <si>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</si>
  <si>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</si>
  <si>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</si>
  <si>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</si>
  <si>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</si>
  <si>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</si>
  <si>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</si>
  <si>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</si>
  <si>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</si>
  <si>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</si>
  <si>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</si>
  <si>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</si>
  <si>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</si>
  <si>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</si>
  <si>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</si>
  <si>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</si>
  <si>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</si>
  <si>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</si>
  <si>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</si>
  <si>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</si>
  <si>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</si>
  <si>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</si>
  <si>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</si>
  <si>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</si>
  <si>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</si>
  <si>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</si>
  <si>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</si>
  <si>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</si>
  <si>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</si>
  <si>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</si>
  <si>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</si>
  <si>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</si>
  <si>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</si>
  <si>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</si>
  <si>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</si>
  <si>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</si>
  <si>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</si>
  <si>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</si>
  <si>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</si>
  <si>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</si>
  <si>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</si>
  <si>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</si>
  <si>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</si>
  <si>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</si>
  <si>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</si>
  <si>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</si>
  <si>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</si>
  <si>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</si>
  <si>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</si>
  <si>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</si>
  <si>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</si>
  <si>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</si>
  <si>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</si>
  <si>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</si>
  <si>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</si>
  <si>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</si>
  <si>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</si>
  <si>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</si>
  <si>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</si>
  <si>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</si>
  <si>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</si>
  <si>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</si>
  <si>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</si>
  <si>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</si>
  <si>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</si>
  <si>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</si>
  <si>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</si>
  <si>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</si>
  <si>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</si>
  <si>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</si>
  <si>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</si>
  <si>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</si>
  <si>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</si>
  <si>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</si>
  <si>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</si>
  <si>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</si>
  <si>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</si>
  <si>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</si>
  <si>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</si>
  <si>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</si>
  <si>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</si>
  <si>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</si>
  <si>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</si>
  <si>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</si>
  <si>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</si>
  <si>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</si>
  <si>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</si>
  <si>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</si>
  <si>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</si>
  <si>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</si>
  <si>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</si>
  <si>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</si>
  <si>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</si>
  <si>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</si>
  <si>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</si>
  <si>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</si>
  <si>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</si>
  <si>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</si>
  <si>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</si>
  <si>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</si>
  <si>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</si>
  <si>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</si>
  <si>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</si>
  <si>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</si>
  <si>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</si>
  <si>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</si>
  <si>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</si>
  <si>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</si>
  <si>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</si>
  <si>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</si>
  <si>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</si>
  <si>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</si>
  <si>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</si>
  <si>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</si>
  <si>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</si>
  <si>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</si>
  <si>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</si>
  <si>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</si>
  <si>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</si>
  <si>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</si>
  <si>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</si>
  <si>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</si>
  <si>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</si>
  <si>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</si>
  <si>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</si>
  <si>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</si>
  <si>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</si>
  <si>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</si>
  <si>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</si>
  <si>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</si>
  <si>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</si>
  <si>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</si>
  <si>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</si>
  <si>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</si>
  <si>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</si>
  <si>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</si>
  <si>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</si>
  <si>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</si>
  <si>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</si>
  <si>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</si>
  <si>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</si>
  <si>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</si>
  <si>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</si>
  <si>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</si>
  <si>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</si>
  <si>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</si>
  <si>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</si>
  <si>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</si>
  <si>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</si>
  <si>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</si>
  <si>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</si>
  <si>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</si>
  <si>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</si>
  <si>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</si>
  <si>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</si>
  <si>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</si>
  <si>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</si>
  <si>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</si>
  <si>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</si>
  <si>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</si>
  <si>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</si>
  <si>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</si>
  <si>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</si>
  <si>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</si>
  <si>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</si>
  <si>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</si>
  <si>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</si>
  <si>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</si>
  <si>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</si>
  <si>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</si>
  <si>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</si>
  <si>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</si>
  <si>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</si>
  <si>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</si>
  <si>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</si>
  <si>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</si>
  <si>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</si>
  <si>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</si>
  <si>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</si>
  <si>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</si>
  <si>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</si>
  <si>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</si>
  <si>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</si>
  <si>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</si>
  <si>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</si>
  <si>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</si>
  <si>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</si>
  <si>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</si>
  <si>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</si>
  <si>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</si>
  <si>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</si>
  <si>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</si>
  <si>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</si>
  <si>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</si>
  <si>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</si>
  <si>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</si>
  <si>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</si>
  <si>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</si>
  <si>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</si>
  <si>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</si>
  <si>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</si>
  <si>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</si>
  <si>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</si>
  <si>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</si>
  <si>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</si>
  <si>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</si>
  <si>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</si>
  <si>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</si>
  <si>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</si>
  <si>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</si>
  <si>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</si>
  <si>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</si>
  <si>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</si>
  <si>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</si>
  <si>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</si>
  <si>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</si>
  <si>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</si>
  <si>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</si>
  <si>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</si>
  <si>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</si>
  <si>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</si>
  <si>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</si>
  <si>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</si>
  <si>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</si>
  <si>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</si>
  <si>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</si>
  <si>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</si>
  <si>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</si>
  <si>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</si>
  <si>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</si>
  <si>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</si>
  <si>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</si>
  <si>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</si>
  <si>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</si>
  <si>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</si>
  <si>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</si>
  <si>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</si>
  <si>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</si>
  <si>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</si>
  <si>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</si>
  <si>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</si>
  <si>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</si>
  <si>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</si>
  <si>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</si>
  <si>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</si>
  <si>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</si>
  <si>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</si>
  <si>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</si>
  <si>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</si>
  <si>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</si>
  <si>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</si>
  <si>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</si>
  <si>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</si>
  <si>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</si>
  <si>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</si>
  <si>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</si>
  <si>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</si>
  <si>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</si>
  <si>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</si>
  <si>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</si>
  <si>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</si>
  <si>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</si>
  <si>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</si>
  <si>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</si>
  <si>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</si>
  <si>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</si>
  <si>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</si>
  <si>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</si>
  <si>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</si>
  <si>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</si>
  <si>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</si>
  <si>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</si>
  <si>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</si>
  <si>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</si>
  <si>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</si>
  <si>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</si>
  <si>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</si>
  <si>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</si>
  <si>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</si>
  <si>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</si>
  <si>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</si>
  <si>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</si>
  <si>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</si>
  <si>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</si>
  <si>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</si>
  <si>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</si>
  <si>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</si>
  <si>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</si>
  <si>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</si>
  <si>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</si>
  <si>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</si>
  <si>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</si>
  <si>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</si>
  <si>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</si>
  <si>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</si>
  <si>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</si>
  <si>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</si>
  <si>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</si>
  <si>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</si>
  <si>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</si>
  <si>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</si>
  <si>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</si>
  <si>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</si>
  <si>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</si>
  <si>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</si>
  <si>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</si>
  <si>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</si>
  <si>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</si>
  <si>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</si>
  <si>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</si>
  <si>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</si>
  <si>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</si>
  <si>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</si>
  <si>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</si>
  <si>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</si>
  <si>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</si>
  <si>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</si>
  <si>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</si>
  <si>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</si>
  <si>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</si>
  <si>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</si>
  <si>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</si>
  <si>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</si>
  <si>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</si>
  <si>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</si>
  <si>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</si>
  <si>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</si>
  <si>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</si>
  <si>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</si>
  <si>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</si>
  <si>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</si>
  <si>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</si>
  <si>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</si>
  <si>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</si>
  <si>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</si>
  <si>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</si>
  <si>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</si>
  <si>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</si>
  <si>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</si>
  <si>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</si>
  <si>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</si>
  <si>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</si>
  <si>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</si>
  <si>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</si>
  <si>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</si>
  <si>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</si>
  <si>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</si>
  <si>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</si>
  <si>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</si>
  <si>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</si>
  <si>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</si>
  <si>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</si>
  <si>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</si>
  <si>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</si>
  <si>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</si>
  <si>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</si>
  <si>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</si>
  <si>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</si>
  <si>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</si>
  <si>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</si>
  <si>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</si>
  <si>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</si>
  <si>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</si>
  <si>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</si>
  <si>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</si>
  <si>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</si>
  <si>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</si>
  <si>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</si>
  <si>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</si>
  <si>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</si>
  <si>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</si>
  <si>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</si>
  <si>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</si>
  <si>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</si>
  <si>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</si>
  <si>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</si>
  <si>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</si>
  <si>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</si>
  <si>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</si>
  <si>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</si>
  <si>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</si>
  <si>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</si>
  <si>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</si>
  <si>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</si>
  <si>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</si>
  <si>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</si>
  <si>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</si>
  <si>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</si>
  <si>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</si>
  <si>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</si>
  <si>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</si>
  <si>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</si>
  <si>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</si>
  <si>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</si>
  <si>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</si>
  <si>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</si>
  <si>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</si>
  <si>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</si>
  <si>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</si>
  <si>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</si>
  <si>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</si>
  <si>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</si>
  <si>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</si>
  <si>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</si>
  <si>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</si>
  <si>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</si>
  <si>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</si>
  <si>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</si>
  <si>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</si>
  <si>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</si>
  <si>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</si>
  <si>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</si>
  <si>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</si>
  <si>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</si>
  <si>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</si>
  <si>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</si>
  <si>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</si>
  <si>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</si>
  <si>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</si>
  <si>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</si>
  <si>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</si>
  <si>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</si>
  <si>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</si>
  <si>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</si>
  <si>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</si>
  <si>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</si>
  <si>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</si>
  <si>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</si>
  <si>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</si>
  <si>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</si>
  <si>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</si>
  <si>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</si>
  <si>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</si>
  <si>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</si>
  <si>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</si>
  <si>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</si>
  <si>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</si>
  <si>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</si>
  <si>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</si>
  <si>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</si>
  <si>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</si>
  <si>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</si>
  <si>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</si>
  <si>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</si>
  <si>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</si>
  <si>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</si>
  <si>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</si>
  <si>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</si>
  <si>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</si>
  <si>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</si>
  <si>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</si>
  <si>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</si>
  <si>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</si>
  <si>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</si>
  <si>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</si>
  <si>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</si>
  <si>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</si>
  <si>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</si>
  <si>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</si>
  <si>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</si>
  <si>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</si>
  <si>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</si>
  <si>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</si>
  <si>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</si>
  <si>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</si>
  <si>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</si>
  <si>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</si>
  <si>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</si>
  <si>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</si>
  <si>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</si>
  <si>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</si>
  <si>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</si>
  <si>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</si>
  <si>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</si>
  <si>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</si>
  <si>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</si>
  <si>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</si>
  <si>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</si>
  <si>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</si>
  <si>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</si>
  <si>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</si>
  <si>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</si>
  <si>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</si>
  <si>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</si>
  <si>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</si>
  <si>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</si>
  <si>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</si>
  <si>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</si>
  <si>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</si>
  <si>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</si>
  <si>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</si>
  <si>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</si>
  <si>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</si>
  <si>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</si>
  <si>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</si>
  <si>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</si>
  <si>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</si>
  <si>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</si>
  <si>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</si>
  <si>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</si>
  <si>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</si>
  <si>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</si>
  <si>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</si>
  <si>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</si>
  <si>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</si>
  <si>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</si>
  <si>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</si>
  <si>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</si>
  <si>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</si>
  <si>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</si>
  <si>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</si>
  <si>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</si>
  <si>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</si>
  <si>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</si>
  <si>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</si>
  <si>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</si>
  <si>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</si>
  <si>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</si>
  <si>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</si>
  <si>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</si>
  <si>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</si>
  <si>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</si>
  <si>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</si>
  <si>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</si>
  <si>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</si>
  <si>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</si>
  <si>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</si>
  <si>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</si>
  <si>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</si>
  <si>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</si>
  <si>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</si>
  <si>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</si>
  <si>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</si>
  <si>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</si>
  <si>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</si>
  <si>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</si>
  <si>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</si>
  <si>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</si>
  <si>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</si>
  <si>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</si>
  <si>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</si>
  <si>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</si>
  <si>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</si>
  <si>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</si>
  <si>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</si>
  <si>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</si>
  <si>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</si>
  <si>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</si>
  <si>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</si>
  <si>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</si>
  <si>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</si>
  <si>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</si>
  <si>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</si>
  <si>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</si>
  <si>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</si>
  <si>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</si>
  <si>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</si>
  <si>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</si>
  <si>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</si>
  <si>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</si>
  <si>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</si>
  <si>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</si>
  <si>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</si>
  <si>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</si>
  <si>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</si>
  <si>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</si>
  <si>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</si>
  <si>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</si>
  <si>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</si>
  <si>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</si>
  <si>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</si>
  <si>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</si>
  <si>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</si>
  <si>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</si>
  <si>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</si>
  <si>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</si>
  <si>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</si>
  <si>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</si>
  <si>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</si>
  <si>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</si>
  <si>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</si>
  <si>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</si>
  <si>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</si>
  <si>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</si>
  <si>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</si>
  <si>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</si>
  <si>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</si>
  <si>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</si>
  <si>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</si>
  <si>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</si>
  <si>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</si>
  <si>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</si>
  <si>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</si>
  <si>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</si>
  <si>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</si>
  <si>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</si>
  <si>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</si>
  <si>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</si>
  <si>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</si>
  <si>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</si>
  <si>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</si>
  <si>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</si>
  <si>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</si>
  <si>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</si>
  <si>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</si>
  <si>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</si>
  <si>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</si>
  <si>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</si>
  <si>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</si>
  <si>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</si>
  <si>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</si>
  <si>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</si>
  <si>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</si>
  <si>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</si>
  <si>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</si>
  <si>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</si>
  <si>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</si>
  <si>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</si>
  <si>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</si>
  <si>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</si>
  <si>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</si>
  <si>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</si>
  <si>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</si>
  <si>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</si>
  <si>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</si>
  <si>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</si>
  <si>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</si>
  <si>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</si>
  <si>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</si>
  <si>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</si>
  <si>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</si>
  <si>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</si>
  <si>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</si>
  <si>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</si>
  <si>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</si>
  <si>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</si>
  <si>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</si>
  <si>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</si>
  <si>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</si>
  <si>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</si>
  <si>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</si>
  <si>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</si>
  <si>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</si>
  <si>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</si>
  <si>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</si>
  <si>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</si>
  <si>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</si>
  <si>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</si>
  <si>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</si>
  <si>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</si>
  <si>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</si>
  <si>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</si>
  <si>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</si>
  <si>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</si>
  <si>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</si>
  <si>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</si>
  <si>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</si>
  <si>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</si>
  <si>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</si>
  <si>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</si>
  <si>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</si>
  <si>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</si>
  <si>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</si>
  <si>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</si>
  <si>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</si>
  <si>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</si>
  <si>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</si>
  <si>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</si>
  <si>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</si>
  <si>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</si>
  <si>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</si>
  <si>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</si>
  <si>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</si>
  <si>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</si>
  <si>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</si>
  <si>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</si>
  <si>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</si>
  <si>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</si>
  <si>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</si>
  <si>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</si>
  <si>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</si>
  <si>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</si>
  <si>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</si>
  <si>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</si>
  <si>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</si>
  <si>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</si>
  <si>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</si>
  <si>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</si>
  <si>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</si>
  <si>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</si>
  <si>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</si>
  <si>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</si>
  <si>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</si>
  <si>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</si>
  <si>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</si>
  <si>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</si>
  <si>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</si>
  <si>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</si>
  <si>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</si>
  <si>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</si>
  <si>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</si>
  <si>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</si>
  <si>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</si>
  <si>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</si>
  <si>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</si>
  <si>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</si>
  <si>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</si>
  <si>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</si>
  <si>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</si>
  <si>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</si>
  <si>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</si>
  <si>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</si>
  <si>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</si>
  <si>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</si>
  <si>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</si>
  <si>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</si>
  <si>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</si>
  <si>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</si>
  <si>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</si>
  <si>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</si>
  <si>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</si>
  <si>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</si>
  <si>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</si>
  <si>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</si>
  <si>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</si>
  <si>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</si>
  <si>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</si>
  <si>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</si>
  <si>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</si>
  <si>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</si>
  <si>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</si>
  <si>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</si>
  <si>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</si>
  <si>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</si>
  <si>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</si>
  <si>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</si>
  <si>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</si>
  <si>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</si>
  <si>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</si>
  <si>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</si>
  <si>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</si>
  <si>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</si>
  <si>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</si>
  <si>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</si>
  <si>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</si>
  <si>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</si>
  <si>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</si>
  <si>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</si>
  <si>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</si>
  <si>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</si>
  <si>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</si>
  <si>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</si>
  <si>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</si>
  <si>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</si>
  <si>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</si>
  <si>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</si>
  <si>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</si>
  <si>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</si>
  <si>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</si>
  <si>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</si>
  <si>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</si>
  <si>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</si>
  <si>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</si>
  <si>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</si>
  <si>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</si>
  <si>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</si>
  <si>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</si>
  <si>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</si>
  <si>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</si>
  <si>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</si>
  <si>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</si>
  <si>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</si>
  <si>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</si>
  <si>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</si>
  <si>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</si>
  <si>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</si>
  <si>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</si>
  <si>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</si>
  <si>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</si>
  <si>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</si>
  <si>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</si>
  <si>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</si>
  <si>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</si>
  <si>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</si>
  <si>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</si>
  <si>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</si>
  <si>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</si>
  <si>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</si>
  <si>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</si>
  <si>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</si>
  <si>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</si>
  <si>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</si>
  <si>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</si>
  <si>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</si>
  <si>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</si>
  <si>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</si>
  <si>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</si>
  <si>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</si>
  <si>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</si>
  <si>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</si>
  <si>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</si>
  <si>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</si>
  <si>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</si>
  <si>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</si>
  <si>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</si>
  <si>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</si>
  <si>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</si>
  <si>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</si>
  <si>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</si>
  <si>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</si>
  <si>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</si>
  <si>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</si>
  <si>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</si>
  <si>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</si>
  <si>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</si>
  <si>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</si>
  <si>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</si>
  <si>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</si>
  <si>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</si>
  <si>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</si>
  <si>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</si>
  <si>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</si>
  <si>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</si>
  <si>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</si>
  <si>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</si>
  <si>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</si>
  <si>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</si>
  <si>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</si>
  <si>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</si>
  <si>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</si>
  <si>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</si>
  <si>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</si>
  <si>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</si>
  <si>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</si>
  <si>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</si>
  <si>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</si>
  <si>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</si>
  <si>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</si>
  <si>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</si>
  <si>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</si>
  <si>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</si>
  <si>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</si>
  <si>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</si>
  <si>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</si>
  <si>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</si>
  <si>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</si>
  <si>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</si>
  <si>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</si>
  <si>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</si>
  <si>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</si>
  <si>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</si>
  <si>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</si>
  <si>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</si>
  <si>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</si>
  <si>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</si>
  <si>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</si>
  <si>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</si>
  <si>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</si>
  <si>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</si>
  <si>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</si>
  <si>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</si>
  <si>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</si>
  <si>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</si>
  <si>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</si>
  <si>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</si>
  <si>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</si>
  <si>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</si>
  <si>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</si>
  <si>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</si>
  <si>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</si>
  <si>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</si>
  <si>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</si>
  <si>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</si>
  <si>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</si>
  <si>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</si>
  <si>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</si>
  <si>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</si>
  <si>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</si>
  <si>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</si>
  <si>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</si>
  <si>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</si>
  <si>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</si>
  <si>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</si>
  <si>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</si>
  <si>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</si>
  <si>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</si>
  <si>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</si>
  <si>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</si>
  <si>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</si>
  <si>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</si>
  <si>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</si>
  <si>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</si>
  <si>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</si>
  <si>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</si>
  <si>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</si>
  <si>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</si>
  <si>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</si>
  <si>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</si>
  <si>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</si>
  <si>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</si>
  <si>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</si>
  <si>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</si>
  <si>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</si>
  <si>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</si>
  <si>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</si>
  <si>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</si>
  <si>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</si>
  <si>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</si>
  <si>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</si>
  <si>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</si>
  <si>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</si>
  <si>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</si>
  <si>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</si>
  <si>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</si>
  <si>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</si>
  <si>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</si>
  <si>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</si>
  <si>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</si>
  <si>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</si>
  <si>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</si>
  <si>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</si>
  <si>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</si>
  <si>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</si>
  <si>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</si>
  <si>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</si>
  <si>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</si>
  <si>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</si>
  <si>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</si>
  <si>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</si>
  <si>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</si>
  <si>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</si>
  <si>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</si>
  <si>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</si>
  <si>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</si>
  <si>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</si>
  <si>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</si>
  <si>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</si>
  <si>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</si>
  <si>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</si>
  <si>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</si>
  <si>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</si>
  <si>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</si>
  <si>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</si>
  <si>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</si>
  <si>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</si>
  <si>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</si>
  <si>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</si>
  <si>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</si>
  <si>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</si>
  <si>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</si>
  <si>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</si>
  <si>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</si>
  <si>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</si>
  <si>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</si>
  <si>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</si>
  <si>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</si>
  <si>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</si>
  <si>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</si>
  <si>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</si>
  <si>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</si>
  <si>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</si>
  <si>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</si>
  <si>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</si>
  <si>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</si>
  <si>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</si>
  <si>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</si>
  <si>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</si>
  <si>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</si>
  <si>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</si>
  <si>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</si>
  <si>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</si>
  <si>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</si>
  <si>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</si>
  <si>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</si>
  <si>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</si>
  <si>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</si>
  <si>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</si>
  <si>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</si>
  <si>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</si>
  <si>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</si>
  <si>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</si>
  <si>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</si>
  <si>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</si>
  <si>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</si>
  <si>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</si>
  <si>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</si>
  <si>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</si>
  <si>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</si>
  <si>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</si>
  <si>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</si>
  <si>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</si>
  <si>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</si>
  <si>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</si>
  <si>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</si>
  <si>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</si>
  <si>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</si>
  <si>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</si>
  <si>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</si>
  <si>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</si>
  <si>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</si>
  <si>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</si>
  <si>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</si>
  <si>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</si>
  <si>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</si>
  <si>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</si>
  <si>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</si>
  <si>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</si>
  <si>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</si>
  <si>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</si>
  <si>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</si>
  <si>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</si>
  <si>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</si>
  <si>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</si>
  <si>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</si>
  <si>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</si>
  <si>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</si>
  <si>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</si>
  <si>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</si>
  <si>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</si>
  <si>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</si>
  <si>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</si>
  <si>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</si>
  <si>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</si>
  <si>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</si>
  <si>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</si>
  <si>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</si>
  <si>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</si>
  <si>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</si>
  <si>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</si>
  <si>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</si>
  <si>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</si>
  <si>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</si>
  <si>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</si>
  <si>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</si>
  <si>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</si>
  <si>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</si>
  <si>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</si>
  <si>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</si>
  <si>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</si>
  <si>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</si>
  <si>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</si>
  <si>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</si>
  <si>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</si>
  <si>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</si>
  <si>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</si>
  <si>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</si>
  <si>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</si>
  <si>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</si>
  <si>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</si>
  <si>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</si>
  <si>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</si>
  <si>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</si>
  <si>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</si>
  <si>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</si>
  <si>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</si>
  <si>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</si>
  <si>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</si>
  <si>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</si>
  <si>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</si>
  <si>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</si>
  <si>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</si>
  <si>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</si>
  <si>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</si>
  <si>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</si>
  <si>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</si>
  <si>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</si>
  <si>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</si>
  <si>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</si>
  <si>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</si>
  <si>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</si>
  <si>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</si>
  <si>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</si>
  <si>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</si>
  <si>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</si>
  <si>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</si>
  <si>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</si>
  <si>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</si>
  <si>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</si>
  <si>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</si>
  <si>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</si>
  <si>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</si>
  <si>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</si>
  <si>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</si>
  <si>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</si>
  <si>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</si>
  <si>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</si>
  <si>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</si>
  <si>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</si>
  <si>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</si>
  <si>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</si>
  <si>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</si>
  <si>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</si>
  <si>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</si>
  <si>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</si>
  <si>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</si>
  <si>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</si>
  <si>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</si>
  <si>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</si>
  <si>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</si>
  <si>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</si>
  <si>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</si>
  <si>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</si>
  <si>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</si>
  <si>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</si>
  <si>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</si>
  <si>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</si>
  <si>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</si>
  <si>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</si>
  <si>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</si>
  <si>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</si>
  <si>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</si>
  <si>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</si>
  <si>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</si>
  <si>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</si>
  <si>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</si>
  <si>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</si>
  <si>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</si>
  <si>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</si>
  <si>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</si>
  <si>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</si>
  <si>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</si>
  <si>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</si>
  <si>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</si>
  <si>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</si>
  <si>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</si>
  <si>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</si>
  <si>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</si>
  <si>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</si>
  <si>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</si>
  <si>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</si>
  <si>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</si>
  <si>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</si>
  <si>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</si>
  <si>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</si>
  <si>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</si>
  <si>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</si>
  <si>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</si>
  <si>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</si>
  <si>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</si>
  <si>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</si>
  <si>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</si>
  <si>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</si>
  <si>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</si>
  <si>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</si>
  <si>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</si>
  <si>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</si>
  <si>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</si>
  <si>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</si>
  <si>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</si>
  <si>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</si>
  <si>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</si>
  <si>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</si>
  <si>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</si>
  <si>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</si>
  <si>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</si>
  <si>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</si>
  <si>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</si>
  <si>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</si>
  <si>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</si>
  <si>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</si>
  <si>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</si>
  <si>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</si>
  <si>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</si>
  <si>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</si>
  <si>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</si>
  <si>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</si>
  <si>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</si>
  <si>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</si>
  <si>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</si>
  <si>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</si>
  <si>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</si>
  <si>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</si>
  <si>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</si>
  <si>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</si>
  <si>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</si>
  <si>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</si>
  <si>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</si>
  <si>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</si>
  <si>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</si>
  <si>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</si>
  <si>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</si>
  <si>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</si>
  <si>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</si>
  <si>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</si>
  <si>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</si>
  <si>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</si>
  <si>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</si>
  <si>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</si>
  <si>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</si>
  <si>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</si>
  <si>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</si>
  <si>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</si>
  <si>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</si>
  <si>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</si>
  <si>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</si>
  <si>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</si>
  <si>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</si>
  <si>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</si>
  <si>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</si>
  <si>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</si>
  <si>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</si>
  <si>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</si>
  <si>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</si>
  <si>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</si>
  <si>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</si>
  <si>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</si>
  <si>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</si>
  <si>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</si>
  <si>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</si>
  <si>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</si>
  <si>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</si>
  <si>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</si>
  <si>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</si>
  <si>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</si>
  <si>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</si>
  <si>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</si>
  <si>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</si>
  <si>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</si>
  <si>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</si>
  <si>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</si>
  <si>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</si>
  <si>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</si>
  <si>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</si>
  <si>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</si>
  <si>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</si>
  <si>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</si>
  <si>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</si>
  <si>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</si>
  <si>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</si>
  <si>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</si>
  <si>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</si>
  <si>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</si>
  <si>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</si>
  <si>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</si>
  <si>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</si>
  <si>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</si>
  <si>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</si>
  <si>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</si>
  <si>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</si>
  <si>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</si>
  <si>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</si>
  <si>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</si>
  <si>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</si>
  <si>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</si>
  <si>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</si>
  <si>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</si>
  <si>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</si>
  <si>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</si>
  <si>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</si>
  <si>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</si>
  <si>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</si>
  <si>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</si>
  <si>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</si>
  <si>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</si>
  <si>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</si>
  <si>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</si>
  <si>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</si>
  <si>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</si>
  <si>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</si>
  <si>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</si>
  <si>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</si>
  <si>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</si>
  <si>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</si>
  <si>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</si>
  <si>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</si>
  <si>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</si>
  <si>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</si>
  <si>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</si>
  <si>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</si>
  <si>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</si>
  <si>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</si>
  <si>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</si>
  <si>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</si>
  <si>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</si>
  <si>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</si>
  <si>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</si>
  <si>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</si>
  <si>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</si>
  <si>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</si>
  <si>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</si>
  <si>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</si>
  <si>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</si>
  <si>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</si>
  <si>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</si>
  <si>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</si>
  <si>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</si>
  <si>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</si>
  <si>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</si>
  <si>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</si>
  <si>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</si>
  <si>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</si>
  <si>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</si>
  <si>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</si>
  <si>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</si>
  <si>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</si>
  <si>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</si>
  <si>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</si>
  <si>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</si>
  <si>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</si>
  <si>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</si>
  <si>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</si>
  <si>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</si>
  <si>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</si>
  <si>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</si>
  <si>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</si>
  <si>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</si>
  <si>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</si>
  <si>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</si>
  <si>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</si>
  <si>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</si>
  <si>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</si>
  <si>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</si>
  <si>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</si>
  <si>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</si>
  <si>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</si>
  <si>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</si>
  <si>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</si>
  <si>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</si>
  <si>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</si>
  <si>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</si>
  <si>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</si>
  <si>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</si>
  <si>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</si>
  <si>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</si>
  <si>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</si>
  <si>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</si>
  <si>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</si>
  <si>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</si>
  <si>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</si>
  <si>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</si>
  <si>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</si>
  <si>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</si>
  <si>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</si>
  <si>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</si>
  <si>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</si>
  <si>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</si>
  <si>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</si>
  <si>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</si>
  <si>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</si>
  <si>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</si>
  <si>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</si>
  <si>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</si>
  <si>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</si>
  <si>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</si>
  <si>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</si>
  <si>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</si>
  <si>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</si>
  <si>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</si>
  <si>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</si>
  <si>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</si>
  <si>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</si>
  <si>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</si>
  <si>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</si>
  <si>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</si>
  <si>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</si>
  <si>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</si>
  <si>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</si>
  <si>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</si>
  <si>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</si>
  <si>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</si>
  <si>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</si>
  <si>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</si>
  <si>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</si>
  <si>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</si>
  <si>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</si>
  <si>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</si>
  <si>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</si>
  <si>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</si>
  <si>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</si>
  <si>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</si>
  <si>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</si>
  <si>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</si>
  <si>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</si>
  <si>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</si>
  <si>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</si>
  <si>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</si>
  <si>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</si>
  <si>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</si>
  <si>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</si>
  <si>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</si>
  <si>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</si>
  <si>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</si>
  <si>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</si>
  <si>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</si>
  <si>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</si>
  <si>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</si>
  <si>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</si>
  <si>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</si>
  <si>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</si>
  <si>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</si>
  <si>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</si>
  <si>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</si>
  <si>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</si>
  <si>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</si>
  <si>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</si>
  <si>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</si>
  <si>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</si>
  <si>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</si>
  <si>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</si>
  <si>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</si>
  <si>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</si>
  <si>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</si>
  <si>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</si>
  <si>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</si>
  <si>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</si>
  <si>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</si>
  <si>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</si>
  <si>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</si>
  <si>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</si>
  <si>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</si>
  <si>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</si>
  <si>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</si>
  <si>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</si>
  <si>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</si>
  <si>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</si>
  <si>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</si>
  <si>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</si>
  <si>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</si>
  <si>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</si>
  <si>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</si>
  <si>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</si>
  <si>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</si>
  <si>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</si>
  <si>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</si>
  <si>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</si>
  <si>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</si>
  <si>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</si>
  <si>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</si>
  <si>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</si>
  <si>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</si>
  <si>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</si>
  <si>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</si>
  <si>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</si>
  <si>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</si>
  <si>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</si>
  <si>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</si>
  <si>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</si>
  <si>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</si>
  <si>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</si>
  <si>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</si>
  <si>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</si>
  <si>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</si>
  <si>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</si>
  <si>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</si>
  <si>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</si>
  <si>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</si>
  <si>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</si>
  <si>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</si>
  <si>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</si>
  <si>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</si>
  <si>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</si>
  <si>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</si>
  <si>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</si>
  <si>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</si>
  <si>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</si>
  <si>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</si>
  <si>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</si>
  <si>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</si>
  <si>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</si>
  <si>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</si>
  <si>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</si>
  <si>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</si>
  <si>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</si>
  <si>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</si>
  <si>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</si>
  <si>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</si>
  <si>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</si>
  <si>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</si>
  <si>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</si>
  <si>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</si>
  <si>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</si>
  <si>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</si>
  <si>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</si>
  <si>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</si>
  <si>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</si>
  <si>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</si>
  <si>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</si>
  <si>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</si>
  <si>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</si>
  <si>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</si>
  <si>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</si>
  <si>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</si>
  <si>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</si>
  <si>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</si>
  <si>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</si>
  <si>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</si>
  <si>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</si>
  <si>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</si>
  <si>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</si>
  <si>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</si>
  <si>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</si>
  <si>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</si>
  <si>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</si>
  <si>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</si>
  <si>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</si>
  <si>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</si>
  <si>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</si>
  <si>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</si>
  <si>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</si>
  <si>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</si>
  <si>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</si>
  <si>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</si>
  <si>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</si>
  <si>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</si>
  <si>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</si>
  <si>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</si>
  <si>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</si>
  <si>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</si>
  <si>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</si>
  <si>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</si>
  <si>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</si>
  <si>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</si>
  <si>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</si>
  <si>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</si>
  <si>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</si>
  <si>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</si>
  <si>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</si>
  <si>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</si>
  <si>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</si>
  <si>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</si>
  <si>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</si>
  <si>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</si>
  <si>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</si>
  <si>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</si>
  <si>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</si>
  <si>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</si>
  <si>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</si>
  <si>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</si>
  <si>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</si>
  <si>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</si>
  <si>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</si>
  <si>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</si>
  <si>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</si>
  <si>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</si>
  <si>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</si>
  <si>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</si>
  <si>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</si>
  <si>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</si>
  <si>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</si>
  <si>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</si>
  <si>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</si>
  <si>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</si>
  <si>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</si>
  <si>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</si>
  <si>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</si>
  <si>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</si>
  <si>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</si>
  <si>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</si>
  <si>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</si>
  <si>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</si>
  <si>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</si>
  <si>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</si>
  <si>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</si>
  <si>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</si>
  <si>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</si>
  <si>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</si>
  <si>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</si>
  <si>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</si>
  <si>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</si>
  <si>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</si>
  <si>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</si>
  <si>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</si>
  <si>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</si>
  <si>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</si>
  <si>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</si>
  <si>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</si>
  <si>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</si>
  <si>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</si>
  <si>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</si>
  <si>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</si>
  <si>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</si>
  <si>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</si>
  <si>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</si>
  <si>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</si>
  <si>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</si>
  <si>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</si>
  <si>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</si>
  <si>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</si>
  <si>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</si>
  <si>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</si>
  <si>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</si>
  <si>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</si>
  <si>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</si>
  <si>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</si>
  <si>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</si>
  <si>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</si>
  <si>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</si>
  <si>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</si>
  <si>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</si>
  <si>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</si>
  <si>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</si>
  <si>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</si>
  <si>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</si>
  <si>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</si>
  <si>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</si>
  <si>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</si>
  <si>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</si>
  <si>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</si>
  <si>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</si>
  <si>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</si>
  <si>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</si>
  <si>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</si>
  <si>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</si>
  <si>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</si>
  <si>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</si>
  <si>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</si>
  <si>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</si>
  <si>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</si>
  <si>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</si>
  <si>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</si>
  <si>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</si>
  <si>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</si>
  <si>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</si>
  <si>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</si>
  <si>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</si>
  <si>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</si>
  <si>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</si>
  <si>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</si>
  <si>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</si>
  <si>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</si>
  <si>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</si>
  <si>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</si>
  <si>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</si>
  <si>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</si>
  <si>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</si>
  <si>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</si>
  <si>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</si>
  <si>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</si>
  <si>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</si>
  <si>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</si>
  <si>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</si>
  <si>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</si>
  <si>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</si>
  <si>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</si>
  <si>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</si>
  <si>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</si>
  <si>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</si>
  <si>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</si>
  <si>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</si>
  <si>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</si>
  <si>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</si>
  <si>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</si>
  <si>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</si>
  <si>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</si>
  <si>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</si>
  <si>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</si>
  <si>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</si>
  <si>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</si>
  <si>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</si>
  <si>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</si>
  <si>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</si>
  <si>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</si>
  <si>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</si>
  <si>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</si>
  <si>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</si>
  <si>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</si>
  <si>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</si>
  <si>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</si>
  <si>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</si>
  <si>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</si>
  <si>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</si>
  <si>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</si>
  <si>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</si>
  <si>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</si>
  <si>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</si>
  <si>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</si>
  <si>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</si>
  <si>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</si>
  <si>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</si>
  <si>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</si>
  <si>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</si>
  <si>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</si>
  <si>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</si>
  <si>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</si>
  <si>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</si>
  <si>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</si>
  <si>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</si>
  <si>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</si>
  <si>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</si>
  <si>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</si>
  <si>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</si>
  <si>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</si>
  <si>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</si>
  <si>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</si>
  <si>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</si>
  <si>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</si>
  <si>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</si>
  <si>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</si>
  <si>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</si>
  <si>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</si>
  <si>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</si>
  <si>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</si>
  <si>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</si>
  <si>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</si>
  <si>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</si>
  <si>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</si>
  <si>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</si>
  <si>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</si>
  <si>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</si>
  <si>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</si>
  <si>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</si>
  <si>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</si>
  <si>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</si>
  <si>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</si>
  <si>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</si>
  <si>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</si>
  <si>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</si>
  <si>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</si>
  <si>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</si>
  <si>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</si>
  <si>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</si>
  <si>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</si>
  <si>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</si>
  <si>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</si>
  <si>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</si>
  <si>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</si>
  <si>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</si>
  <si>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</si>
  <si>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</si>
  <si>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</si>
  <si>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</si>
  <si>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</si>
  <si>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</si>
  <si>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</si>
  <si>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</si>
  <si>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</si>
  <si>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</si>
  <si>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</si>
  <si>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</si>
  <si>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</si>
  <si>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</si>
  <si>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</si>
  <si>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</si>
  <si>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</si>
  <si>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</si>
  <si>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</si>
  <si>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</si>
  <si>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</si>
  <si>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</si>
  <si>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</si>
  <si>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</si>
  <si>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</si>
  <si>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</si>
  <si>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</si>
  <si>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</si>
  <si>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</si>
  <si>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</si>
  <si>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</si>
  <si>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</si>
  <si>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</si>
  <si>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</si>
  <si>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</si>
  <si>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</si>
  <si>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</si>
  <si>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</si>
  <si>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</si>
  <si>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</si>
  <si>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</si>
  <si>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</si>
  <si>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</si>
  <si>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</si>
  <si>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</si>
  <si>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</si>
  <si>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</si>
  <si>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</si>
  <si>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</si>
  <si>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</si>
  <si>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</si>
  <si>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</si>
  <si>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</si>
  <si>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</si>
  <si>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</si>
  <si>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</si>
  <si>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</si>
  <si>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</si>
  <si>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</si>
  <si>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</si>
  <si>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</si>
  <si>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</si>
  <si>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</si>
  <si>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</si>
  <si>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</si>
  <si>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</si>
  <si>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</si>
  <si>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</si>
  <si>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</si>
  <si>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</si>
  <si>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</si>
  <si>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</si>
  <si>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</si>
  <si>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</si>
  <si>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</si>
  <si>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</si>
  <si>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</si>
  <si>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</si>
  <si>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</si>
  <si>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</si>
  <si>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</si>
  <si>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</si>
  <si>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</si>
  <si>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</si>
  <si>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</si>
  <si>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</si>
  <si>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</si>
  <si>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</si>
  <si>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</si>
  <si>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</si>
  <si>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</si>
  <si>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</si>
  <si>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</si>
  <si>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</si>
  <si>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</si>
  <si>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</si>
  <si>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</si>
  <si>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</si>
  <si>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</si>
  <si>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</si>
  <si>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</si>
  <si>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</si>
  <si>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</si>
  <si>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</si>
  <si>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</si>
  <si>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</si>
  <si>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</si>
  <si>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</si>
  <si>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</si>
  <si>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</si>
  <si>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</si>
  <si>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</si>
  <si>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</si>
  <si>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</si>
  <si>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</si>
  <si>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</si>
  <si>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</si>
  <si>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</si>
  <si>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</si>
  <si>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</si>
  <si>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</si>
  <si>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</si>
  <si>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</si>
  <si>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</si>
  <si>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</si>
  <si>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</si>
  <si>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</si>
  <si>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</si>
  <si>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</si>
  <si>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</si>
  <si>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</si>
  <si>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</si>
  <si>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</si>
  <si>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</si>
  <si>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</si>
  <si>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</si>
  <si>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</si>
  <si>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</si>
  <si>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</si>
  <si>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</si>
  <si>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</si>
  <si>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</si>
  <si>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</si>
  <si>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</si>
  <si>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</si>
  <si>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</si>
  <si>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</si>
  <si>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</si>
  <si>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</si>
  <si>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</si>
  <si>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</si>
  <si>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</si>
  <si>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</si>
  <si>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</si>
  <si>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</si>
  <si>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</si>
  <si>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</si>
  <si>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</si>
  <si>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</si>
  <si>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</si>
  <si>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</si>
  <si>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</si>
  <si>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</si>
  <si>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</si>
  <si>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</si>
  <si>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</si>
  <si>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</si>
  <si>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</si>
  <si>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</si>
  <si>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</si>
  <si>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</si>
  <si>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</si>
  <si>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</si>
  <si>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</si>
  <si>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</si>
  <si>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</si>
  <si>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</si>
  <si>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</si>
  <si>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</si>
  <si>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</si>
  <si>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</si>
  <si>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</si>
  <si>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</si>
  <si>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</si>
  <si>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</si>
  <si>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</si>
  <si>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</si>
  <si>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</si>
  <si>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</si>
  <si>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</si>
  <si>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</si>
  <si>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</si>
  <si>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</si>
  <si>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</si>
  <si>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</si>
  <si>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</si>
  <si>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</si>
  <si>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</si>
  <si>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</si>
  <si>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</si>
  <si>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</si>
  <si>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</si>
  <si>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</si>
  <si>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</si>
  <si>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</si>
  <si>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</si>
  <si>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</si>
  <si>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</si>
  <si>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</si>
  <si>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</si>
  <si>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</si>
  <si>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</si>
  <si>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</si>
  <si>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</si>
  <si>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</si>
  <si>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</si>
  <si>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</si>
  <si>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</si>
  <si>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</si>
  <si>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</si>
  <si>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</si>
  <si>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</si>
  <si>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</si>
  <si>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</si>
  <si>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</si>
  <si>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</si>
  <si>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</si>
  <si>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</si>
  <si>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</si>
  <si>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</si>
  <si>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</si>
  <si>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</si>
  <si>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</si>
  <si>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</si>
  <si>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</si>
  <si>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</si>
  <si>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</si>
  <si>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</si>
  <si>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</si>
  <si>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</si>
  <si>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</si>
  <si>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</si>
  <si>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</si>
  <si>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</si>
  <si>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</si>
  <si>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</si>
  <si>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</si>
  <si>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</si>
  <si>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</si>
  <si>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</si>
  <si>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</si>
  <si>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</si>
  <si>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</si>
  <si>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</si>
  <si>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</si>
  <si>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</si>
  <si>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</si>
  <si>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</si>
  <si>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</si>
  <si>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</si>
  <si>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</si>
  <si>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</si>
  <si>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</si>
  <si>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</si>
  <si>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</si>
  <si>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</si>
  <si>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</si>
  <si>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</si>
  <si>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</si>
  <si>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</si>
  <si>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</si>
  <si>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</si>
  <si>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</si>
  <si>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</si>
  <si>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</si>
  <si>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</si>
  <si>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</si>
  <si>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</si>
  <si>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</si>
  <si>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</si>
  <si>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</si>
  <si>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</si>
  <si>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</si>
  <si>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</si>
  <si>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</si>
  <si>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</si>
  <si>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</si>
  <si>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</si>
  <si>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</si>
  <si>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</si>
  <si>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</si>
  <si>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</si>
  <si>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</si>
  <si>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</si>
  <si>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</si>
  <si>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</si>
  <si>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</si>
  <si>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</si>
  <si>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</si>
  <si>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</si>
  <si>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</si>
  <si>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</si>
  <si>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</si>
  <si>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</si>
  <si>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</si>
  <si>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</si>
  <si>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</si>
  <si>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</si>
  <si>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</si>
  <si>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</si>
  <si>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</si>
  <si>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</si>
  <si>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</si>
  <si>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</si>
  <si>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</si>
  <si>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</si>
  <si>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</si>
  <si>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</si>
  <si>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</si>
  <si>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</si>
  <si>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</si>
  <si>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</si>
  <si>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</si>
  <si>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</si>
  <si>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</si>
  <si>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</si>
  <si>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</si>
  <si>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</si>
  <si>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</si>
  <si>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</si>
  <si>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</si>
  <si>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</si>
  <si>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</si>
  <si>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</si>
  <si>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</si>
  <si>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</si>
  <si>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</si>
  <si>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</si>
  <si>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</si>
  <si>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</si>
  <si>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</si>
  <si>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</si>
  <si>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</si>
  <si>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</si>
  <si>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</si>
  <si>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</si>
  <si>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</si>
  <si>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</si>
  <si>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</si>
  <si>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</si>
  <si>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</si>
  <si>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</si>
  <si>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</si>
  <si>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</si>
  <si>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</si>
  <si>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</si>
  <si>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</si>
  <si>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</si>
  <si>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</si>
  <si>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</si>
  <si>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</si>
  <si>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</si>
  <si>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</si>
  <si>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</si>
  <si>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</si>
  <si>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</si>
  <si>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</si>
  <si>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</si>
  <si>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</si>
  <si>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</si>
  <si>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</si>
  <si>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</si>
  <si>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</si>
  <si>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</si>
  <si>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</si>
  <si>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</si>
  <si>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</si>
  <si>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</si>
  <si>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</si>
  <si>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</si>
  <si>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</si>
  <si>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</si>
  <si>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</si>
  <si>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</si>
  <si>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</si>
  <si>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</si>
  <si>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</si>
  <si>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</si>
  <si>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</si>
  <si>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</si>
  <si>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</si>
  <si>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</si>
  <si>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</si>
  <si>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</si>
  <si>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</si>
  <si>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</si>
  <si>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</si>
  <si>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</si>
  <si>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</si>
  <si>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</si>
  <si>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</si>
  <si>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</si>
  <si>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</si>
  <si>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</si>
  <si>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</si>
  <si>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</si>
  <si>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</si>
  <si>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</si>
  <si>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</si>
  <si>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</si>
  <si>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</si>
  <si>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</si>
  <si>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</si>
  <si>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</si>
  <si>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</si>
  <si>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</si>
  <si>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</si>
  <si>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</si>
  <si>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</si>
  <si>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</si>
  <si>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</si>
  <si>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</si>
  <si>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</si>
  <si>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</si>
  <si>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</si>
  <si>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</si>
  <si>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</si>
  <si>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</si>
  <si>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</si>
  <si>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</si>
  <si>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</si>
  <si>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</si>
  <si>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</si>
  <si>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</si>
  <si>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</si>
  <si>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</si>
  <si>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</si>
  <si>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</si>
  <si>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</si>
  <si>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</si>
  <si>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</si>
  <si>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</si>
  <si>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</si>
  <si>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</si>
  <si>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</si>
  <si>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</si>
  <si>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</si>
  <si>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</si>
  <si>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</si>
  <si>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</si>
  <si>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</si>
  <si>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</si>
  <si>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</si>
  <si>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</si>
  <si>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</si>
  <si>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</si>
  <si>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</si>
  <si>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</si>
  <si>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</si>
  <si>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</si>
  <si>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</si>
  <si>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</si>
  <si>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</si>
  <si>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</si>
  <si>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</si>
  <si>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</si>
  <si>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</si>
  <si>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</si>
  <si>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</si>
  <si>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</si>
  <si>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</si>
  <si>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</si>
  <si>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</si>
  <si>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</si>
  <si>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</si>
  <si>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</si>
  <si>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</si>
  <si>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</si>
  <si>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</si>
  <si>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</si>
  <si>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</si>
  <si>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</si>
  <si>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</si>
  <si>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</si>
  <si>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</si>
  <si>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</si>
  <si>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</si>
  <si>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</si>
  <si>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</si>
  <si>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</si>
  <si>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</si>
  <si>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</si>
  <si>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</si>
  <si>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</si>
  <si>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</si>
  <si>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</si>
  <si>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</si>
  <si>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</si>
  <si>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</si>
  <si>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</si>
  <si>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</si>
  <si>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</si>
  <si>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</si>
  <si>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</si>
  <si>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</si>
  <si>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</si>
  <si>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</si>
  <si>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</si>
  <si>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</si>
  <si>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</si>
  <si>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</si>
  <si>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</si>
  <si>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</si>
  <si>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</si>
  <si>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</si>
  <si>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</si>
  <si>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</si>
  <si>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</si>
  <si>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</si>
  <si>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</si>
  <si>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</si>
  <si>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</si>
  <si>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</si>
  <si>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</si>
  <si>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</si>
  <si>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</si>
  <si>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</si>
  <si>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</si>
  <si>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</si>
  <si>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</si>
  <si>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</si>
  <si>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</si>
  <si>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</si>
  <si>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</si>
  <si>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</si>
  <si>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</si>
  <si>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</si>
  <si>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</si>
  <si>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</si>
  <si>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</si>
  <si>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</si>
  <si>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</si>
  <si>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</si>
  <si>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</si>
  <si>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</si>
  <si>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</si>
  <si>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</si>
  <si>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</si>
  <si>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</si>
  <si>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</si>
  <si>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</si>
  <si>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</si>
  <si>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</si>
  <si>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</si>
  <si>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</si>
  <si>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</si>
  <si>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</si>
  <si>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</si>
  <si>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</si>
  <si>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</si>
  <si>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</si>
  <si>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</si>
  <si>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</si>
  <si>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</si>
  <si>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</si>
  <si>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</si>
  <si>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</si>
  <si>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</si>
  <si>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</si>
  <si>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</si>
  <si>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</si>
  <si>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</si>
  <si>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</si>
  <si>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</si>
  <si>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</si>
  <si>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</si>
  <si>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</si>
  <si>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</si>
  <si>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</si>
  <si>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</si>
  <si>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</si>
  <si>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</si>
  <si>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</si>
  <si>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</si>
  <si>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</si>
  <si>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</si>
  <si>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</si>
  <si>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</si>
  <si>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</si>
  <si>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</si>
  <si>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</si>
  <si>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</si>
  <si>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</si>
  <si>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</si>
  <si>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</si>
  <si>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</si>
  <si>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</si>
  <si>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</si>
  <si>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</si>
  <si>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</si>
  <si>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</si>
  <si>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</si>
  <si>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</si>
  <si>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</si>
  <si>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</si>
  <si>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</si>
  <si>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</si>
  <si>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</si>
  <si>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</si>
  <si>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</si>
  <si>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</si>
  <si>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</si>
  <si>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</si>
  <si>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</si>
  <si>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</si>
  <si>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</si>
  <si>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</si>
  <si>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</si>
  <si>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</si>
  <si>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</si>
  <si>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</si>
  <si>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</si>
  <si>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</si>
  <si>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</si>
  <si>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</si>
  <si>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</si>
  <si>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</si>
  <si>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</si>
  <si>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</si>
  <si>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</si>
  <si>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</si>
  <si>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</si>
  <si>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</si>
  <si>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</si>
  <si>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</si>
  <si>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</si>
  <si>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</si>
  <si>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</si>
  <si>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</si>
  <si>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</si>
  <si>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</si>
  <si>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</si>
  <si>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</si>
  <si>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</si>
  <si>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</si>
  <si>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</si>
  <si>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</si>
  <si>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</si>
  <si>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</si>
  <si>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</si>
  <si>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</si>
  <si>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</si>
  <si>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</si>
  <si>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</si>
  <si>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</si>
  <si>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</si>
  <si>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</si>
  <si>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</si>
  <si>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</si>
  <si>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</si>
  <si>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</si>
  <si>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</si>
  <si>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</si>
  <si>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</si>
  <si>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</si>
  <si>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</si>
  <si>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</si>
  <si>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</si>
  <si>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</si>
  <si>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</si>
  <si>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</si>
  <si>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</si>
  <si>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</si>
  <si>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</si>
  <si>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</si>
  <si>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</si>
  <si>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</si>
  <si>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</si>
  <si>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</si>
  <si>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</si>
  <si>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</si>
  <si>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</si>
  <si>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</si>
  <si>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</si>
  <si>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</si>
  <si>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</si>
  <si>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</si>
  <si>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</si>
  <si>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</si>
  <si>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</si>
  <si>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</si>
  <si>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</si>
  <si>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</si>
  <si>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</si>
  <si>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</si>
  <si>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</si>
  <si>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</si>
  <si>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</si>
  <si>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</si>
  <si>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</si>
  <si>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</si>
  <si>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</si>
  <si>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</si>
  <si>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</si>
  <si>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</si>
  <si>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</si>
  <si>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</si>
  <si>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</si>
  <si>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</si>
  <si>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</si>
  <si>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</si>
  <si>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</si>
  <si>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</si>
  <si>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</si>
  <si>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</si>
  <si>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</si>
  <si>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</si>
  <si>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</si>
  <si>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</si>
  <si>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</si>
  <si>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</si>
  <si>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</si>
  <si>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</si>
  <si>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</si>
  <si>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</si>
  <si>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</si>
  <si>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</si>
  <si>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</si>
  <si>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</si>
  <si>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</si>
  <si>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</si>
  <si>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</si>
  <si>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</si>
  <si>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</si>
  <si>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</si>
  <si>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</si>
  <si>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</si>
  <si>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</si>
  <si>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</si>
  <si>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</si>
  <si>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</si>
  <si>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</si>
  <si>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</si>
  <si>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</si>
  <si>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</si>
  <si>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</si>
  <si>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</si>
  <si>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</si>
  <si>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</si>
  <si>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</si>
  <si>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</si>
  <si>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</si>
  <si>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</si>
  <si>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</si>
  <si>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</si>
  <si>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</si>
  <si>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</si>
  <si>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</si>
  <si>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</si>
  <si>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</si>
  <si>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</si>
  <si>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</si>
  <si>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</si>
  <si>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</si>
  <si>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</si>
  <si>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</si>
  <si>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</si>
  <si>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</si>
  <si>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</si>
  <si>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</si>
  <si>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</si>
  <si>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</si>
  <si>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</si>
  <si>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</si>
  <si>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</si>
  <si>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</si>
  <si>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</si>
  <si>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</si>
  <si>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</si>
  <si>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</si>
  <si>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</si>
  <si>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</si>
  <si>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</si>
  <si>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</si>
  <si>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</si>
  <si>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</si>
  <si>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</si>
  <si>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</si>
  <si>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</si>
  <si>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</si>
  <si>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</si>
  <si>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</si>
  <si>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</si>
  <si>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</si>
  <si>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</si>
  <si>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</si>
  <si>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</si>
  <si>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</si>
  <si>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</si>
  <si>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</si>
  <si>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</si>
  <si>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</si>
  <si>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</si>
  <si>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</si>
  <si>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</si>
  <si>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</si>
  <si>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</si>
  <si>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</si>
  <si>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</si>
  <si>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</si>
  <si>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</si>
  <si>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</si>
  <si>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</si>
  <si>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</si>
  <si>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</si>
  <si>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</si>
  <si>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</si>
  <si>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</si>
  <si>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</si>
  <si>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</si>
  <si>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</si>
  <si>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</si>
  <si>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</si>
  <si>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</si>
  <si>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</si>
  <si>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</si>
  <si>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</si>
  <si>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</si>
  <si>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</si>
  <si>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</si>
  <si>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</si>
  <si>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</si>
  <si>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</si>
  <si>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</si>
  <si>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</si>
  <si>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</si>
  <si>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</si>
  <si>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</si>
  <si>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</si>
  <si>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</si>
  <si>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</si>
  <si>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</si>
  <si>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</si>
  <si>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</si>
  <si>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</si>
  <si>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</si>
  <si>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</si>
  <si>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</si>
  <si>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</si>
  <si>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</si>
  <si>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</si>
  <si>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</si>
  <si>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</si>
  <si>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</si>
  <si>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</si>
  <si>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</si>
  <si>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</si>
  <si>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</si>
  <si>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</si>
  <si>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</si>
  <si>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</si>
  <si>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</si>
  <si>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</si>
  <si>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</si>
  <si>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</si>
  <si>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</si>
  <si>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</si>
  <si>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</si>
  <si>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</si>
  <si>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</si>
  <si>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</si>
  <si>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</si>
  <si>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</si>
  <si>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</si>
  <si>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</si>
  <si>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</si>
  <si>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</si>
  <si>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</si>
  <si>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</si>
  <si>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</si>
  <si>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</si>
  <si>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</si>
  <si>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</si>
  <si>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</si>
  <si>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</si>
  <si>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</si>
  <si>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</si>
  <si>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</si>
  <si>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</si>
  <si>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</si>
  <si>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</si>
  <si>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</si>
  <si>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</si>
  <si>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</si>
  <si>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</si>
  <si>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</si>
  <si>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</si>
  <si>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</si>
  <si>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</si>
  <si>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</si>
  <si>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</si>
  <si>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</si>
  <si>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</si>
  <si>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</si>
  <si>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</si>
  <si>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</si>
  <si>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</si>
  <si>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</si>
  <si>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</si>
  <si>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</si>
  <si>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</si>
  <si>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</si>
  <si>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</si>
  <si>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</si>
  <si>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</si>
  <si>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</si>
  <si>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</si>
  <si>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</si>
  <si>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</si>
  <si>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</si>
  <si>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</si>
  <si>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</si>
  <si>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</si>
  <si>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</si>
  <si>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</si>
  <si>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</si>
  <si>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</si>
  <si>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</si>
  <si>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</si>
  <si>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</si>
  <si>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</si>
  <si>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</si>
  <si>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</si>
  <si>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</si>
  <si>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</si>
  <si>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</si>
  <si>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</si>
  <si>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</si>
  <si>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</si>
  <si>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</si>
  <si>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</si>
  <si>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</si>
  <si>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</si>
  <si>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</si>
  <si>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</si>
  <si>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</si>
  <si>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</si>
  <si>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</si>
  <si>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</si>
  <si>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</si>
  <si>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</si>
  <si>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</si>
  <si>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</si>
  <si>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</si>
  <si>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</si>
  <si>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</si>
  <si>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</si>
  <si>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</si>
  <si>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</si>
  <si>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</si>
  <si>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</si>
  <si>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</si>
  <si>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</si>
  <si>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</si>
  <si>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</si>
  <si>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</si>
  <si>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</si>
  <si>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</si>
  <si>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</si>
  <si>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</si>
  <si>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</si>
  <si>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</si>
  <si>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</si>
  <si>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</si>
  <si>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</si>
  <si>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</si>
  <si>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</si>
  <si>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</si>
  <si>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</si>
  <si>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</si>
  <si>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</si>
  <si>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</si>
  <si>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</si>
  <si>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</si>
  <si>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</si>
  <si>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</si>
  <si>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</si>
  <si>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</si>
  <si>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</si>
  <si>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</si>
  <si>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</si>
  <si>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</si>
  <si>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</si>
  <si>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</si>
  <si>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</si>
  <si>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</si>
  <si>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</si>
  <si>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</si>
  <si>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</si>
  <si>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</si>
  <si>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</si>
  <si>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</si>
  <si>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</si>
  <si>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</si>
  <si>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</si>
  <si>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</si>
  <si>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</si>
  <si>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</si>
  <si>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</si>
  <si>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</si>
  <si>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</si>
  <si>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</si>
  <si>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</si>
  <si>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</si>
  <si>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</si>
  <si>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</si>
  <si>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</si>
  <si>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</si>
  <si>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</si>
  <si>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</si>
  <si>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</si>
  <si>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</si>
  <si>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</si>
  <si>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</si>
  <si>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</si>
  <si>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</si>
  <si>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</si>
  <si>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</si>
  <si>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</si>
  <si>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</si>
  <si>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</si>
  <si>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</si>
  <si>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</si>
  <si>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</si>
  <si>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</si>
  <si>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</si>
  <si>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</si>
  <si>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</si>
  <si>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</si>
  <si>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</si>
  <si>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</si>
  <si>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</si>
  <si>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</si>
  <si>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</si>
  <si>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</si>
  <si>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</si>
  <si>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</si>
  <si>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</si>
  <si>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</si>
  <si>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</si>
  <si>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</si>
  <si>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</si>
  <si>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</si>
  <si>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</si>
  <si>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</si>
  <si>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</si>
  <si>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</si>
  <si>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</si>
  <si>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</si>
  <si>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</si>
  <si>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</si>
  <si>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</si>
  <si>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</si>
  <si>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</si>
  <si>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</si>
  <si>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</si>
  <si>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</si>
  <si>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</si>
  <si>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</si>
  <si>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</si>
  <si>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</si>
  <si>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</si>
  <si>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</si>
  <si>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</si>
  <si>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</si>
  <si>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</si>
  <si>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</si>
  <si>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</si>
  <si>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</si>
  <si>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</si>
  <si>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</si>
  <si>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</si>
  <si>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</si>
  <si>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</si>
  <si>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</si>
  <si>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</si>
  <si>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</si>
  <si>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</si>
  <si>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</si>
  <si>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</si>
  <si>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</si>
  <si>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</si>
  <si>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</si>
  <si>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</si>
  <si>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</si>
  <si>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</si>
  <si>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</si>
  <si>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</si>
  <si>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</si>
  <si>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</si>
  <si>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</si>
  <si>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</si>
  <si>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</si>
  <si>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</si>
  <si>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</si>
  <si>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</si>
  <si>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</si>
  <si>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</si>
  <si>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</si>
  <si>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</si>
  <si>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</si>
  <si>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</si>
  <si>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</si>
  <si>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</si>
  <si>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</si>
  <si>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</si>
  <si>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</si>
  <si>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</si>
  <si>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</si>
  <si>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</si>
  <si>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</si>
  <si>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</si>
  <si>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</si>
  <si>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</si>
  <si>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</si>
  <si>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</si>
  <si>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</si>
  <si>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</si>
  <si>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</si>
  <si>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</si>
  <si>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</si>
  <si>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</si>
  <si>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</si>
  <si>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</si>
  <si>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</si>
  <si>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</si>
  <si>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</si>
  <si>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</si>
  <si>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</si>
  <si>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</si>
  <si>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</si>
  <si>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</si>
  <si>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</si>
  <si>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</si>
  <si>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</si>
  <si>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</si>
  <si>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</si>
  <si>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</si>
  <si>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</si>
  <si>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</si>
  <si>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</si>
  <si>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</si>
  <si>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</si>
  <si>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</si>
  <si>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</si>
  <si>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</si>
  <si>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</si>
  <si>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</si>
  <si>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</si>
  <si>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</si>
  <si>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</si>
  <si>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</si>
  <si>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</si>
  <si>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</si>
  <si>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</si>
  <si>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</si>
  <si>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</si>
  <si>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</si>
  <si>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</si>
  <si>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</si>
  <si>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</si>
  <si>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</si>
  <si>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</si>
  <si>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</si>
  <si>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</si>
  <si>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</si>
  <si>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</si>
  <si>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</si>
  <si>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</si>
  <si>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</si>
  <si>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</si>
  <si>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</si>
  <si>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</si>
  <si>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</si>
  <si>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</si>
  <si>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</si>
  <si>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</si>
  <si>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</si>
  <si>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</si>
  <si>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</si>
  <si>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</si>
  <si>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</si>
  <si>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</si>
  <si>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</si>
  <si>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</si>
  <si>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</si>
  <si>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</si>
  <si>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</si>
  <si>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</si>
  <si>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</si>
  <si>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</si>
  <si>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</si>
  <si>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</si>
  <si>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</si>
  <si>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</si>
  <si>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</si>
  <si>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</si>
  <si>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</si>
  <si>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</si>
  <si>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</si>
  <si>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</si>
  <si>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</si>
  <si>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</si>
  <si>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</si>
  <si>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</si>
  <si>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</si>
  <si>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</si>
  <si>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</si>
  <si>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</si>
  <si>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</si>
  <si>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</si>
  <si>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</si>
  <si>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</si>
  <si>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</si>
  <si>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</si>
  <si>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</si>
  <si>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</si>
  <si>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</si>
  <si>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</si>
  <si>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</si>
  <si>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</si>
  <si>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</si>
  <si>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</si>
  <si>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</si>
  <si>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</si>
  <si>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</si>
  <si>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</si>
  <si>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</si>
  <si>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</si>
  <si>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</si>
  <si>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</si>
  <si>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</si>
  <si>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</si>
  <si>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</si>
  <si>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</si>
  <si>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</si>
  <si>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</si>
  <si>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</si>
  <si>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</si>
  <si>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</si>
  <si>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</si>
  <si>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</si>
  <si>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</si>
  <si>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</si>
  <si>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</si>
  <si>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</si>
  <si>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</si>
  <si>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</si>
  <si>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</si>
  <si>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</si>
  <si>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</si>
  <si>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</si>
  <si>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</si>
  <si>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</si>
  <si>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</si>
  <si>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</si>
  <si>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</si>
  <si>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</si>
  <si>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</si>
  <si>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</si>
  <si>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</si>
  <si>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</si>
  <si>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</si>
  <si>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</si>
  <si>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</si>
  <si>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</si>
  <si>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</si>
  <si>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</si>
  <si>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</si>
  <si>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</si>
  <si>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</si>
  <si>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</si>
  <si>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</si>
  <si>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</si>
  <si>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</si>
  <si>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</si>
  <si>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</si>
  <si>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</si>
  <si>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</si>
  <si>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</si>
  <si>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</si>
  <si>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</si>
  <si>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</si>
  <si>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</si>
  <si>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</si>
  <si>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</si>
  <si>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</si>
  <si>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</si>
  <si>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</si>
  <si>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</si>
  <si>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</si>
  <si>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</si>
  <si>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</si>
  <si>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</si>
  <si>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</si>
  <si>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</si>
  <si>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</si>
  <si>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</si>
  <si>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</si>
  <si>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</si>
  <si>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</si>
  <si>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</si>
  <si>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</si>
  <si>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</si>
  <si>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</si>
  <si>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</si>
  <si>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</si>
  <si>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</si>
  <si>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</si>
  <si>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</si>
  <si>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</si>
  <si>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</si>
  <si>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</si>
  <si>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</si>
  <si>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</si>
  <si>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</si>
  <si>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</si>
  <si>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</si>
  <si>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</si>
  <si>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</si>
  <si>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</si>
  <si>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</si>
  <si>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</si>
  <si>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</si>
  <si>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</si>
  <si>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</si>
  <si>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</si>
  <si>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</si>
  <si>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</si>
  <si>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</si>
  <si>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</si>
  <si>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</si>
  <si>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</si>
  <si>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</si>
  <si>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</si>
  <si>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</si>
  <si>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</si>
  <si>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</si>
  <si>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</si>
  <si>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</si>
  <si>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</si>
  <si>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</si>
  <si>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</si>
  <si>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</si>
  <si>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</si>
  <si>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</si>
  <si>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</si>
  <si>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</si>
  <si>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</si>
  <si>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</si>
  <si>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</si>
  <si>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</si>
  <si>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</si>
  <si>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</si>
  <si>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</si>
  <si>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</si>
  <si>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</si>
  <si>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</si>
  <si>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</si>
  <si>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</si>
  <si>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</si>
  <si>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</si>
  <si>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</si>
  <si>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</si>
  <si>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</si>
  <si>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</si>
  <si>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</si>
  <si>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</si>
  <si>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</si>
  <si>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</si>
  <si>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</si>
  <si>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</si>
  <si>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</si>
  <si>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</si>
  <si>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</si>
  <si>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</si>
  <si>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</si>
  <si>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</si>
  <si>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</si>
  <si>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</si>
  <si>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</si>
  <si>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</si>
  <si>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</si>
  <si>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</si>
  <si>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</si>
  <si>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</si>
  <si>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</si>
  <si>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</si>
  <si>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</si>
  <si>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</si>
  <si>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</si>
  <si>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</si>
  <si>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</si>
  <si>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</si>
  <si>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</si>
  <si>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</si>
  <si>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</si>
  <si>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</si>
  <si>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</si>
  <si>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</si>
  <si>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</si>
  <si>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</si>
  <si>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</si>
  <si>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</si>
  <si>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</si>
  <si>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</si>
  <si>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</si>
  <si>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</si>
  <si>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</si>
  <si>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</si>
  <si>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</si>
  <si>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</si>
  <si>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</si>
  <si>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</si>
  <si>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</si>
  <si>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</si>
  <si>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</si>
  <si>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</si>
  <si>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</si>
  <si>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</si>
  <si>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</si>
  <si>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</si>
  <si>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</si>
  <si>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</si>
  <si>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</si>
  <si>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</si>
  <si>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</si>
  <si>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</si>
  <si>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</si>
  <si>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</si>
  <si>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</si>
  <si>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</si>
  <si>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</si>
  <si>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</si>
  <si>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</si>
  <si>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</si>
  <si>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</si>
  <si>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</si>
  <si>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</si>
  <si>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</si>
  <si>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</si>
  <si>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</si>
  <si>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</si>
  <si>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</si>
  <si>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</si>
  <si>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</si>
  <si>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</si>
  <si>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</si>
  <si>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</si>
  <si>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</si>
  <si>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</si>
  <si>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</si>
  <si>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</si>
  <si>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</si>
  <si>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</si>
  <si>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</si>
  <si>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</si>
  <si>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</si>
  <si>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</si>
  <si>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</si>
  <si>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</si>
  <si>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</si>
  <si>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</si>
  <si>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</si>
  <si>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</si>
  <si>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</si>
  <si>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</si>
  <si>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</si>
  <si>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</si>
  <si>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</si>
  <si>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</si>
  <si>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</si>
  <si>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</si>
  <si>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</si>
  <si>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</si>
  <si>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</si>
  <si>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</si>
  <si>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</si>
  <si>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</si>
  <si>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</si>
  <si>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</si>
  <si>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</si>
  <si>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</si>
  <si>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</si>
  <si>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</si>
  <si>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</si>
  <si>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</si>
  <si>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</si>
  <si>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</si>
  <si>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</si>
  <si>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</si>
  <si>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</si>
  <si>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</si>
  <si>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</si>
  <si>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</si>
  <si>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</si>
  <si>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</si>
  <si>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</si>
  <si>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</si>
  <si>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</si>
  <si>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</si>
  <si>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</si>
  <si>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</si>
  <si>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</si>
  <si>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</si>
  <si>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</si>
  <si>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</si>
  <si>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</si>
  <si>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</si>
  <si>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</si>
  <si>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</si>
  <si>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</si>
  <si>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</si>
  <si>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</si>
  <si>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</si>
  <si>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</si>
  <si>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</si>
  <si>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</si>
  <si>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</si>
  <si>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</si>
  <si>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</si>
  <si>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</si>
  <si>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</si>
  <si>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</si>
  <si>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</si>
  <si>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</si>
  <si>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</si>
  <si>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</si>
  <si>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</si>
  <si>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</si>
  <si>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</si>
  <si>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</si>
  <si>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</si>
  <si>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</si>
  <si>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</si>
  <si>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</si>
  <si>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</si>
  <si>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</si>
  <si>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</si>
  <si>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</si>
  <si>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</si>
  <si>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</si>
  <si>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</si>
  <si>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</si>
  <si>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</si>
  <si>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</si>
  <si>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</si>
  <si>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</si>
  <si>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</si>
  <si>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</si>
  <si>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</si>
  <si>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</si>
  <si>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</si>
  <si>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</si>
  <si>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</si>
  <si>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</si>
  <si>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</si>
  <si>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</si>
  <si>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</si>
  <si>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</si>
  <si>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</si>
  <si>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</si>
  <si>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</si>
  <si>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</si>
  <si>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</si>
  <si>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</si>
  <si>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</si>
  <si>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</si>
  <si>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</si>
  <si>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</si>
  <si>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</si>
  <si>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</si>
  <si>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</si>
  <si>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</si>
  <si>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</si>
  <si>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</si>
  <si>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</si>
  <si>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</si>
  <si>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</si>
  <si>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</si>
  <si>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</si>
  <si>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</si>
  <si>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</si>
  <si>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</si>
  <si>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</si>
  <si>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</si>
  <si>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</si>
  <si>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</si>
  <si>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</si>
  <si>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</si>
  <si>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</si>
  <si>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</si>
  <si>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</si>
  <si>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</si>
  <si>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</si>
  <si>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</si>
  <si>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</si>
  <si>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</si>
  <si>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</si>
  <si>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</si>
  <si>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</si>
  <si>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</si>
  <si>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</si>
  <si>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</si>
  <si>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</si>
  <si>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</si>
  <si>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</si>
  <si>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</si>
  <si>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</si>
  <si>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</si>
  <si>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</si>
  <si>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</si>
  <si>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</si>
  <si>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</si>
  <si>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</si>
  <si>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</si>
  <si>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</si>
  <si>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</si>
  <si>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</si>
  <si>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</si>
  <si>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</si>
  <si>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</si>
  <si>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</si>
  <si>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</si>
  <si>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</si>
  <si>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</si>
  <si>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</si>
  <si>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</si>
  <si>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</si>
  <si>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</si>
  <si>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</si>
  <si>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</si>
  <si>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</si>
  <si>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</si>
  <si>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</si>
  <si>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</si>
  <si>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</si>
  <si>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</si>
  <si>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</si>
  <si>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</si>
  <si>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</si>
  <si>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</si>
  <si>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</si>
  <si>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</si>
  <si>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</si>
  <si>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</si>
  <si>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</si>
  <si>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</si>
  <si>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</si>
  <si>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</si>
  <si>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</si>
  <si>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</si>
  <si>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</si>
  <si>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</si>
  <si>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</si>
  <si>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</si>
  <si>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</si>
  <si>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</si>
  <si>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</si>
  <si>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</si>
  <si>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</si>
  <si>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</si>
  <si>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</si>
  <si>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</si>
  <si>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</si>
  <si>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</si>
  <si>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</si>
  <si>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</si>
  <si>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</si>
  <si>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</si>
  <si>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</si>
  <si>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</si>
  <si>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</si>
  <si>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</si>
  <si>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</si>
  <si>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</si>
  <si>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</si>
  <si>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</si>
  <si>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</si>
  <si>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</si>
  <si>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</si>
  <si>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</si>
  <si>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</si>
  <si>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</si>
  <si>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</si>
  <si>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</si>
  <si>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</si>
  <si>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</si>
  <si>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</si>
  <si>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</si>
  <si>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</si>
  <si>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</si>
  <si>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</si>
  <si>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</si>
  <si>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</si>
  <si>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</si>
  <si>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</si>
  <si>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</si>
  <si>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</si>
  <si>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</si>
  <si>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</si>
  <si>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</si>
  <si>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</si>
  <si>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</si>
  <si>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</si>
  <si>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</si>
  <si>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</si>
  <si>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</si>
  <si>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</si>
  <si>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</si>
  <si>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</si>
  <si>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</si>
  <si>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</si>
  <si>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</si>
  <si>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</si>
  <si>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</si>
  <si>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</si>
  <si>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</si>
  <si>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</si>
  <si>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</si>
  <si>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</si>
  <si>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</si>
  <si>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</si>
  <si>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</si>
  <si>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</si>
  <si>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</si>
  <si>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</si>
  <si>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</si>
  <si>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</si>
  <si>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</si>
  <si>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</si>
  <si>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</si>
  <si>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</si>
  <si>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</si>
  <si>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</si>
  <si>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</si>
  <si>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</si>
  <si>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</si>
  <si>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</si>
  <si>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</si>
  <si>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</si>
  <si>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</si>
  <si>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</si>
  <si>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</si>
  <si>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</si>
  <si>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</si>
  <si>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</si>
  <si>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</si>
  <si>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</si>
  <si>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</si>
  <si>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</si>
  <si>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</si>
  <si>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</si>
  <si>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</si>
  <si>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</si>
  <si>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</si>
  <si>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</si>
  <si>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</si>
  <si>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</si>
  <si>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</si>
  <si>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</si>
  <si>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</si>
  <si>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</si>
  <si>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</si>
  <si>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</si>
  <si>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</si>
  <si>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</si>
  <si>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</si>
  <si>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</si>
  <si>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</si>
  <si>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</si>
  <si>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</si>
  <si>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</si>
  <si>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</si>
  <si>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</si>
  <si>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</si>
  <si>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</si>
  <si>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</si>
  <si>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</si>
  <si>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</si>
  <si>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</si>
  <si>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</si>
  <si>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</si>
  <si>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</si>
  <si>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</si>
  <si>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</si>
  <si>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</si>
  <si>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</si>
  <si>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</si>
  <si>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</si>
  <si>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</si>
  <si>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</si>
  <si>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</si>
  <si>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</si>
  <si>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</si>
  <si>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</si>
  <si>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</si>
  <si>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</si>
  <si>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</si>
  <si>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</si>
  <si>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</si>
  <si>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</si>
  <si>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</si>
  <si>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</si>
  <si>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</si>
  <si>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</si>
  <si>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</si>
  <si>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</si>
  <si>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</si>
  <si>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</si>
  <si>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</si>
  <si>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</si>
  <si>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</si>
  <si>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</si>
  <si>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</si>
  <si>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</si>
  <si>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</si>
  <si>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</si>
  <si>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</si>
  <si>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</si>
  <si>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</si>
  <si>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</si>
  <si>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</si>
  <si>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</si>
  <si>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</si>
  <si>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</si>
  <si>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</si>
  <si>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</si>
  <si>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</si>
  <si>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</si>
  <si>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</si>
  <si>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</si>
  <si>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</si>
  <si>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</si>
  <si>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</si>
  <si>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</si>
  <si>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</si>
  <si>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</si>
  <si>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</si>
  <si>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</si>
  <si>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</si>
  <si>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</si>
  <si>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</si>
  <si>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</si>
  <si>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</si>
  <si>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</si>
  <si>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</si>
  <si>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</si>
  <si>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</si>
  <si>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</si>
  <si>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</si>
  <si>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</si>
  <si>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</si>
  <si>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</si>
  <si>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</si>
  <si>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</si>
  <si>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</si>
  <si>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</si>
  <si>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</si>
  <si>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</si>
  <si>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</si>
  <si>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</si>
  <si>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</si>
  <si>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</si>
  <si>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</si>
  <si>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</si>
  <si>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</si>
  <si>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</si>
  <si>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</si>
  <si>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</si>
  <si>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</si>
  <si>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</si>
  <si>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</si>
  <si>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</si>
  <si>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</si>
  <si>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</si>
  <si>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</si>
  <si>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</si>
  <si>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</si>
  <si>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</si>
  <si>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</si>
  <si>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</si>
  <si>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</si>
  <si>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</si>
  <si>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</si>
  <si>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</si>
  <si>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</si>
  <si>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</si>
  <si>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</si>
  <si>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</si>
  <si>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</si>
  <si>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</si>
  <si>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</si>
  <si>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</si>
  <si>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</si>
  <si>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</si>
  <si>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</si>
  <si>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</si>
  <si>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</si>
  <si>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</si>
  <si>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</si>
  <si>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</si>
  <si>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</si>
  <si>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</si>
  <si>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</si>
  <si>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</si>
  <si>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</si>
  <si>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</si>
  <si>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</si>
  <si>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</si>
  <si>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</si>
  <si>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</si>
  <si>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</si>
  <si>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</si>
  <si>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</si>
  <si>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</si>
  <si>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</si>
  <si>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</si>
  <si>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</si>
  <si>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</si>
  <si>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</si>
  <si>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</si>
  <si>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</si>
  <si>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</si>
  <si>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</si>
  <si>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</si>
  <si>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</si>
  <si>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</si>
  <si>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</si>
  <si>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</si>
  <si>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</si>
  <si>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</si>
  <si>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</si>
  <si>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</si>
  <si>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</si>
  <si>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</si>
  <si>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</si>
  <si>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</si>
  <si>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</si>
  <si>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</si>
  <si>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</si>
  <si>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</si>
  <si>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</si>
  <si>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</si>
  <si>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</si>
  <si>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</si>
  <si>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</si>
  <si>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</si>
  <si>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</si>
  <si>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</si>
  <si>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</si>
  <si>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</si>
  <si>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</si>
  <si>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</si>
  <si>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</si>
  <si>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</si>
  <si>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</si>
  <si>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</si>
  <si>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</si>
  <si>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</si>
  <si>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</si>
  <si>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</si>
  <si>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</si>
  <si>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</si>
  <si>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</si>
  <si>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</si>
  <si>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</si>
  <si>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</si>
  <si>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</si>
  <si>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</si>
  <si>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</si>
  <si>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</si>
  <si>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</si>
  <si>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</si>
  <si>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</si>
  <si>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</si>
  <si>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</si>
  <si>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</si>
  <si>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</si>
  <si>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</si>
  <si>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</si>
  <si>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</si>
  <si>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</si>
  <si>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</si>
  <si>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</si>
  <si>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</si>
  <si>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</si>
  <si>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</si>
  <si>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</si>
  <si>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</si>
  <si>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</si>
  <si>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</si>
  <si>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</si>
  <si>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</si>
  <si>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</si>
  <si>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</si>
  <si>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</si>
  <si>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</si>
  <si>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</si>
  <si>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</si>
  <si>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</si>
  <si>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</si>
  <si>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</si>
  <si>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</si>
  <si>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</si>
  <si>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</si>
  <si>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</si>
  <si>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</si>
  <si>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</si>
  <si>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</si>
  <si>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</si>
  <si>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</si>
  <si>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</si>
  <si>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</si>
  <si>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</si>
  <si>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</si>
  <si>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</si>
  <si>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</si>
  <si>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</si>
  <si>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</si>
  <si>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</si>
  <si>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</si>
  <si>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</si>
  <si>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</si>
  <si>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</si>
  <si>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</si>
  <si>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</si>
  <si>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</si>
  <si>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</si>
  <si>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</si>
  <si>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</si>
  <si>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</si>
  <si>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</si>
  <si>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</si>
  <si>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</si>
  <si>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</si>
  <si>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</si>
  <si>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</si>
  <si>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</si>
  <si>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</si>
  <si>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</si>
  <si>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</si>
  <si>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</si>
  <si>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</si>
  <si>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</si>
  <si>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</si>
  <si>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</si>
  <si>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</si>
  <si>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</si>
  <si>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</si>
  <si>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</si>
  <si>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</si>
  <si>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</si>
  <si>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</si>
  <si>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</si>
  <si>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</si>
  <si>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</si>
  <si>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</si>
  <si>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</si>
  <si>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</si>
  <si>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</si>
  <si>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</si>
  <si>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</si>
  <si>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</si>
  <si>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</si>
  <si>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</si>
  <si>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</si>
  <si>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</si>
  <si>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</si>
  <si>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</si>
  <si>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</si>
  <si>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</si>
  <si>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</si>
  <si>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</si>
  <si>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</si>
  <si>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</si>
  <si>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</si>
  <si>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</si>
  <si>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</si>
  <si>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</si>
  <si>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</si>
  <si>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</si>
  <si>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</si>
  <si>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</si>
  <si>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</si>
  <si>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</si>
  <si>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</si>
  <si>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</si>
  <si>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</si>
  <si>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</si>
  <si>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</si>
  <si>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</si>
  <si>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</si>
  <si>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</si>
  <si>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</si>
  <si>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</si>
  <si>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</si>
  <si>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</si>
  <si>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</si>
  <si>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</si>
  <si>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</si>
  <si>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</si>
  <si>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</si>
  <si>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</si>
  <si>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</si>
  <si>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</si>
  <si>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</si>
  <si>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</si>
  <si>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</si>
  <si>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</si>
  <si>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</si>
  <si>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</si>
  <si>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</si>
  <si>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</si>
  <si>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</si>
  <si>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</si>
  <si>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</si>
  <si>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</si>
  <si>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</si>
  <si>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</si>
  <si>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</si>
  <si>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</si>
  <si>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</si>
  <si>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</si>
  <si>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</si>
  <si>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</si>
  <si>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</si>
  <si>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</si>
  <si>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</si>
  <si>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</si>
  <si>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</si>
  <si>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</si>
  <si>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</si>
  <si>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</si>
  <si>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</si>
  <si>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</si>
  <si>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</si>
  <si>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</si>
  <si>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</si>
  <si>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</si>
  <si>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</si>
  <si>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</si>
  <si>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</si>
  <si>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</si>
  <si>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</si>
  <si>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</si>
  <si>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</si>
  <si>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</si>
  <si>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</si>
  <si>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</si>
  <si>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</si>
  <si>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</si>
  <si>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</si>
  <si>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</si>
  <si>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</si>
  <si>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</si>
  <si>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</si>
  <si>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</si>
  <si>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</si>
  <si>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</si>
  <si>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</si>
  <si>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</si>
  <si>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</si>
  <si>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</si>
  <si>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</si>
  <si>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</si>
  <si>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</si>
  <si>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</si>
  <si>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</si>
  <si>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</si>
  <si>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</si>
  <si>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</si>
  <si>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</si>
  <si>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</si>
  <si>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</si>
  <si>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</si>
  <si>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</si>
  <si>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</si>
  <si>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</si>
  <si>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</si>
  <si>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</si>
  <si>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</si>
  <si>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</si>
  <si>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</si>
  <si>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</si>
  <si>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</si>
  <si>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</si>
  <si>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</si>
  <si>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</si>
  <si>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</si>
  <si>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</si>
  <si>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</si>
  <si>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</si>
  <si>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</si>
  <si>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</si>
  <si>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</si>
  <si>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</si>
  <si>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</si>
  <si>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</si>
  <si>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</si>
  <si>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</si>
  <si>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</si>
  <si>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</si>
  <si>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</si>
  <si>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</si>
  <si>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</si>
  <si>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</si>
  <si>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</si>
  <si>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</si>
  <si>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</si>
  <si>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</si>
  <si>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</si>
  <si>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</si>
  <si>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</si>
  <si>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</si>
  <si>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</si>
  <si>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</si>
  <si>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</si>
  <si>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</si>
  <si>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</si>
  <si>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</si>
  <si>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</si>
  <si>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</si>
  <si>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</si>
  <si>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</si>
  <si>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</si>
  <si>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</si>
  <si>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</si>
  <si>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</si>
  <si>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</si>
  <si>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</si>
  <si>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</si>
  <si>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</si>
  <si>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</si>
  <si>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</si>
  <si>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</si>
  <si>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</si>
  <si>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</si>
  <si>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</si>
  <si>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</si>
  <si>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</si>
  <si>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</si>
  <si>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</si>
  <si>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</si>
  <si>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</si>
  <si>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</si>
  <si>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</si>
  <si>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</si>
  <si>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</si>
  <si>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</si>
  <si>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</si>
  <si>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</si>
  <si>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</si>
  <si>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</si>
  <si>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</si>
  <si>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</si>
  <si>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</si>
  <si>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</si>
  <si>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</si>
  <si>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</si>
  <si>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</si>
  <si>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</si>
  <si>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</si>
  <si>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</si>
  <si>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</si>
  <si>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</si>
  <si>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</si>
  <si>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</si>
  <si>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</si>
  <si>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</si>
  <si>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</si>
  <si>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</si>
  <si>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</si>
  <si>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</si>
  <si>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</si>
  <si>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</si>
  <si>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</si>
  <si>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</si>
  <si>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</si>
  <si>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</si>
  <si>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</si>
  <si>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</si>
  <si>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</si>
  <si>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</si>
  <si>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</si>
  <si>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</si>
  <si>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</si>
  <si>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</si>
  <si>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</si>
  <si>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</si>
  <si>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</si>
  <si>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</si>
  <si>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</si>
  <si>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</si>
  <si>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</si>
  <si>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</si>
  <si>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</si>
  <si>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</si>
  <si>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</si>
  <si>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</si>
  <si>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</si>
  <si>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</si>
  <si>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</si>
  <si>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</si>
  <si>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</si>
  <si>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</si>
  <si>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</si>
  <si>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</si>
  <si>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</si>
  <si>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</si>
  <si>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</si>
  <si>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</si>
  <si>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</si>
  <si>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</si>
  <si>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</si>
  <si>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</si>
  <si>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</si>
  <si>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</si>
  <si>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</si>
  <si>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</si>
  <si>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</si>
  <si>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</si>
  <si>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</si>
  <si>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</si>
  <si>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</si>
  <si>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</si>
  <si>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</si>
  <si>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</si>
  <si>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</si>
  <si>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</si>
  <si>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</si>
  <si>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</si>
  <si>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</si>
  <si>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</si>
  <si>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</si>
  <si>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</si>
  <si>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</si>
  <si>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</si>
  <si>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</si>
  <si>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</si>
  <si>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</si>
  <si>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</si>
  <si>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</si>
  <si>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</si>
  <si>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</si>
  <si>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</si>
  <si>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</si>
  <si>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</si>
  <si>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</si>
  <si>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</si>
  <si>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</si>
  <si>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</si>
  <si>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</si>
  <si>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</si>
  <si>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</si>
  <si>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</si>
  <si>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</si>
  <si>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</si>
  <si>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</si>
  <si>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</si>
  <si>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</si>
  <si>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</si>
  <si>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</si>
  <si>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</si>
  <si>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</si>
  <si>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</si>
  <si>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</si>
  <si>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</si>
  <si>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</si>
  <si>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</si>
  <si>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</si>
  <si>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</si>
  <si>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</si>
  <si>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</si>
  <si>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</si>
  <si>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</si>
  <si>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</si>
  <si>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</si>
  <si>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</si>
  <si>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</si>
  <si>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</si>
  <si>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</si>
  <si>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</si>
  <si>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</si>
  <si>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</si>
  <si>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</si>
  <si>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</si>
  <si>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</si>
  <si>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</si>
  <si>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</si>
  <si>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</si>
  <si>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</si>
  <si>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</si>
  <si>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</si>
  <si>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</si>
  <si>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</si>
  <si>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</si>
  <si>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</si>
  <si>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</si>
  <si>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</si>
  <si>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</si>
  <si>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</si>
  <si>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</si>
  <si>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</si>
  <si>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</si>
  <si>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</si>
  <si>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</si>
  <si>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</si>
  <si>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</si>
  <si>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</si>
  <si>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</si>
  <si>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</si>
  <si>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</si>
  <si>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</si>
  <si>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</si>
  <si>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</si>
  <si>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</si>
  <si>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</si>
  <si>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</si>
  <si>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</si>
  <si>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</si>
  <si>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</si>
  <si>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</si>
  <si>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</si>
  <si>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</si>
  <si>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</si>
  <si>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</si>
  <si>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</si>
  <si>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</si>
  <si>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</si>
  <si>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</si>
  <si>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</si>
  <si>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</si>
  <si>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</si>
  <si>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</si>
  <si>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</si>
  <si>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</si>
  <si>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</si>
  <si>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</si>
  <si>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</si>
  <si>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</si>
  <si>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</si>
  <si>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</si>
  <si>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</si>
  <si>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</si>
  <si>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</si>
  <si>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</si>
  <si>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</si>
  <si>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</si>
  <si>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</si>
  <si>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</si>
  <si>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</si>
  <si>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</si>
  <si>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</si>
  <si>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</si>
  <si>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</si>
  <si>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</si>
  <si>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</si>
  <si>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</si>
  <si>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</si>
  <si>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</si>
  <si>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</si>
  <si>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</si>
  <si>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</si>
  <si>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</si>
  <si>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</si>
  <si>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</si>
  <si>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</si>
  <si>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</si>
  <si>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</si>
  <si>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</si>
  <si>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</si>
  <si>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</si>
  <si>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</si>
  <si>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</si>
  <si>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</si>
  <si>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</si>
  <si>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</si>
  <si>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</si>
  <si>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</si>
  <si>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</si>
  <si>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</si>
  <si>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</si>
  <si>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</si>
  <si>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</si>
  <si>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</si>
  <si>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</si>
  <si>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</si>
  <si>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</si>
  <si>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</si>
  <si>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</si>
  <si>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</si>
  <si>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</si>
  <si>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</si>
  <si>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</si>
  <si>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</si>
  <si>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</si>
  <si>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</si>
  <si>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</si>
  <si>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</si>
  <si>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</si>
  <si>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</si>
  <si>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</si>
  <si>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</si>
  <si>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</si>
  <si>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</si>
  <si>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</si>
  <si>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</si>
  <si>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</si>
  <si>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</si>
  <si>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</si>
  <si>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</si>
  <si>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</si>
  <si>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</si>
  <si>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</si>
  <si>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</si>
  <si>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</si>
  <si>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</si>
  <si>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</si>
  <si>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</si>
  <si>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</si>
  <si>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</si>
  <si>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</si>
  <si>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</si>
  <si>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</si>
  <si>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</si>
  <si>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</si>
  <si>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</si>
  <si>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</si>
  <si>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</si>
  <si>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</si>
  <si>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</si>
  <si>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</si>
  <si>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</si>
  <si>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</si>
  <si>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</si>
  <si>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</si>
  <si>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</si>
  <si>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</si>
  <si>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</si>
  <si>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</si>
  <si>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</si>
  <si>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</si>
  <si>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</si>
  <si>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</si>
  <si>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</si>
  <si>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</si>
  <si>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</si>
  <si>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</si>
  <si>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</si>
  <si>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</si>
  <si>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</si>
  <si>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</si>
  <si>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</si>
  <si>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</si>
  <si>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</si>
  <si>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</si>
  <si>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</si>
  <si>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</si>
  <si>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</si>
  <si>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</si>
  <si>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</si>
  <si>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</si>
  <si>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</si>
  <si>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</si>
  <si>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</si>
  <si>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</si>
  <si>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</si>
  <si>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</si>
  <si>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</si>
  <si>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</si>
  <si>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</si>
  <si>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</si>
  <si>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</si>
  <si>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</si>
  <si>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</si>
  <si>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</si>
  <si>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</si>
  <si>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</si>
  <si>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</si>
  <si>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</si>
  <si>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</si>
  <si>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</si>
  <si>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</si>
  <si>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</si>
  <si>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</si>
  <si>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</si>
  <si>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</si>
  <si>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</si>
  <si>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</si>
  <si>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</si>
  <si>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</si>
  <si>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</si>
  <si>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</si>
  <si>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</si>
  <si>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</si>
  <si>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</si>
  <si>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</si>
  <si>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</si>
  <si>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</si>
  <si>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</si>
  <si>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</si>
  <si>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</si>
  <si>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</si>
  <si>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</si>
  <si>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</si>
  <si>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</si>
  <si>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</si>
  <si>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</si>
  <si>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</si>
  <si>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</si>
  <si>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</si>
  <si>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</si>
  <si>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</si>
  <si>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</si>
  <si>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</si>
  <si>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</si>
  <si>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</si>
  <si>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</si>
  <si>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</si>
  <si>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</si>
  <si>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</si>
  <si>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</si>
  <si>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</si>
  <si>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</si>
  <si>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</si>
  <si>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</si>
  <si>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</si>
  <si>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</si>
  <si>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</si>
  <si>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</si>
  <si>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</si>
  <si>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</si>
  <si>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</si>
  <si>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</si>
  <si>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</si>
  <si>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</si>
  <si>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</si>
  <si>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</si>
  <si>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</si>
  <si>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</si>
  <si>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</si>
  <si>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</si>
  <si>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</si>
  <si>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</si>
  <si>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</si>
  <si>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</si>
  <si>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</si>
  <si>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</si>
  <si>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</si>
  <si>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</si>
  <si>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</si>
  <si>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</si>
  <si>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</si>
  <si>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</si>
  <si>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</si>
  <si>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</si>
  <si>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</si>
  <si>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</si>
  <si>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</si>
  <si>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</si>
  <si>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</si>
  <si>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</si>
  <si>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</si>
  <si>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</si>
  <si>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</si>
  <si>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</si>
  <si>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</si>
  <si>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</si>
  <si>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</si>
  <si>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</si>
  <si>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</si>
  <si>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</si>
  <si>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</si>
  <si>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</si>
  <si>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</si>
  <si>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</si>
  <si>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</si>
  <si>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</si>
  <si>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</si>
  <si>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</si>
  <si>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</si>
  <si>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</si>
  <si>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</si>
  <si>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</si>
  <si>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</si>
  <si>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</si>
  <si>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</si>
  <si>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</si>
  <si>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</si>
  <si>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</si>
  <si>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</si>
  <si>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</si>
  <si>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</si>
  <si>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</si>
  <si>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</si>
  <si>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</si>
  <si>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</si>
  <si>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</si>
  <si>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</si>
  <si>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</si>
  <si>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</si>
  <si>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</si>
  <si>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</si>
  <si>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</si>
  <si>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</si>
  <si>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</si>
  <si>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</si>
  <si>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</si>
  <si>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</si>
  <si>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</si>
  <si>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</si>
  <si>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</si>
  <si>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</si>
  <si>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</si>
  <si>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</si>
  <si>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</si>
  <si>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</si>
  <si>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</si>
  <si>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</si>
  <si>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</si>
  <si>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</si>
  <si>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</si>
  <si>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</si>
  <si>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</si>
  <si>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</si>
  <si>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</si>
  <si>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</si>
  <si>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</si>
  <si>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</si>
  <si>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</si>
  <si>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</si>
  <si>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</si>
  <si>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</si>
  <si>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</si>
  <si>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</si>
  <si>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</si>
  <si>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</si>
  <si>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</si>
  <si>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</si>
  <si>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</si>
  <si>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</si>
  <si>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</si>
  <si>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</si>
  <si>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</si>
  <si>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</si>
  <si>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</si>
  <si>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</si>
  <si>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</si>
  <si>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</si>
  <si>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</si>
  <si>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</si>
  <si>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</si>
  <si>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</si>
  <si>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</si>
  <si>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</si>
  <si>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</si>
  <si>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</si>
  <si>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</si>
  <si>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</si>
  <si>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</si>
  <si>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</si>
  <si>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</si>
  <si>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</si>
  <si>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</si>
  <si>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</si>
  <si>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</si>
  <si>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</si>
  <si>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</si>
  <si>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</si>
  <si>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</si>
  <si>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</si>
  <si>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</si>
  <si>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</si>
  <si>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</si>
  <si>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</si>
  <si>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</si>
  <si>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</si>
  <si>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</si>
  <si>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</si>
  <si>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</si>
  <si>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</si>
  <si>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</si>
  <si>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</si>
  <si>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</si>
  <si>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</si>
  <si>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</si>
  <si>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</si>
  <si>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</si>
  <si>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</si>
  <si>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</si>
  <si>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</si>
  <si>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</si>
  <si>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</si>
  <si>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</si>
  <si>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</si>
  <si>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</si>
  <si>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</si>
  <si>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</si>
  <si>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</si>
  <si>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</si>
  <si>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</si>
  <si>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</si>
  <si>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</si>
  <si>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</si>
  <si>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</si>
  <si>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</si>
  <si>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</si>
  <si>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</si>
  <si>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</si>
  <si>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</si>
  <si>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</si>
  <si>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</si>
  <si>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</si>
  <si>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</si>
  <si>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</si>
  <si>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</si>
  <si>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</si>
  <si>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</si>
  <si>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</si>
  <si>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</si>
  <si>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</si>
  <si>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</si>
  <si>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</si>
  <si>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</si>
  <si>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</si>
  <si>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</si>
  <si>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</si>
  <si>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</si>
  <si>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</si>
  <si>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</si>
  <si>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</si>
  <si>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</si>
  <si>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</si>
  <si>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</si>
  <si>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</si>
  <si>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</si>
  <si>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</si>
  <si>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</si>
  <si>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</si>
  <si>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</si>
  <si>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</si>
  <si>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</si>
  <si>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</si>
  <si>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</si>
  <si>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</si>
  <si>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</si>
  <si>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</si>
  <si>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</si>
  <si>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</si>
  <si>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</si>
  <si>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</si>
  <si>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</si>
  <si>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</si>
  <si>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</si>
  <si>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</si>
  <si>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</si>
  <si>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</si>
  <si>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</si>
  <si>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</si>
  <si>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</si>
  <si>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</si>
  <si>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</si>
  <si>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</si>
  <si>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</si>
  <si>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</si>
  <si>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</si>
  <si>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</si>
  <si>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</si>
  <si>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</si>
  <si>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</si>
  <si>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</si>
  <si>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</si>
  <si>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</si>
  <si>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</si>
  <si>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</si>
  <si>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</si>
  <si>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</si>
  <si>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</si>
  <si>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</si>
  <si>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</si>
  <si>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</si>
  <si>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</si>
  <si>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</si>
  <si>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</si>
  <si>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</si>
  <si>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</si>
  <si>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</si>
  <si>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</si>
  <si>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</si>
  <si>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</si>
  <si>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</si>
  <si>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</si>
  <si>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</si>
  <si>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</si>
  <si>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</si>
  <si>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</si>
  <si>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</si>
  <si>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</si>
  <si>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</si>
  <si>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</si>
  <si>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</si>
  <si>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</si>
  <si>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</si>
  <si>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</si>
  <si>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</si>
  <si>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</si>
  <si>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</si>
  <si>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</si>
  <si>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</si>
  <si>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</si>
  <si>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</si>
  <si>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</si>
  <si>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</si>
  <si>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</si>
  <si>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</si>
  <si>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</si>
  <si>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</si>
  <si>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</si>
  <si>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</si>
  <si>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</si>
  <si>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</si>
  <si>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</si>
  <si>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</si>
  <si>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</si>
  <si>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</si>
  <si>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</si>
  <si>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</si>
  <si>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</si>
  <si>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</si>
  <si>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</si>
  <si>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</si>
  <si>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</si>
  <si>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</si>
  <si>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</si>
  <si>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</si>
  <si>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</si>
  <si>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</si>
  <si>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</si>
  <si>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</si>
  <si>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</si>
  <si>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</si>
  <si>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</si>
  <si>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</si>
  <si>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</si>
  <si>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</si>
  <si>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</si>
  <si>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</si>
  <si>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</si>
  <si>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</si>
  <si>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</si>
  <si>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</si>
  <si>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</si>
  <si>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</si>
  <si>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</si>
  <si>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</si>
  <si>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</si>
  <si>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</si>
  <si>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</si>
  <si>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</si>
  <si>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</si>
  <si>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</si>
  <si>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</si>
  <si>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</si>
  <si>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</si>
  <si>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</si>
  <si>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</si>
  <si>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</si>
  <si>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</si>
  <si>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</si>
  <si>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</si>
  <si>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</si>
  <si>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</si>
  <si>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</si>
  <si>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</si>
  <si>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</si>
  <si>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</si>
  <si>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</si>
  <si>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</si>
  <si>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</si>
  <si>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</si>
  <si>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</si>
  <si>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</si>
  <si>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</si>
  <si>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</si>
  <si>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</si>
  <si>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</si>
  <si>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</si>
  <si>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</si>
  <si>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</si>
  <si>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</si>
  <si>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</si>
  <si>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</si>
  <si>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</si>
  <si>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</si>
  <si>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</si>
  <si>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</si>
  <si>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</si>
  <si>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</si>
  <si>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</si>
  <si>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</si>
  <si>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</si>
  <si>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</si>
  <si>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</si>
  <si>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</si>
  <si>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</si>
  <si>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</si>
  <si>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</si>
  <si>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</si>
  <si>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</si>
  <si>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</si>
  <si>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</si>
  <si>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</si>
  <si>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</si>
  <si>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</si>
  <si>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</si>
  <si>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</si>
  <si>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</si>
  <si>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</si>
  <si>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</si>
  <si>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</si>
  <si>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</si>
  <si>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</si>
  <si>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</si>
  <si>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</si>
  <si>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</si>
  <si>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</si>
  <si>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</si>
  <si>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</si>
  <si>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</si>
  <si>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</si>
  <si>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</si>
  <si>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</si>
  <si>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</si>
  <si>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</si>
  <si>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</si>
  <si>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</si>
  <si>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</si>
  <si>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</si>
  <si>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</si>
  <si>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</si>
  <si>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</si>
  <si>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</si>
  <si>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</si>
  <si>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</si>
  <si>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</si>
  <si>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</si>
  <si>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</si>
  <si>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</si>
  <si>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</si>
  <si>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</si>
  <si>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</si>
  <si>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</si>
  <si>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</si>
  <si>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</si>
  <si>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</si>
  <si>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</si>
  <si>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</si>
  <si>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</si>
  <si>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</si>
  <si>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</si>
  <si>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</si>
  <si>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</si>
  <si>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</si>
  <si>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</si>
  <si>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</si>
  <si>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</si>
  <si>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</si>
  <si>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</si>
  <si>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</si>
  <si>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</si>
  <si>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</si>
  <si>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</si>
  <si>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</si>
  <si>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</si>
  <si>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</si>
  <si>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</si>
  <si>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</si>
  <si>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</si>
  <si>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</si>
  <si>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</si>
  <si>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</si>
  <si>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</si>
  <si>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</si>
  <si>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</si>
  <si>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</si>
  <si>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</si>
  <si>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</si>
  <si>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</si>
  <si>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</si>
  <si>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</si>
  <si>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</si>
  <si>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</si>
  <si>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</si>
  <si>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</si>
  <si>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</si>
  <si>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</si>
  <si>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</si>
  <si>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</si>
  <si>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</si>
  <si>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</si>
  <si>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</si>
  <si>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</si>
  <si>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</si>
  <si>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</si>
  <si>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</si>
  <si>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</si>
  <si>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</si>
  <si>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</si>
  <si>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</si>
  <si>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</si>
  <si>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</si>
  <si>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</si>
  <si>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</si>
  <si>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</si>
  <si>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</si>
  <si>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</si>
  <si>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</si>
  <si>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</si>
  <si>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</si>
  <si>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</si>
  <si>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</si>
  <si>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</si>
  <si>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</si>
  <si>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</si>
  <si>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</si>
  <si>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</si>
  <si>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</si>
  <si>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</si>
  <si>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</si>
  <si>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</si>
  <si>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</si>
  <si>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</si>
  <si>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</si>
  <si>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</si>
  <si>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</si>
  <si>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</si>
  <si>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</si>
  <si>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</si>
  <si>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</si>
  <si>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</si>
  <si>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</si>
  <si>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</si>
  <si>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</si>
  <si>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</si>
  <si>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</si>
  <si>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</si>
  <si>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</si>
  <si>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</si>
  <si>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</si>
  <si>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</si>
  <si>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</si>
  <si>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</si>
  <si>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</si>
  <si>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</si>
  <si>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</si>
  <si>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</si>
  <si>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</si>
  <si>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</si>
  <si>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</si>
  <si>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</si>
  <si>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</si>
  <si>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</si>
  <si>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</si>
  <si>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</si>
  <si>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</si>
  <si>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</si>
  <si>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</si>
  <si>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</si>
  <si>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</si>
  <si>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</si>
  <si>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</si>
  <si>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</si>
  <si>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</si>
  <si>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</si>
  <si>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</si>
  <si>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</si>
  <si>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</si>
  <si>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</si>
  <si>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</si>
  <si>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</si>
  <si>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</si>
  <si>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</si>
  <si>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</si>
  <si>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</si>
  <si>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</si>
  <si>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</si>
  <si>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</si>
  <si>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</si>
  <si>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</si>
  <si>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</si>
  <si>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</si>
  <si>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</si>
  <si>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</si>
  <si>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</si>
  <si>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</si>
  <si>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</si>
  <si>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</si>
  <si>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</si>
  <si>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</si>
  <si>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</si>
  <si>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</si>
  <si>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</si>
  <si>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</si>
  <si>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</si>
  <si>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</si>
  <si>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</si>
  <si>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</si>
  <si>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</si>
  <si>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</si>
  <si>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</si>
  <si>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</si>
  <si>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</si>
  <si>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</si>
  <si>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</si>
  <si>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</si>
  <si>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</si>
  <si>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</si>
  <si>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</si>
  <si>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</si>
  <si>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</si>
  <si>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</si>
  <si>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</si>
  <si>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</si>
  <si>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</si>
  <si>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</si>
  <si>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</si>
  <si>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</si>
  <si>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</si>
  <si>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</si>
  <si>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</si>
  <si>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</si>
  <si>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</si>
  <si>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</si>
  <si>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</si>
  <si>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</si>
  <si>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</si>
  <si>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</si>
  <si>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</si>
  <si>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</si>
  <si>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</si>
  <si>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</si>
  <si>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</si>
  <si>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</si>
  <si>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</si>
  <si>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</si>
  <si>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</si>
  <si>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</si>
  <si>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</si>
  <si>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</si>
  <si>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</si>
  <si>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</si>
  <si>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</si>
  <si>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</si>
  <si>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</si>
  <si>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</si>
  <si>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</si>
  <si>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</si>
  <si>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</si>
  <si>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</si>
  <si>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</si>
  <si>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</si>
  <si>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</si>
  <si>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</si>
  <si>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</si>
  <si>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</si>
  <si>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</si>
  <si>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</si>
  <si>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</si>
  <si>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</si>
  <si>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</si>
  <si>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</si>
  <si>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</si>
  <si>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</si>
  <si>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</si>
  <si>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</si>
  <si>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</si>
  <si>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</si>
  <si>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</si>
  <si>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</si>
  <si>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</si>
  <si>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</si>
  <si>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</si>
  <si>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</si>
  <si>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</si>
  <si>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</si>
  <si>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</si>
  <si>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</si>
  <si>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</si>
  <si>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</si>
  <si>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</si>
  <si>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</si>
  <si>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</si>
  <si>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</si>
  <si>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</si>
  <si>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</si>
  <si>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</si>
  <si>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</si>
  <si>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</si>
  <si>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</si>
  <si>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</si>
  <si>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</si>
  <si>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</si>
  <si>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</si>
  <si>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</si>
  <si>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</si>
  <si>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</si>
  <si>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</si>
  <si>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</si>
  <si>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</si>
  <si>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</si>
  <si>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</si>
  <si>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</si>
  <si>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</si>
  <si>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</si>
  <si>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</si>
  <si>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</si>
  <si>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</si>
  <si>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</si>
  <si>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</si>
  <si>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</si>
  <si>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</si>
  <si>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</si>
  <si>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</si>
  <si>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</si>
  <si>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</si>
  <si>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</si>
  <si>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</si>
  <si>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</si>
  <si>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</si>
  <si>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</si>
  <si>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</si>
  <si>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</si>
  <si>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</si>
  <si>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</si>
  <si>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</si>
  <si>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</si>
  <si>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</si>
  <si>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</si>
  <si>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</si>
  <si>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</si>
  <si>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</si>
  <si>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</si>
  <si>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</si>
  <si>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</si>
  <si>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</si>
  <si>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</si>
  <si>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</si>
  <si>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</si>
  <si>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</si>
  <si>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</si>
  <si>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</si>
  <si>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</si>
  <si>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</si>
  <si>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</si>
  <si>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</si>
  <si>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</si>
  <si>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</si>
  <si>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</si>
  <si>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</si>
  <si>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</si>
  <si>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</si>
  <si>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</si>
  <si>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</si>
  <si>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</si>
  <si>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</si>
  <si>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</si>
  <si>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</si>
  <si>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</si>
  <si>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</si>
  <si>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</si>
  <si>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</si>
  <si>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</si>
  <si>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</si>
  <si>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</si>
  <si>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</si>
  <si>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</si>
  <si>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</si>
  <si>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</si>
  <si>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</si>
  <si>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</si>
  <si>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</si>
  <si>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</si>
  <si>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</si>
  <si>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</si>
  <si>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</si>
  <si>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</si>
  <si>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</si>
  <si>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</si>
  <si>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</si>
  <si>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</si>
  <si>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</si>
  <si>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</si>
  <si>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</si>
  <si>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</si>
  <si>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</si>
  <si>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</si>
  <si>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</si>
  <si>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</si>
  <si>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</si>
  <si>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</si>
  <si>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</si>
  <si>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</si>
  <si>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</si>
  <si>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</si>
  <si>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</si>
  <si>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</si>
  <si>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</si>
  <si>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</si>
  <si>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</si>
  <si>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</si>
  <si>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</si>
  <si>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</si>
  <si>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</si>
  <si>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</si>
  <si>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</si>
  <si>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</si>
  <si>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</si>
  <si>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</si>
  <si>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</si>
  <si>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</si>
  <si>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</si>
  <si>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</si>
  <si>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</si>
  <si>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</si>
  <si>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</si>
  <si>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</si>
  <si>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</si>
  <si>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</si>
  <si>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</si>
  <si>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</si>
  <si>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</si>
  <si>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</si>
  <si>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</si>
  <si>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</si>
  <si>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</si>
  <si>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</si>
  <si>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</si>
  <si>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</si>
  <si>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</si>
  <si>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</si>
  <si>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</si>
  <si>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</si>
  <si>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</si>
  <si>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</si>
  <si>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</si>
  <si>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</si>
  <si>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</si>
  <si>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</si>
  <si>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</si>
  <si>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</si>
  <si>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</si>
  <si>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</si>
  <si>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</si>
  <si>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</si>
  <si>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</si>
  <si>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</si>
  <si>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</si>
  <si>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</si>
  <si>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</si>
  <si>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</si>
  <si>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</si>
  <si>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</si>
  <si>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</si>
  <si>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</si>
  <si>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</si>
  <si>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</si>
  <si>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</si>
  <si>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</si>
  <si>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</si>
  <si>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</si>
  <si>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</si>
  <si>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</si>
  <si>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</si>
  <si>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</si>
  <si>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</si>
  <si>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</si>
  <si>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</si>
  <si>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</si>
  <si>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</si>
  <si>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</si>
  <si>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</si>
  <si>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</si>
  <si>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</si>
  <si>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</si>
  <si>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</si>
  <si>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</si>
  <si>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</si>
  <si>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</si>
  <si>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</si>
  <si>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</si>
  <si>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</si>
  <si>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</si>
  <si>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</si>
  <si>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</si>
  <si>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</si>
  <si>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</si>
  <si>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</si>
  <si>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</si>
  <si>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</si>
  <si>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</si>
  <si>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</si>
  <si>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</si>
  <si>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</si>
  <si>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</si>
  <si>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</si>
  <si>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</si>
  <si>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</si>
  <si>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</si>
  <si>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</si>
  <si>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</si>
  <si>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</si>
  <si>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</si>
  <si>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</si>
  <si>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</si>
  <si>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</si>
  <si>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</si>
  <si>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</si>
  <si>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</si>
  <si>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</si>
  <si>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</si>
  <si>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</si>
  <si>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</si>
  <si>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</si>
  <si>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</si>
  <si>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</si>
  <si>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</si>
  <si>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</si>
  <si>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</si>
  <si>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</si>
  <si>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</si>
  <si>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</si>
  <si>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</si>
  <si>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</si>
  <si>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</si>
  <si>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</si>
  <si>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</si>
  <si>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</si>
  <si>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</si>
  <si>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</si>
  <si>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</si>
  <si>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</si>
  <si>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</si>
  <si>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</si>
  <si>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</si>
  <si>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</si>
  <si>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</si>
  <si>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</si>
  <si>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</si>
  <si>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</si>
  <si>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</si>
  <si>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</si>
  <si>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</si>
  <si>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</si>
  <si>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</si>
  <si>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</si>
  <si>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</si>
  <si>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</si>
  <si>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</si>
  <si>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</si>
  <si>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</si>
  <si>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</si>
  <si>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</si>
  <si>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</si>
  <si>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</si>
  <si>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</si>
  <si>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</si>
  <si>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</si>
  <si>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</si>
  <si>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</si>
  <si>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</si>
  <si>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</si>
  <si>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</si>
  <si>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</si>
  <si>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</si>
  <si>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</si>
  <si>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</si>
  <si>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</si>
  <si>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</si>
  <si>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</si>
  <si>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</si>
  <si>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</si>
  <si>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</si>
  <si>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</si>
  <si>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</si>
  <si>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</si>
  <si>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</si>
  <si>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</si>
  <si>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</si>
  <si>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</si>
  <si>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</si>
  <si>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</si>
  <si>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</si>
  <si>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</si>
  <si>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</si>
  <si>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</si>
  <si>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</si>
  <si>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</si>
  <si>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</si>
  <si>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</si>
  <si>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</si>
  <si>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</si>
  <si>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</si>
  <si>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</si>
  <si>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</si>
  <si>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</si>
  <si>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</si>
  <si>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</si>
  <si>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</si>
  <si>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</si>
  <si>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</si>
  <si>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</si>
  <si>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</si>
  <si>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</si>
  <si>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</si>
  <si>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</si>
  <si>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</si>
  <si>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</si>
  <si>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</si>
  <si>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</si>
  <si>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</si>
  <si>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</si>
  <si>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</si>
  <si>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</si>
  <si>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</si>
  <si>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</si>
  <si>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</si>
  <si>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</si>
  <si>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</si>
  <si>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</si>
  <si>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</si>
  <si>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</si>
  <si>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</si>
  <si>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</si>
  <si>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</si>
  <si>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</si>
  <si>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</si>
  <si>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</si>
  <si>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</si>
  <si>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</si>
  <si>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</si>
  <si>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</si>
  <si>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</si>
  <si>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</si>
  <si>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</si>
  <si>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</si>
  <si>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</si>
  <si>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</si>
  <si>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</si>
  <si>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</si>
  <si>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</si>
  <si>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</si>
  <si>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</si>
  <si>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</si>
  <si>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</si>
  <si>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</si>
  <si>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</si>
  <si>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</si>
  <si>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</si>
  <si>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</si>
  <si>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</si>
  <si>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</si>
  <si>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</si>
  <si>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</si>
  <si>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</si>
  <si>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</si>
  <si>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</si>
  <si>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</si>
  <si>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</si>
  <si>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</si>
  <si>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</si>
  <si>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</si>
  <si>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</si>
  <si>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</si>
  <si>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</si>
  <si>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</si>
  <si>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</si>
  <si>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</si>
  <si>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</si>
  <si>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</si>
  <si>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</si>
  <si>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</si>
  <si>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</si>
  <si>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</si>
  <si>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</si>
  <si>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</si>
  <si>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</si>
  <si>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</si>
  <si>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</si>
  <si>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</si>
  <si>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</si>
  <si>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</si>
  <si>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</si>
  <si>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</si>
  <si>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</si>
  <si>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</si>
  <si>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</si>
  <si>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</si>
  <si>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</si>
  <si>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</si>
  <si>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</si>
  <si>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</si>
  <si>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</si>
  <si>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</si>
  <si>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</si>
  <si>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</si>
  <si>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</si>
  <si>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</si>
  <si>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</si>
  <si>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</si>
  <si>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</si>
  <si>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</si>
  <si>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</si>
  <si>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</si>
  <si>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</si>
  <si>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</si>
  <si>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</si>
  <si>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</si>
  <si>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</si>
  <si>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</si>
  <si>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</si>
  <si>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</si>
  <si>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</si>
  <si>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</si>
  <si>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</si>
  <si>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</si>
  <si>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</si>
  <si>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</si>
  <si>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</si>
  <si>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</si>
  <si>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</si>
  <si>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</si>
  <si>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</si>
  <si>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</si>
  <si>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</si>
  <si>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</si>
  <si>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</si>
  <si>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</si>
  <si>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</si>
  <si>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</si>
  <si>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</si>
  <si>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</si>
  <si>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</si>
  <si>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</si>
  <si>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</si>
  <si>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</si>
  <si>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</si>
  <si>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</si>
  <si>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</si>
  <si>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</si>
  <si>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</si>
  <si>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</si>
  <si>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</si>
  <si>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</si>
  <si>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</si>
  <si>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</si>
  <si>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</si>
  <si>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</si>
  <si>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</si>
  <si>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</si>
  <si>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</si>
  <si>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</si>
  <si>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</si>
  <si>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</si>
  <si>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</si>
  <si>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</si>
  <si>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</si>
  <si>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</si>
  <si>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</si>
  <si>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</si>
  <si>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</si>
  <si>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</si>
  <si>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</si>
  <si>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</si>
  <si>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</si>
  <si>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</si>
  <si>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</si>
  <si>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</si>
  <si>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</si>
  <si>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</si>
  <si>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</si>
  <si>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</si>
  <si>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</si>
  <si>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</si>
  <si>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</si>
  <si>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</si>
  <si>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</si>
  <si>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</si>
  <si>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</si>
  <si>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</si>
  <si>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</si>
  <si>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</si>
  <si>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</si>
  <si>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</si>
  <si>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</si>
  <si>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</si>
  <si>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</si>
  <si>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</si>
  <si>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</si>
  <si>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</si>
  <si>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</si>
  <si>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</si>
  <si>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</si>
  <si>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</si>
  <si>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</si>
  <si>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</si>
  <si>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</si>
  <si>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</si>
  <si>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</si>
  <si>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</si>
  <si>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</si>
  <si>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</si>
  <si>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</si>
  <si>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</si>
  <si>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</si>
  <si>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</si>
  <si>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</si>
  <si>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</si>
  <si>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</si>
  <si>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</si>
  <si>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</si>
  <si>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</si>
  <si>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</si>
  <si>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</si>
  <si>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</si>
  <si>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</si>
  <si>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</si>
  <si>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</si>
  <si>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</si>
  <si>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</si>
  <si>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</si>
  <si>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</si>
  <si>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</si>
  <si>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</si>
  <si>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</si>
  <si>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</si>
  <si>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</si>
  <si>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</si>
  <si>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</si>
  <si>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</si>
  <si>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</si>
  <si>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</si>
  <si>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</si>
  <si>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</si>
  <si>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</si>
  <si>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</si>
  <si>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</si>
  <si>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</si>
  <si>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</si>
  <si>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</si>
  <si>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</si>
  <si>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</si>
  <si>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</si>
  <si>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</si>
  <si>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</si>
  <si>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</si>
  <si>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</si>
  <si>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</si>
  <si>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</si>
  <si>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</si>
  <si>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</si>
  <si>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</si>
  <si>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</si>
  <si>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</si>
  <si>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</si>
  <si>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</si>
  <si>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</si>
  <si>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</si>
  <si>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</si>
  <si>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</si>
  <si>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</si>
  <si>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</si>
  <si>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</si>
  <si>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</si>
  <si>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</si>
  <si>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</si>
  <si>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</si>
  <si>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</si>
  <si>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</si>
  <si>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</si>
  <si>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</si>
  <si>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</si>
  <si>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</si>
  <si>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</si>
  <si>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</si>
  <si>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</si>
  <si>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</si>
  <si>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</si>
  <si>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</si>
  <si>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</si>
  <si>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</si>
  <si>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</si>
  <si>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</si>
  <si>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</si>
  <si>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</si>
  <si>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</si>
  <si>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</si>
  <si>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</si>
  <si>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</si>
  <si>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</si>
  <si>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</si>
  <si>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</si>
  <si>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</si>
  <si>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</si>
  <si>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</si>
  <si>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</si>
  <si>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</si>
  <si>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</si>
  <si>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</si>
  <si>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</si>
  <si>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</si>
  <si>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</si>
  <si>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</si>
  <si>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</si>
  <si>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</si>
  <si>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</si>
  <si>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</si>
  <si>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</si>
  <si>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</si>
  <si>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</si>
  <si>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</si>
  <si>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</si>
  <si>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</si>
  <si>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</si>
  <si>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</si>
  <si>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</si>
  <si>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</si>
  <si>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</si>
  <si>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</si>
  <si>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</si>
  <si>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</si>
  <si>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</si>
  <si>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</si>
  <si>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</si>
  <si>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</si>
  <si>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</si>
  <si>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</si>
  <si>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</si>
  <si>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</si>
  <si>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</si>
  <si>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</si>
  <si>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</si>
  <si>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</si>
  <si>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</si>
  <si>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</si>
  <si>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</si>
  <si>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</si>
  <si>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</si>
  <si>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</si>
  <si>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</si>
  <si>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</si>
  <si>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</si>
  <si>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</si>
  <si>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</si>
  <si>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</si>
  <si>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</si>
  <si>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</si>
  <si>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</si>
  <si>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</si>
  <si>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</si>
  <si>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</si>
  <si>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</si>
  <si>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</si>
  <si>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</si>
  <si>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</si>
  <si>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</si>
  <si>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</si>
  <si>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</si>
  <si>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</si>
  <si>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</si>
  <si>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</si>
  <si>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</si>
  <si>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</si>
  <si>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</si>
  <si>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</si>
  <si>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</si>
  <si>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</si>
  <si>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</si>
  <si>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</si>
  <si>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</si>
  <si>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</si>
  <si>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</si>
  <si>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</si>
  <si>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</si>
  <si>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</si>
  <si>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</si>
  <si>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</si>
  <si>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</si>
  <si>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</si>
  <si>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</si>
  <si>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</si>
  <si>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</si>
  <si>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</si>
  <si>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</si>
  <si>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</si>
  <si>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</si>
  <si>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</si>
  <si>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</si>
  <si>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</si>
  <si>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</si>
  <si>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</si>
  <si>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</si>
  <si>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</si>
  <si>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</si>
  <si>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</si>
  <si>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</si>
  <si>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</si>
  <si>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</si>
  <si>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</si>
  <si>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</si>
  <si>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</si>
  <si>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</si>
  <si>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</si>
  <si>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</si>
  <si>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</si>
  <si>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</si>
  <si>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</si>
  <si>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</si>
  <si>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</si>
  <si>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</si>
  <si>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</si>
  <si>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</si>
  <si>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</si>
  <si>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</si>
  <si>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</si>
  <si>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</si>
  <si>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</si>
  <si>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</si>
  <si>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</si>
  <si>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</si>
  <si>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</si>
  <si>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</si>
  <si>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</si>
  <si>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</si>
  <si>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</si>
  <si>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</si>
  <si>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</si>
  <si>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</si>
  <si>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</si>
  <si>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</si>
  <si>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</si>
  <si>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</si>
  <si>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</si>
  <si>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</si>
  <si>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</si>
  <si>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</si>
  <si>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</si>
  <si>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</si>
  <si>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</si>
  <si>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</si>
  <si>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</si>
  <si>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</si>
  <si>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</si>
  <si>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</si>
  <si>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</si>
  <si>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</si>
  <si>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</si>
  <si>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</si>
  <si>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</si>
  <si>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</si>
  <si>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</si>
  <si>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</si>
  <si>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</si>
  <si>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</si>
  <si>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</si>
  <si>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</si>
  <si>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</si>
  <si>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</si>
  <si>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</si>
  <si>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</si>
  <si>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</si>
  <si>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</si>
  <si>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</si>
  <si>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</si>
  <si>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</si>
  <si>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</si>
  <si>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</si>
  <si>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</si>
  <si>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</si>
  <si>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</si>
  <si>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</si>
  <si>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</si>
  <si>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</si>
  <si>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</si>
  <si>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</si>
  <si>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</si>
  <si>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</si>
  <si>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</si>
  <si>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</si>
  <si>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</si>
  <si>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</si>
  <si>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</si>
  <si>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</si>
  <si>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</si>
  <si>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</si>
  <si>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</si>
  <si>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</si>
  <si>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</si>
  <si>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</si>
  <si>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</si>
  <si>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</si>
  <si>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</si>
  <si>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</si>
  <si>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</si>
  <si>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</si>
  <si>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</si>
  <si>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</si>
  <si>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</si>
  <si>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</si>
  <si>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</si>
  <si>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</si>
  <si>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</si>
  <si>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</si>
  <si>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</si>
  <si>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</si>
  <si>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</si>
  <si>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</si>
  <si>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</si>
  <si>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</si>
  <si>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</si>
  <si>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</si>
  <si>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</si>
  <si>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</si>
  <si>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</si>
  <si>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</si>
  <si>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</si>
  <si>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</si>
  <si>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</si>
  <si>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</si>
  <si>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</si>
  <si>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</si>
  <si>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</si>
  <si>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</si>
  <si>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</si>
  <si>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</si>
  <si>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</si>
  <si>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</si>
  <si>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</si>
  <si>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</si>
  <si>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</si>
  <si>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</si>
  <si>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</si>
  <si>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</si>
  <si>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</si>
  <si>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</si>
  <si>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</si>
  <si>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</si>
  <si>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</si>
  <si>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</si>
  <si>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</si>
  <si>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</si>
  <si>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</si>
  <si>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</si>
  <si>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</si>
  <si>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</si>
  <si>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</si>
  <si>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</si>
  <si>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</si>
  <si>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</si>
  <si>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</si>
  <si>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</si>
  <si>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</si>
  <si>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</si>
  <si>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</si>
  <si>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</si>
  <si>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</si>
  <si>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</si>
  <si>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</si>
  <si>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</si>
  <si>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</si>
  <si>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</si>
  <si>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</si>
  <si>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</si>
  <si>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</si>
  <si>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</si>
  <si>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</si>
  <si>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</si>
  <si>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</si>
  <si>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</si>
  <si>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</si>
  <si>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</si>
  <si>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</si>
  <si>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</si>
  <si>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</si>
  <si>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</si>
  <si>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</si>
  <si>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</si>
  <si>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</si>
  <si>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</si>
  <si>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</si>
  <si>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</si>
  <si>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</si>
  <si>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</si>
  <si>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</si>
  <si>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</si>
  <si>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</si>
  <si>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</si>
  <si>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</si>
  <si>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</si>
  <si>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</si>
  <si>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</si>
  <si>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</si>
  <si>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</si>
  <si>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</si>
  <si>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</si>
  <si>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</si>
  <si>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</si>
  <si>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</si>
  <si>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</si>
  <si>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</si>
  <si>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</si>
  <si>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</si>
  <si>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</si>
  <si>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</si>
  <si>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</si>
  <si>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</si>
  <si>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</si>
  <si>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</si>
  <si>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</si>
  <si>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</si>
  <si>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</si>
  <si>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</si>
  <si>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</si>
  <si>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</si>
  <si>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</si>
  <si>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</si>
  <si>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</si>
  <si>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</si>
  <si>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</si>
  <si>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</si>
  <si>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</si>
  <si>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</si>
  <si>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</si>
  <si>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</si>
  <si>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</si>
  <si>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</si>
  <si>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</si>
  <si>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</si>
  <si>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</si>
  <si>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</si>
  <si>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</si>
  <si>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</si>
  <si>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</si>
  <si>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</si>
  <si>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</si>
  <si>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</si>
  <si>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</si>
  <si>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</si>
  <si>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</si>
  <si>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</si>
  <si>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</si>
  <si>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</si>
  <si>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</si>
  <si>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</si>
  <si>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</si>
  <si>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</si>
  <si>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</si>
  <si>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</si>
  <si>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</si>
  <si>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</si>
  <si>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</si>
  <si>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</si>
  <si>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</si>
  <si>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</si>
  <si>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</si>
  <si>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</si>
  <si>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</si>
  <si>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</si>
  <si>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</si>
  <si>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</si>
  <si>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</si>
  <si>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</si>
  <si>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</si>
  <si>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</si>
  <si>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</si>
  <si>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</si>
  <si>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</si>
  <si>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</si>
  <si>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</si>
  <si>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</si>
  <si>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</si>
  <si>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</si>
  <si>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</si>
  <si>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</si>
  <si>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</si>
  <si>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</si>
  <si>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</si>
  <si>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</si>
  <si>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</si>
  <si>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</si>
  <si>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</si>
  <si>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</si>
  <si>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</si>
  <si>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</si>
  <si>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</si>
  <si>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</si>
  <si>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</si>
  <si>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</si>
  <si>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</si>
  <si>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</si>
  <si>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</si>
  <si>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</si>
  <si>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</si>
  <si>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</si>
  <si>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</si>
  <si>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</si>
  <si>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</si>
  <si>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</si>
  <si>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</si>
  <si>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</si>
  <si>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</si>
  <si>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</si>
  <si>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</si>
  <si>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</si>
  <si>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</si>
  <si>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</si>
  <si>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</si>
  <si>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</si>
  <si>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</si>
  <si>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</si>
  <si>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</si>
  <si>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</si>
  <si>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</si>
  <si>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</si>
  <si>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</si>
  <si>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</si>
  <si>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</si>
  <si>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</si>
  <si>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</si>
  <si>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</si>
  <si>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</si>
  <si>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</si>
  <si>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</si>
  <si>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</si>
  <si>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</si>
  <si>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</si>
  <si>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</si>
  <si>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</si>
  <si>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</si>
  <si>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</si>
  <si>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</si>
  <si>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</si>
  <si>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</si>
  <si>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</si>
  <si>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</si>
  <si>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</si>
  <si>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</si>
  <si>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</si>
  <si>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</si>
  <si>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</si>
  <si>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</si>
  <si>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</si>
  <si>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</si>
  <si>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</si>
  <si>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</si>
  <si>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</si>
  <si>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</si>
  <si>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</si>
  <si>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</si>
  <si>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</si>
  <si>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</si>
  <si>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</si>
  <si>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</si>
  <si>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</si>
  <si>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</si>
  <si>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</si>
  <si>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</si>
  <si>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</si>
  <si>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</si>
  <si>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</si>
  <si>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</si>
  <si>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</si>
  <si>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</si>
  <si>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</si>
  <si>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</si>
  <si>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</si>
  <si>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</si>
  <si>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</si>
  <si>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</si>
  <si>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</si>
  <si>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</si>
  <si>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</si>
  <si>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</si>
  <si>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</si>
  <si>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</si>
  <si>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</si>
  <si>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</si>
  <si>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</si>
  <si>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</si>
  <si>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</si>
  <si>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</si>
  <si>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</si>
  <si>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</si>
  <si>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</si>
  <si>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</si>
  <si>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</si>
  <si>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</si>
  <si>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</si>
  <si>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</si>
  <si>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</si>
  <si>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</si>
  <si>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</si>
  <si>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</si>
  <si>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</si>
  <si>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</si>
  <si>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</si>
  <si>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</si>
  <si>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</si>
  <si>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</si>
  <si>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</si>
  <si>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</si>
  <si>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</si>
  <si>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</si>
  <si>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</si>
  <si>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</si>
  <si>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</si>
  <si>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</si>
  <si>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</si>
  <si>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</si>
  <si>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</si>
  <si>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</si>
  <si>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</si>
  <si>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</si>
  <si>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</si>
  <si>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</si>
  <si>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</si>
  <si>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</si>
  <si>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</si>
  <si>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</si>
  <si>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</si>
  <si>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</si>
  <si>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</si>
  <si>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</si>
  <si>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</si>
  <si>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</si>
  <si>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</si>
  <si>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</si>
  <si>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</si>
  <si>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</si>
  <si>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</si>
  <si>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</si>
  <si>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</si>
  <si>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</si>
  <si>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</si>
  <si>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</si>
  <si>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</si>
  <si>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</si>
  <si>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</si>
  <si>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</si>
  <si>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</si>
  <si>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</si>
  <si>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</si>
  <si>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</si>
  <si>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</si>
  <si>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</si>
  <si>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</si>
  <si>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</si>
  <si>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</si>
  <si>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</si>
  <si>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</si>
  <si>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</si>
  <si>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</si>
  <si>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</si>
  <si>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</si>
  <si>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</si>
  <si>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</si>
  <si>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</si>
  <si>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</si>
  <si>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</si>
  <si>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</si>
  <si>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</si>
  <si>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</si>
  <si>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</si>
  <si>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</si>
  <si>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</si>
  <si>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</si>
  <si>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</si>
  <si>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</si>
  <si>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</si>
  <si>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</si>
  <si>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</si>
  <si>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</si>
  <si>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</si>
  <si>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</si>
  <si>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</si>
  <si>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</si>
  <si>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</si>
  <si>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</si>
  <si>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</si>
  <si>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</si>
  <si>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</si>
  <si>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</si>
  <si>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</si>
  <si>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</si>
  <si>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</si>
  <si>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</si>
  <si>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</si>
  <si>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</si>
  <si>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</si>
  <si>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</si>
  <si>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</si>
  <si>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</si>
  <si>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</si>
  <si>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</si>
  <si>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</si>
  <si>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</si>
  <si>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</si>
  <si>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</si>
  <si>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</si>
  <si>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</si>
  <si>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</si>
  <si>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</si>
  <si>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</si>
  <si>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</si>
  <si>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</si>
  <si>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</si>
  <si>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</si>
  <si>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</si>
  <si>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</si>
  <si>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</si>
  <si>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</si>
  <si>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</si>
  <si>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</si>
  <si>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</si>
  <si>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</si>
  <si>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</si>
  <si>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</si>
  <si>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</si>
  <si>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</si>
  <si>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</si>
  <si>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</si>
  <si>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</si>
  <si>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</si>
  <si>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</si>
  <si>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</si>
  <si>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</si>
  <si>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</si>
  <si>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</si>
  <si>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</si>
  <si>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</si>
  <si>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</si>
  <si>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</si>
  <si>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</si>
  <si>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</si>
  <si>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</si>
  <si>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</si>
  <si>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</si>
  <si>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</si>
  <si>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</si>
  <si>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</si>
  <si>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</si>
  <si>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</si>
  <si>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</si>
  <si>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</si>
  <si>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</si>
  <si>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</si>
  <si>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</si>
  <si>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</si>
  <si>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</si>
  <si>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</si>
  <si>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</si>
  <si>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</si>
  <si>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</si>
  <si>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</si>
  <si>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</si>
  <si>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</si>
  <si>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</si>
  <si>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</si>
  <si>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</si>
  <si>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</si>
  <si>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</si>
  <si>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</si>
  <si>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</si>
  <si>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</si>
  <si>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</si>
  <si>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</si>
  <si>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</si>
  <si>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</si>
  <si>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</si>
  <si>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</si>
  <si>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</si>
  <si>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</si>
  <si>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</si>
  <si>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</si>
  <si>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</si>
  <si>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</si>
  <si>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</si>
  <si>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</si>
  <si>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</si>
  <si>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</si>
  <si>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</si>
  <si>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</si>
  <si>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</si>
  <si>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</si>
  <si>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</si>
  <si>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</si>
  <si>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</si>
  <si>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</si>
  <si>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</si>
  <si>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</si>
  <si>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</si>
  <si>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</si>
  <si>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</si>
  <si>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</si>
  <si>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</si>
  <si>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</si>
  <si>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</si>
  <si>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</si>
  <si>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</si>
  <si>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</si>
  <si>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</si>
  <si>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</si>
  <si>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</si>
  <si>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</si>
  <si>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</si>
  <si>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</si>
  <si>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</si>
  <si>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</si>
  <si>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</si>
  <si>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</si>
  <si>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</si>
  <si>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</si>
  <si>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</si>
  <si>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</si>
  <si>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</si>
  <si>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</si>
  <si>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</si>
  <si>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</si>
  <si>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</si>
  <si>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</si>
  <si>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</si>
  <si>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</si>
  <si>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</si>
  <si>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</si>
  <si>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</si>
  <si>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</si>
  <si>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</si>
  <si>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</si>
  <si>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</si>
  <si>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</si>
  <si>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</si>
  <si>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</si>
  <si>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</si>
  <si>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</si>
  <si>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</si>
  <si>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</si>
  <si>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</si>
  <si>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</si>
  <si>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</si>
  <si>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</si>
  <si>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</si>
  <si>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</si>
  <si>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</si>
  <si>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</si>
  <si>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</si>
  <si>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</si>
  <si>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</si>
  <si>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</si>
  <si>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</si>
  <si>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</si>
  <si>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</si>
  <si>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</si>
  <si>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</si>
  <si>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</si>
  <si>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</si>
  <si>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</si>
  <si>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</si>
  <si>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</si>
  <si>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</si>
  <si>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</si>
  <si>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</si>
  <si>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</si>
  <si>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</si>
  <si>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</si>
  <si>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</si>
  <si>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</si>
  <si>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</si>
  <si>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</si>
  <si>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</si>
  <si>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</si>
  <si>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</si>
  <si>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</si>
  <si>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</si>
  <si>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</si>
  <si>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</si>
  <si>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</si>
  <si>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</si>
  <si>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</si>
  <si>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</si>
  <si>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</si>
  <si>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</si>
  <si>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</si>
  <si>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</si>
  <si>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</si>
  <si>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</si>
  <si>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</si>
  <si>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</si>
  <si>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</si>
  <si>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</si>
  <si>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</si>
  <si>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</si>
  <si>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</si>
  <si>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</si>
  <si>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</si>
  <si>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</si>
  <si>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</si>
  <si>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</si>
  <si>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</si>
  <si>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</si>
  <si>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</si>
  <si>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</si>
  <si>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</si>
  <si>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</si>
  <si>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</si>
  <si>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</si>
  <si>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</si>
  <si>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</si>
  <si>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</si>
  <si>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</si>
  <si>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</si>
  <si>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</si>
  <si>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</si>
  <si>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</si>
  <si>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</si>
  <si>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</si>
  <si>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</si>
  <si>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</si>
  <si>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</si>
  <si>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</si>
  <si>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</si>
  <si>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</si>
  <si>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</si>
  <si>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</si>
  <si>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</si>
  <si>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</si>
  <si>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</si>
  <si>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</si>
  <si>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</si>
  <si>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</si>
  <si>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</si>
  <si>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</si>
  <si>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</si>
  <si>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</si>
  <si>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</si>
  <si>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</si>
  <si>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</si>
  <si>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</si>
  <si>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</si>
  <si>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</si>
  <si>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</si>
  <si>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</si>
  <si>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</si>
  <si>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</si>
  <si>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</si>
  <si>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</si>
  <si>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</si>
  <si>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</si>
  <si>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</si>
  <si>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</si>
  <si>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</si>
  <si>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</si>
  <si>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</si>
  <si>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</si>
  <si>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</si>
  <si>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</si>
  <si>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</si>
  <si>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</si>
  <si>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</si>
  <si>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</si>
  <si>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</si>
  <si>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</si>
  <si>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</si>
  <si>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</si>
  <si>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</si>
  <si>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</si>
  <si>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</si>
  <si>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</si>
  <si>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</si>
  <si>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</si>
  <si>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</si>
  <si>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</si>
  <si>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</si>
  <si>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</si>
  <si>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</si>
  <si>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</si>
  <si>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</si>
  <si>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</si>
  <si>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</si>
  <si>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</si>
  <si>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</si>
  <si>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</si>
  <si>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</si>
  <si>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</si>
  <si>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</si>
  <si>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</si>
  <si>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</si>
  <si>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</si>
  <si>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</si>
  <si>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</si>
  <si>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</si>
  <si>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</si>
  <si>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</si>
  <si>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</si>
  <si>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</si>
  <si>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</si>
  <si>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</si>
  <si>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</si>
  <si>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</si>
  <si>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</si>
  <si>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</si>
  <si>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</si>
  <si>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</si>
  <si>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</si>
  <si>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</si>
  <si>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</si>
  <si>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</si>
  <si>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</si>
  <si>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</si>
  <si>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</si>
  <si>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</si>
  <si>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</si>
  <si>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</si>
  <si>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</si>
  <si>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</si>
  <si>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</si>
  <si>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</si>
  <si>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</si>
  <si>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</si>
  <si>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</si>
  <si>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</si>
  <si>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</si>
  <si>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</si>
  <si>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</si>
  <si>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</si>
  <si>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</si>
  <si>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</si>
  <si>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</si>
  <si>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</si>
  <si>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</si>
  <si>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</si>
  <si>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</si>
  <si>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</si>
  <si>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</si>
  <si>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</si>
  <si>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</si>
  <si>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</si>
  <si>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</si>
  <si>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</si>
  <si>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</si>
  <si>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</si>
  <si>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</si>
  <si>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</si>
  <si>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</si>
  <si>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</si>
  <si>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</si>
  <si>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</si>
  <si>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</si>
  <si>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</si>
  <si>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</si>
  <si>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</si>
  <si>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</si>
  <si>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</si>
  <si>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</si>
  <si>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</si>
  <si>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</si>
  <si>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</si>
  <si>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</si>
  <si>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</si>
  <si>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</si>
  <si>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</si>
  <si>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</si>
  <si>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</si>
  <si>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</si>
  <si>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</si>
  <si>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</si>
  <si>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</si>
  <si>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</si>
  <si>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</si>
  <si>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</si>
  <si>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</si>
  <si>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</si>
  <si>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</si>
  <si>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</si>
  <si>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</si>
  <si>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</si>
  <si>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</si>
  <si>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</si>
  <si>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</si>
  <si>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</si>
  <si>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</si>
  <si>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</si>
  <si>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</si>
  <si>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</si>
  <si>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</si>
  <si>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</si>
  <si>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</si>
  <si>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</si>
  <si>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</si>
  <si>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</si>
  <si>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</si>
  <si>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</si>
  <si>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</si>
  <si>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</si>
  <si>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</si>
  <si>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</si>
  <si>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</si>
  <si>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</si>
  <si>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</si>
  <si>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</si>
  <si>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</si>
  <si>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</si>
  <si>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</si>
  <si>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</si>
  <si>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</si>
  <si>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</si>
  <si>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</si>
  <si>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</si>
  <si>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</si>
  <si>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</si>
  <si>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</si>
  <si>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</si>
  <si>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</si>
  <si>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</si>
  <si>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</si>
  <si>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</si>
  <si>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</si>
  <si>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</si>
  <si>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</si>
  <si>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</si>
  <si>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</si>
  <si>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</si>
  <si>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</si>
  <si>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</si>
  <si>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</si>
  <si>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</si>
  <si>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</si>
  <si>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</si>
  <si>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</si>
  <si>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</si>
  <si>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</si>
  <si>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</si>
  <si>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</si>
  <si>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</si>
  <si>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</si>
  <si>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</si>
  <si>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</si>
  <si>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</si>
  <si>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</si>
  <si>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</si>
  <si>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</si>
  <si>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</si>
  <si>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</si>
  <si>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</si>
  <si>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</si>
  <si>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</si>
  <si>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</si>
  <si>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</si>
  <si>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</si>
  <si>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</si>
  <si>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</si>
  <si>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</si>
  <si>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</si>
  <si>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</si>
  <si>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</si>
  <si>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</si>
  <si>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</si>
  <si>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</si>
  <si>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</si>
  <si>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</si>
  <si>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</si>
  <si>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</si>
  <si>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</si>
  <si>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</si>
  <si>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</si>
  <si>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</si>
  <si>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</si>
  <si>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</si>
  <si>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</si>
  <si>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</si>
  <si>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</si>
  <si>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</si>
  <si>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</si>
  <si>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</si>
  <si>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</si>
  <si>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</si>
  <si>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</si>
  <si>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</si>
  <si>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</si>
  <si>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</si>
  <si>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</si>
  <si>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</si>
  <si>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</si>
  <si>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</si>
  <si>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</si>
  <si>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</si>
  <si>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</si>
  <si>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</si>
  <si>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</si>
  <si>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</si>
  <si>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</si>
  <si>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</si>
  <si>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</si>
  <si>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</si>
  <si>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</si>
  <si>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</si>
  <si>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</si>
  <si>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</si>
  <si>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</si>
  <si>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</si>
  <si>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</si>
  <si>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</si>
  <si>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</si>
  <si>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</si>
  <si>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</si>
  <si>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</si>
  <si>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</si>
  <si>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</si>
  <si>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</si>
  <si>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</si>
  <si>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</si>
  <si>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</si>
  <si>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</si>
  <si>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</si>
  <si>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</si>
  <si>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</si>
  <si>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</si>
  <si>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</si>
  <si>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</si>
  <si>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</si>
  <si>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</si>
  <si>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</si>
  <si>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</si>
  <si>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</si>
  <si>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</si>
  <si>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</si>
  <si>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</si>
  <si>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</si>
  <si>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</si>
  <si>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</si>
  <si>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</si>
  <si>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</si>
  <si>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</si>
  <si>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</si>
  <si>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</si>
  <si>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</si>
  <si>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</si>
  <si>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</si>
  <si>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</si>
  <si>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</si>
  <si>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</si>
  <si>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</si>
  <si>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</si>
  <si>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</si>
  <si>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</si>
  <si>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</si>
  <si>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</si>
  <si>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</si>
  <si>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</si>
  <si>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</si>
  <si>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</si>
  <si>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</si>
  <si>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</si>
  <si>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</si>
  <si>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</si>
  <si>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</si>
  <si>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</si>
  <si>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</si>
  <si>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</si>
  <si>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</si>
  <si>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</si>
  <si>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</si>
  <si>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</si>
  <si>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</si>
  <si>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</si>
  <si>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</si>
  <si>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</si>
  <si>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</si>
  <si>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</si>
  <si>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</si>
  <si>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</si>
  <si>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</si>
  <si>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</si>
  <si>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</si>
  <si>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</si>
  <si>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</si>
  <si>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</si>
  <si>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</si>
  <si>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</si>
  <si>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</si>
  <si>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</si>
  <si>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</si>
  <si>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</si>
  <si>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</si>
  <si>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</si>
  <si>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</si>
  <si>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</si>
  <si>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</si>
  <si>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</si>
  <si>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</si>
  <si>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</si>
  <si>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</si>
  <si>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</si>
  <si>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</si>
  <si>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</si>
  <si>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</si>
  <si>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</si>
  <si>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</si>
  <si>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</si>
  <si>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</si>
  <si>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</si>
  <si>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</si>
  <si>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</si>
  <si>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</si>
  <si>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</si>
  <si>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</si>
  <si>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</si>
  <si>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</si>
  <si>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</si>
  <si>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</si>
  <si>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</si>
  <si>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</si>
  <si>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</si>
  <si>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</si>
  <si>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</si>
  <si>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</si>
  <si>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</si>
  <si>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</si>
  <si>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</si>
  <si>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</si>
  <si>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</si>
  <si>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</si>
  <si>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</si>
  <si>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</si>
  <si>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</si>
  <si>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</si>
  <si>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</si>
  <si>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</si>
  <si>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</si>
  <si>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</si>
  <si>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</si>
  <si>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</si>
  <si>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</si>
  <si>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</si>
  <si>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</si>
  <si>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</si>
  <si>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</si>
  <si>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</si>
  <si>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</si>
  <si>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</si>
  <si>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</si>
  <si>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</si>
  <si>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</si>
  <si>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</si>
  <si>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</si>
  <si>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</si>
  <si>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</si>
  <si>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</si>
  <si>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</si>
  <si>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</si>
  <si>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</si>
  <si>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</si>
  <si>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</si>
  <si>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</si>
  <si>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</si>
  <si>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</si>
  <si>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</si>
  <si>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</si>
  <si>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</si>
  <si>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</si>
  <si>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</si>
  <si>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</si>
  <si>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</si>
  <si>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</si>
  <si>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</si>
  <si>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</si>
  <si>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</si>
  <si>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</si>
  <si>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</si>
  <si>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</si>
  <si>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</si>
  <si>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</si>
  <si>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</si>
  <si>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</si>
  <si>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</si>
  <si>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</si>
  <si>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</si>
  <si>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</si>
  <si>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</si>
  <si>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</si>
  <si>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</si>
  <si>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</si>
  <si>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</si>
  <si>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</si>
  <si>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</si>
  <si>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</si>
  <si>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</si>
  <si>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</si>
  <si>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</si>
  <si>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</si>
  <si>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</si>
  <si>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</si>
  <si>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</si>
  <si>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</si>
  <si>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</si>
  <si>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</si>
  <si>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</si>
  <si>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</si>
  <si>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</si>
  <si>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</si>
  <si>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</si>
  <si>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</si>
  <si>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</si>
  <si>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</si>
  <si>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</si>
  <si>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</si>
  <si>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</si>
  <si>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</si>
  <si>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</si>
  <si>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</si>
  <si>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</si>
  <si>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</si>
  <si>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</si>
  <si>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</si>
  <si>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</si>
  <si>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</si>
  <si>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</si>
  <si>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</si>
  <si>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</si>
  <si>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</si>
  <si>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</si>
  <si>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</si>
  <si>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</si>
  <si>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</si>
  <si>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</si>
  <si>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</si>
  <si>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</si>
  <si>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</si>
  <si>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</si>
  <si>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</si>
  <si>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</si>
  <si>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</si>
  <si>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</si>
  <si>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</si>
  <si>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</si>
  <si>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</si>
  <si>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</si>
  <si>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</si>
  <si>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</si>
  <si>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</si>
  <si>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</si>
  <si>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</si>
  <si>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</si>
  <si>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</si>
  <si>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</si>
  <si>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</si>
  <si>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</si>
  <si>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</si>
  <si>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</si>
  <si>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</si>
  <si>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</si>
  <si>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</si>
  <si>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</si>
  <si>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</si>
  <si>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</si>
  <si>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</si>
  <si>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</si>
  <si>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</si>
  <si>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</si>
  <si>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</si>
  <si>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</si>
  <si>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</si>
  <si>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</si>
  <si>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</si>
  <si>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</si>
  <si>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</si>
  <si>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</si>
  <si>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</si>
  <si>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</si>
  <si>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</si>
  <si>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</si>
  <si>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</si>
  <si>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</si>
  <si>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</si>
  <si>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</si>
  <si>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</si>
  <si>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</si>
  <si>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</si>
  <si>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</si>
  <si>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</si>
  <si>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</si>
  <si>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</si>
  <si>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</si>
  <si>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</si>
  <si>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</si>
  <si>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</si>
  <si>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</si>
  <si>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</si>
  <si>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</si>
  <si>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</si>
  <si>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</si>
  <si>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</si>
  <si>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</si>
  <si>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</si>
  <si>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</si>
  <si>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</si>
  <si>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</si>
  <si>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</si>
  <si>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</si>
  <si>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</si>
  <si>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</si>
  <si>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</si>
  <si>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</si>
  <si>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</si>
  <si>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</si>
  <si>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</si>
  <si>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</si>
  <si>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</si>
  <si>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</si>
  <si>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</si>
  <si>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</si>
  <si>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</si>
  <si>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</si>
  <si>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</si>
  <si>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</si>
  <si>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</si>
  <si>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</si>
  <si>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</si>
  <si>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</si>
  <si>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</si>
  <si>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</si>
  <si>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</si>
  <si>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</si>
  <si>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</si>
  <si>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</si>
  <si>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</si>
  <si>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</si>
  <si>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</si>
  <si>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</si>
  <si>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</si>
  <si>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</si>
  <si>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</si>
  <si>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</si>
  <si>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</si>
  <si>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</si>
  <si>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</si>
  <si>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</si>
  <si>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</si>
  <si>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</si>
  <si>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</si>
  <si>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</si>
  <si>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</si>
  <si>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</si>
  <si>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</si>
  <si>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</si>
  <si>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</si>
  <si>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</si>
  <si>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</si>
  <si>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</si>
  <si>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</si>
  <si>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</si>
  <si>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</si>
  <si>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</si>
  <si>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</si>
  <si>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</si>
  <si>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</si>
  <si>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</si>
  <si>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</si>
  <si>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</si>
  <si>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</si>
  <si>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</si>
  <si>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</si>
  <si>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</si>
  <si>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</si>
  <si>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</si>
  <si>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</si>
  <si>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</si>
  <si>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</si>
  <si>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</si>
  <si>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</si>
  <si>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</si>
  <si>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</si>
  <si>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</si>
  <si>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</si>
  <si>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</si>
  <si>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</si>
  <si>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</si>
  <si>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</si>
  <si>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</si>
  <si>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</si>
  <si>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</si>
  <si>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</si>
  <si>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</si>
  <si>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</si>
  <si>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</si>
  <si>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</si>
  <si>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</si>
  <si>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</si>
  <si>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</si>
  <si>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</si>
  <si>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</si>
  <si>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</si>
  <si>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</si>
  <si>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</si>
  <si>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</si>
  <si>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</si>
  <si>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</si>
  <si>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</si>
  <si>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</si>
  <si>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</si>
  <si>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</si>
  <si>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</si>
  <si>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</si>
  <si>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</si>
  <si>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</si>
  <si>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</si>
  <si>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</si>
  <si>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</si>
  <si>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</si>
  <si>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</si>
  <si>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</si>
  <si>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</si>
  <si>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</si>
  <si>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</si>
  <si>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</si>
  <si>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</si>
  <si>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</si>
  <si>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</si>
  <si>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</si>
  <si>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</si>
  <si>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</si>
  <si>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</si>
  <si>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</si>
  <si>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</si>
  <si>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</si>
  <si>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</si>
  <si>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</si>
  <si>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</si>
  <si>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</si>
  <si>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</si>
  <si>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</si>
  <si>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</si>
  <si>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</si>
  <si>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</si>
  <si>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</si>
  <si>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</si>
  <si>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</si>
  <si>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</si>
  <si>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</si>
  <si>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</si>
  <si>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</si>
  <si>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</si>
  <si>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</si>
  <si>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</si>
  <si>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</si>
  <si>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</si>
  <si>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</si>
  <si>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</si>
  <si>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</si>
  <si>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</si>
  <si>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</si>
  <si>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</si>
  <si>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</si>
  <si>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</si>
  <si>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</si>
  <si>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</si>
  <si>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</si>
  <si>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</si>
  <si>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</si>
  <si>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</si>
  <si>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</si>
  <si>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</si>
  <si>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</si>
  <si>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</si>
  <si>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</si>
  <si>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</si>
  <si>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</si>
  <si>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</si>
  <si>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</si>
  <si>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</si>
  <si>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</si>
  <si>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</si>
  <si>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</si>
  <si>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</si>
  <si>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</si>
  <si>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</si>
  <si>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</si>
  <si>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</si>
  <si>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</si>
  <si>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</si>
  <si>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</si>
  <si>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</si>
  <si>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</si>
  <si>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</si>
  <si>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</si>
  <si>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</si>
  <si>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</si>
  <si>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</si>
  <si>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</si>
  <si>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</si>
  <si>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</si>
  <si>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</si>
  <si>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</si>
  <si>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</si>
  <si>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</si>
  <si>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</si>
  <si>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</si>
  <si>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</si>
  <si>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</si>
  <si>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</si>
  <si>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</si>
  <si>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</si>
  <si>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</si>
  <si>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</si>
  <si>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</si>
  <si>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</si>
  <si>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</si>
  <si>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</si>
  <si>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</si>
  <si>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</si>
  <si>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</si>
  <si>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</si>
  <si>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</si>
  <si>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</si>
  <si>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</si>
  <si>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</si>
  <si>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</si>
  <si>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</si>
  <si>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</si>
  <si>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</si>
  <si>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</si>
  <si>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</si>
  <si>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</si>
  <si>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</si>
  <si>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</si>
  <si>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</si>
  <si>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</si>
  <si>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</si>
  <si>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</si>
  <si>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</si>
  <si>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</si>
  <si>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</si>
  <si>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</si>
  <si>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</si>
  <si>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</si>
  <si>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</si>
  <si>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</si>
  <si>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</si>
  <si>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</si>
  <si>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</si>
  <si>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</si>
  <si>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</si>
  <si>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</si>
  <si>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</si>
  <si>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</si>
  <si>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</si>
  <si>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</si>
  <si>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</si>
  <si>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</si>
  <si>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</si>
  <si>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</si>
  <si>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</si>
  <si>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</si>
  <si>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</si>
  <si>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</si>
  <si>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</si>
  <si>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</si>
  <si>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</si>
  <si>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</si>
  <si>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</si>
  <si>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</si>
  <si>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</si>
  <si>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</si>
  <si>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</si>
  <si>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</si>
  <si>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</si>
  <si>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</si>
  <si>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</si>
  <si>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</si>
  <si>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</si>
  <si>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</si>
  <si>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</si>
  <si>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</si>
  <si>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</si>
  <si>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</si>
  <si>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</si>
  <si>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</si>
  <si>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</si>
  <si>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</si>
  <si>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</si>
  <si>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</si>
  <si>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</si>
  <si>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</si>
  <si>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</si>
  <si>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</si>
  <si>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</si>
  <si>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</si>
  <si>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</si>
  <si>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</si>
  <si>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</si>
  <si>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</si>
  <si>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</si>
  <si>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</si>
  <si>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</si>
  <si>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</si>
  <si>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</si>
  <si>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</si>
  <si>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</si>
  <si>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</si>
  <si>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</si>
  <si>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</si>
  <si>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</si>
  <si>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</si>
  <si>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</si>
  <si>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</si>
  <si>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</si>
  <si>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</si>
  <si>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</si>
  <si>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</si>
  <si>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</si>
  <si>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</si>
  <si>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</si>
  <si>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</si>
  <si>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</si>
  <si>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</si>
  <si>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</si>
  <si>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</si>
  <si>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</si>
  <si>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</si>
  <si>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</si>
  <si>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</si>
  <si>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</si>
  <si>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</si>
  <si>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</si>
  <si>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</si>
  <si>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</si>
  <si>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</si>
  <si>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</si>
  <si>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</si>
  <si>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</si>
  <si>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</si>
  <si>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</si>
  <si>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</si>
  <si>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</si>
  <si>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</si>
  <si>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</si>
  <si>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</si>
  <si>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</si>
  <si>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</si>
  <si>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</si>
  <si>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</si>
  <si>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</si>
  <si>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</si>
  <si>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</si>
  <si>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</si>
  <si>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</si>
  <si>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</si>
  <si>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</si>
  <si>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</si>
  <si>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</si>
  <si>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</si>
  <si>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</si>
  <si>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</si>
  <si>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</si>
  <si>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</si>
  <si>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</si>
  <si>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</si>
  <si>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</si>
  <si>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</si>
  <si>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</si>
  <si>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</si>
  <si>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</si>
  <si>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</si>
  <si>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</si>
  <si>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</si>
  <si>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</si>
  <si>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</si>
  <si>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</si>
  <si>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</si>
  <si>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</si>
  <si>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</si>
  <si>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</si>
  <si>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</si>
  <si>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</si>
  <si>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</si>
  <si>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</si>
  <si>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</si>
  <si>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</si>
  <si>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</si>
  <si>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</si>
  <si>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</si>
  <si>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</si>
  <si>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</si>
  <si>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</si>
  <si>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</si>
  <si>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</si>
  <si>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</si>
  <si>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</si>
  <si>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</si>
  <si>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</si>
  <si>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</si>
  <si>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</si>
  <si>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</si>
  <si>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</si>
  <si>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</si>
  <si>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</si>
  <si>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</si>
  <si>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</si>
  <si>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</si>
  <si>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</si>
  <si>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</si>
  <si>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</si>
  <si>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</si>
  <si>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</si>
  <si>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</si>
  <si>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</si>
  <si>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</si>
  <si>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</si>
  <si>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</si>
  <si>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</si>
  <si>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</si>
  <si>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</si>
  <si>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</si>
  <si>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</si>
  <si>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</si>
  <si>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</si>
  <si>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</si>
  <si>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</si>
  <si>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</si>
  <si>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</si>
  <si>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</si>
  <si>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</si>
  <si>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</si>
  <si>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</si>
  <si>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</si>
  <si>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</si>
  <si>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</si>
  <si>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</si>
  <si>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</si>
  <si>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</si>
  <si>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</si>
  <si>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</si>
  <si>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</si>
  <si>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</si>
  <si>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</si>
  <si>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</si>
  <si>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</si>
  <si>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</si>
  <si>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</si>
  <si>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</si>
  <si>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</si>
  <si>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</si>
  <si>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</si>
  <si>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</si>
  <si>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</si>
  <si>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</si>
  <si>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</si>
  <si>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</si>
  <si>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</si>
  <si>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</si>
  <si>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</si>
  <si>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</si>
  <si>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</si>
  <si>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</si>
  <si>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</si>
  <si>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</si>
  <si>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</si>
  <si>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</si>
  <si>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</si>
  <si>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</si>
  <si>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</si>
  <si>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</si>
  <si>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</si>
  <si>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</si>
  <si>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</si>
  <si>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</si>
  <si>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</si>
  <si>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</si>
  <si>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</si>
  <si>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</si>
  <si>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</si>
  <si>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</si>
  <si>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</si>
  <si>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</si>
  <si>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</si>
  <si>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</si>
  <si>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</si>
  <si>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</si>
  <si>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</si>
  <si>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</si>
  <si>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</si>
  <si>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</si>
  <si>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</si>
  <si>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</si>
  <si>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</si>
  <si>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</si>
  <si>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</si>
  <si>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</si>
  <si>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</si>
  <si>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</si>
  <si>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</si>
  <si>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</si>
  <si>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</si>
  <si>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</si>
  <si>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</si>
  <si>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</si>
  <si>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</si>
  <si>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</si>
  <si>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</si>
  <si>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</si>
  <si>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</si>
  <si>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</si>
  <si>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</si>
  <si>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</si>
  <si>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</si>
  <si>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</si>
  <si>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</si>
  <si>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</si>
  <si>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</si>
  <si>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</si>
  <si>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</si>
  <si>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</si>
  <si>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</si>
  <si>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</si>
  <si>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</si>
  <si>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</si>
  <si>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</si>
  <si>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</si>
  <si>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</si>
  <si>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</si>
  <si>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</si>
  <si>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</si>
  <si>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</si>
  <si>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</si>
  <si>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</si>
  <si>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</si>
  <si>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</si>
  <si>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</si>
  <si>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</si>
  <si>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</si>
  <si>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</si>
  <si>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</si>
  <si>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</si>
  <si>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</si>
  <si>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</si>
  <si>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</si>
  <si>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</si>
  <si>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</si>
  <si>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</si>
  <si>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</si>
  <si>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</si>
  <si>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</si>
  <si>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</si>
  <si>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</si>
  <si>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</si>
  <si>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</si>
  <si>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</si>
  <si>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</si>
  <si>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</si>
  <si>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</si>
  <si>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</si>
  <si>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</si>
  <si>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</si>
  <si>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</si>
  <si>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</si>
  <si>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</si>
  <si>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</si>
  <si>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</si>
  <si>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</si>
  <si>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</si>
  <si>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</si>
  <si>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</si>
  <si>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</si>
  <si>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</si>
  <si>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</si>
  <si>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</si>
  <si>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</si>
  <si>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</si>
  <si>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</si>
  <si>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</si>
  <si>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</si>
  <si>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</si>
  <si>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</si>
  <si>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</si>
  <si>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</si>
  <si>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</si>
  <si>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</si>
  <si>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</si>
  <si>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</si>
  <si>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</si>
  <si>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</si>
  <si>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</si>
  <si>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</si>
  <si>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</si>
  <si>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</si>
  <si>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</si>
  <si>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</si>
  <si>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</si>
  <si>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</si>
  <si>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</si>
  <si>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</si>
  <si>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</si>
  <si>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</si>
  <si>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</si>
  <si>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</si>
  <si>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</si>
  <si>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</si>
  <si>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</si>
  <si>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</si>
  <si>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</si>
  <si>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</si>
  <si>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</si>
  <si>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</si>
  <si>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</si>
  <si>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</si>
  <si>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</si>
  <si>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</si>
  <si>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</si>
  <si>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</si>
  <si>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</si>
  <si>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</si>
  <si>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</si>
  <si>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</si>
  <si>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</si>
  <si>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</si>
  <si>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</si>
  <si>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</si>
  <si>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</si>
  <si>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</si>
  <si>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</si>
  <si>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</si>
  <si>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</si>
  <si>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</si>
  <si>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</si>
  <si>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</si>
  <si>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</si>
  <si>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</si>
  <si>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</si>
  <si>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</si>
  <si>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</si>
  <si>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</si>
  <si>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</si>
  <si>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</si>
  <si>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</si>
  <si>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</si>
  <si>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</si>
  <si>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</si>
  <si>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</si>
  <si>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</si>
  <si>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</si>
  <si>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</si>
  <si>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</si>
  <si>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</si>
  <si>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</si>
  <si>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</si>
  <si>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</si>
  <si>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</si>
  <si>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</si>
  <si>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</si>
  <si>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</si>
  <si>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</si>
  <si>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</si>
  <si>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</si>
  <si>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</si>
  <si>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</si>
  <si>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</si>
  <si>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</si>
  <si>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</si>
  <si>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</si>
  <si>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</si>
  <si>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</si>
  <si>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</si>
  <si>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</si>
  <si>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</si>
  <si>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</si>
  <si>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</si>
  <si>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</si>
  <si>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</si>
  <si>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</si>
  <si>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</si>
  <si>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</si>
  <si>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</si>
  <si>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</si>
  <si>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</si>
  <si>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</si>
  <si>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</si>
  <si>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</si>
  <si>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</si>
  <si>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</si>
  <si>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</si>
  <si>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</si>
  <si>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</si>
  <si>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</si>
  <si>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</si>
  <si>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</si>
  <si>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</si>
  <si>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</si>
  <si>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</si>
  <si>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</si>
  <si>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</si>
  <si>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</si>
  <si>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</si>
  <si>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</si>
  <si>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</si>
  <si>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</si>
  <si>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</si>
  <si>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</si>
  <si>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</si>
  <si>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</si>
  <si>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</si>
  <si>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</si>
  <si>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</si>
  <si>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</si>
  <si>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</si>
  <si>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</si>
  <si>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</si>
  <si>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</si>
  <si>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</si>
  <si>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</si>
  <si>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</si>
  <si>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</si>
  <si>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</si>
  <si>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</si>
  <si>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</si>
  <si>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</si>
  <si>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</si>
  <si>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</si>
  <si>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</si>
  <si>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</si>
  <si>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</si>
  <si>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</si>
  <si>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</si>
  <si>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</si>
  <si>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</si>
  <si>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</si>
  <si>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</si>
  <si>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</si>
  <si>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</si>
  <si>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</si>
  <si>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</si>
  <si>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</si>
  <si>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</si>
  <si>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</si>
  <si>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</si>
  <si>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</si>
  <si>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</si>
  <si>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</si>
  <si>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</si>
  <si>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</si>
  <si>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</si>
  <si>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</si>
  <si>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</si>
  <si>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</si>
  <si>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</si>
  <si>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</si>
  <si>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</si>
  <si>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</si>
  <si>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</si>
  <si>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</si>
  <si>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</si>
  <si>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</si>
  <si>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</si>
  <si>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</si>
  <si>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</si>
  <si>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</si>
  <si>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</si>
  <si>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</si>
  <si>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</si>
  <si>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</si>
  <si>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</si>
  <si>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</si>
  <si>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</si>
  <si>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</si>
  <si>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</si>
  <si>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</si>
  <si>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</si>
  <si>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</si>
  <si>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</si>
  <si>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</si>
  <si>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</si>
  <si>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</si>
  <si>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</si>
  <si>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</si>
  <si>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</si>
  <si>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</si>
  <si>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</si>
  <si>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</si>
  <si>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</si>
  <si>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</si>
  <si>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</si>
  <si>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</si>
  <si>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</si>
  <si>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</si>
  <si>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</si>
  <si>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</si>
  <si>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</si>
  <si>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</si>
  <si>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</si>
  <si>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</si>
  <si>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</si>
  <si>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</si>
  <si>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</si>
  <si>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</si>
  <si>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</si>
  <si>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</si>
  <si>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</si>
  <si>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</si>
  <si>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</si>
  <si>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</si>
  <si>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</si>
  <si>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</si>
  <si>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</si>
  <si>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</si>
  <si>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</si>
  <si>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</si>
  <si>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</si>
  <si>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</si>
  <si>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</si>
  <si>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</si>
  <si>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</si>
  <si>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</si>
  <si>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</si>
  <si>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</si>
  <si>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</si>
  <si>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</si>
  <si>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</si>
  <si>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</si>
  <si>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</si>
  <si>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</si>
  <si>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</si>
  <si>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</si>
  <si>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</si>
  <si>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</si>
  <si>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</si>
  <si>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</si>
  <si>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</si>
  <si>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</si>
  <si>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</si>
  <si>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</si>
  <si>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</si>
  <si>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</si>
  <si>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</si>
  <si>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</si>
  <si>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</si>
  <si>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</si>
  <si>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</si>
  <si>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</si>
  <si>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</si>
  <si>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</si>
  <si>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</si>
  <si>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</si>
  <si>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</si>
  <si>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</si>
  <si>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</si>
  <si>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</si>
  <si>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</si>
  <si>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</si>
  <si>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</si>
  <si>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</si>
  <si>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</si>
  <si>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</si>
  <si>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</si>
  <si>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</si>
  <si>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</si>
  <si>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</si>
  <si>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</si>
  <si>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</si>
  <si>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</si>
  <si>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</si>
  <si>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</si>
  <si>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</si>
  <si>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</si>
  <si>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</si>
  <si>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</si>
  <si>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</si>
  <si>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</si>
  <si>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</si>
  <si>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</si>
  <si>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</si>
  <si>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</si>
  <si>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</si>
  <si>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</si>
  <si>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</si>
  <si>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</si>
  <si>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</si>
  <si>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</si>
  <si>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</si>
  <si>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</si>
  <si>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</si>
  <si>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</si>
  <si>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</si>
  <si>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</si>
  <si>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</si>
  <si>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</si>
  <si>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</si>
  <si>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</si>
  <si>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</si>
  <si>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</si>
  <si>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</si>
  <si>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</si>
  <si>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</si>
  <si>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</si>
  <si>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</si>
  <si>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</si>
  <si>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</si>
  <si>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</si>
  <si>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</si>
  <si>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</si>
  <si>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</si>
  <si>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</si>
  <si>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</si>
  <si>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</si>
  <si>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</si>
  <si>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</si>
  <si>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</si>
  <si>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</si>
  <si>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</si>
  <si>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</si>
  <si>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</si>
  <si>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</si>
  <si>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</si>
  <si>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</si>
  <si>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</si>
  <si>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</si>
  <si>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</si>
  <si>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</si>
  <si>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</si>
  <si>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</si>
  <si>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</si>
  <si>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</si>
  <si>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</si>
  <si>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</si>
  <si>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</si>
  <si>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</si>
  <si>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</si>
  <si>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</si>
  <si>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</si>
  <si>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</si>
  <si>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</si>
  <si>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</si>
  <si>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</si>
  <si>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</si>
  <si>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</si>
  <si>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</si>
  <si>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</si>
  <si>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</si>
  <si>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</si>
  <si>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</si>
  <si>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</si>
  <si>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</si>
  <si>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</si>
  <si>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</si>
  <si>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</si>
  <si>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</si>
  <si>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</si>
  <si>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</si>
  <si>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</si>
  <si>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</si>
  <si>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</si>
  <si>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</si>
  <si>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</si>
  <si>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</si>
  <si>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</si>
  <si>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</si>
  <si>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</si>
  <si>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</si>
  <si>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</si>
  <si>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</si>
  <si>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</si>
  <si>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</si>
  <si>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</si>
  <si>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</si>
  <si>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</si>
  <si>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</si>
  <si>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</si>
  <si>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</si>
  <si>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</si>
  <si>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</si>
  <si>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</si>
  <si>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</si>
  <si>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</si>
  <si>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</si>
  <si>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</si>
  <si>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</si>
  <si>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</si>
  <si>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</si>
  <si>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</si>
  <si>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</si>
  <si>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</si>
  <si>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</si>
  <si>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</si>
  <si>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</si>
  <si>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</si>
  <si>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</si>
  <si>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</si>
  <si>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</si>
  <si>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</si>
  <si>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</si>
  <si>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</si>
  <si>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</si>
  <si>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</si>
  <si>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</si>
  <si>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</si>
  <si>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</si>
  <si>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</si>
  <si>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</si>
  <si>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</si>
  <si>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</si>
  <si>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</si>
  <si>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</si>
  <si>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</si>
  <si>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</si>
  <si>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</si>
  <si>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</si>
  <si>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</si>
  <si>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</si>
  <si>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</si>
  <si>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</si>
  <si>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</si>
  <si>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</si>
  <si>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</si>
  <si>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</si>
  <si>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</si>
  <si>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</si>
  <si>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</si>
  <si>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</si>
  <si>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</si>
  <si>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</si>
  <si>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</si>
  <si>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</si>
  <si>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</si>
  <si>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</si>
  <si>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</si>
  <si>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</si>
  <si>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</si>
  <si>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</si>
  <si>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</si>
  <si>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</si>
  <si>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</si>
  <si>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</si>
  <si>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</si>
  <si>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</si>
  <si>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</si>
  <si>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</si>
  <si>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</si>
  <si>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</si>
  <si>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</si>
  <si>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</si>
  <si>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</si>
  <si>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</si>
  <si>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</si>
  <si>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</si>
  <si>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</si>
  <si>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</si>
  <si>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</si>
  <si>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</si>
  <si>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</si>
  <si>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</si>
  <si>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</si>
  <si>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</si>
  <si>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</si>
  <si>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</si>
  <si>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</si>
  <si>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</si>
  <si>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</si>
  <si>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</si>
  <si>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</si>
  <si>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</si>
  <si>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</si>
  <si>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</si>
  <si>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</si>
  <si>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</si>
  <si>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</si>
  <si>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</si>
  <si>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</si>
  <si>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</si>
  <si>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</si>
  <si>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</si>
  <si>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</si>
  <si>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</si>
  <si>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</si>
  <si>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</si>
  <si>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</si>
  <si>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</si>
  <si>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</si>
  <si>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</si>
  <si>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</si>
  <si>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</si>
  <si>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</si>
  <si>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</si>
  <si>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</si>
  <si>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</si>
  <si>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</si>
  <si>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</si>
  <si>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</si>
  <si>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</si>
  <si>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</si>
  <si>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</si>
  <si>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</si>
  <si>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</si>
  <si>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</si>
  <si>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</si>
  <si>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</si>
  <si>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</si>
  <si>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</si>
  <si>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</si>
  <si>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</si>
  <si>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</si>
  <si>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</si>
  <si>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</si>
  <si>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</si>
  <si>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</si>
  <si>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</si>
  <si>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</si>
  <si>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</si>
  <si>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</si>
  <si>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</si>
  <si>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</si>
  <si>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</si>
  <si>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</si>
  <si>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</si>
  <si>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</si>
  <si>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</si>
  <si>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</si>
  <si>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</si>
  <si>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</si>
  <si>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</si>
  <si>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</si>
  <si>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</si>
  <si>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</si>
  <si>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</si>
  <si>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</si>
  <si>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</si>
  <si>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</si>
  <si>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</si>
  <si>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</si>
  <si>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</si>
  <si>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</si>
  <si>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</si>
  <si>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</si>
  <si>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</si>
  <si>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</si>
  <si>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</si>
  <si>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</si>
  <si>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</si>
  <si>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</si>
  <si>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</si>
  <si>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</si>
  <si>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</si>
  <si>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</si>
  <si>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</si>
  <si>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</si>
  <si>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</si>
  <si>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</si>
  <si>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</si>
  <si>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</si>
  <si>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</si>
  <si>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</si>
  <si>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</si>
  <si>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</si>
  <si>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</si>
  <si>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</si>
  <si>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</si>
  <si>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</si>
  <si>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</si>
  <si>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</si>
  <si>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</si>
  <si>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</si>
  <si>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</si>
  <si>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</si>
  <si>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</si>
  <si>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</si>
  <si>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</si>
  <si>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</si>
  <si>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</si>
  <si>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</si>
  <si>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</si>
  <si>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</si>
  <si>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</si>
  <si>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</si>
  <si>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</si>
  <si>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</si>
  <si>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</si>
  <si>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</si>
  <si>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</si>
  <si>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</si>
  <si>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</si>
  <si>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</si>
  <si>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</si>
  <si>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</si>
  <si>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</si>
  <si>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</si>
  <si>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</si>
  <si>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</si>
  <si>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</si>
  <si>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</si>
  <si>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</si>
  <si>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</si>
  <si>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</si>
  <si>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</si>
  <si>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</si>
  <si>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</si>
  <si>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</si>
  <si>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</si>
  <si>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</si>
  <si>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</si>
  <si>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</si>
  <si>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</si>
  <si>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</si>
  <si>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</si>
  <si>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</si>
  <si>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</si>
  <si>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</si>
  <si>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</si>
  <si>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</si>
  <si>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</si>
  <si>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</si>
  <si>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</si>
  <si>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</si>
  <si>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</si>
  <si>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</si>
  <si>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</si>
  <si>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</si>
  <si>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</si>
  <si>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</si>
  <si>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</si>
  <si>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</si>
  <si>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</si>
  <si>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</si>
  <si>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</si>
  <si>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</si>
  <si>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</si>
  <si>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</si>
  <si>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</si>
  <si>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</si>
  <si>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</si>
  <si>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</si>
  <si>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</si>
  <si>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</si>
  <si>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</si>
  <si>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</si>
  <si>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</si>
  <si>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</si>
  <si>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</si>
  <si>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</si>
  <si>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</si>
  <si>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</si>
  <si>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</si>
  <si>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</si>
  <si>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</si>
  <si>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</si>
  <si>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</si>
  <si>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</si>
  <si>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</si>
  <si>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</si>
  <si>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</si>
  <si>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</si>
  <si>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</si>
  <si>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</si>
  <si>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</si>
  <si>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</si>
  <si>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</si>
  <si>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</si>
  <si>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</si>
  <si>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</si>
  <si>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</si>
  <si>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</si>
  <si>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</si>
  <si>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</si>
  <si>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</si>
  <si>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</si>
  <si>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</si>
  <si>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</si>
  <si>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</si>
  <si>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</si>
  <si>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</si>
  <si>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</si>
  <si>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</si>
  <si>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</si>
  <si>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</si>
  <si>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</si>
  <si>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</si>
  <si>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</si>
  <si>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</si>
  <si>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</si>
  <si>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</si>
  <si>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</si>
  <si>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</si>
  <si>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</si>
  <si>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</si>
  <si>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</si>
  <si>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</si>
  <si>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</si>
  <si>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</si>
  <si>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</si>
  <si>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</si>
  <si>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</si>
  <si>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</si>
  <si>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</si>
  <si>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</si>
  <si>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</si>
  <si>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</si>
  <si>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</si>
  <si>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</si>
  <si>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</si>
  <si>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</si>
  <si>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</si>
  <si>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</si>
  <si>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</si>
  <si>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</si>
  <si>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</si>
  <si>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</si>
  <si>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</si>
  <si>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</si>
  <si>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</si>
  <si>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</si>
  <si>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</si>
  <si>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</si>
  <si>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</si>
  <si>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</si>
  <si>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</si>
  <si>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</si>
  <si>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</si>
  <si>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</si>
  <si>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</si>
  <si>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</si>
  <si>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</si>
  <si>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</si>
  <si>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</si>
  <si>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</si>
  <si>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</si>
  <si>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</si>
  <si>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</si>
  <si>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</si>
  <si>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</si>
  <si>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</si>
  <si>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</si>
  <si>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</si>
  <si>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</si>
  <si>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</si>
  <si>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</si>
  <si>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</si>
  <si>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</si>
  <si>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</si>
  <si>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</si>
  <si>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</si>
  <si>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</si>
  <si>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</si>
  <si>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</si>
  <si>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</si>
  <si>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</si>
  <si>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</si>
  <si>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</si>
  <si>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</si>
  <si>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</si>
  <si>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</si>
  <si>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</si>
  <si>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</si>
  <si>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</si>
  <si>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</si>
  <si>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</si>
  <si>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</si>
  <si>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</si>
  <si>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</si>
  <si>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</si>
  <si>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</si>
  <si>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</si>
  <si>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</si>
  <si>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</si>
  <si>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</si>
  <si>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</si>
  <si>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</si>
  <si>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</si>
  <si>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</si>
  <si>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</si>
  <si>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</si>
  <si>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</si>
  <si>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</si>
  <si>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</si>
  <si>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</si>
  <si>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</si>
  <si>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</si>
  <si>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</si>
  <si>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</si>
  <si>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</si>
  <si>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</si>
  <si>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</si>
  <si>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</si>
  <si>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</si>
  <si>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</si>
  <si>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</si>
  <si>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</si>
  <si>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</si>
  <si>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</si>
  <si>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</si>
  <si>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</si>
  <si>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</si>
  <si>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</si>
  <si>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</si>
  <si>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</si>
  <si>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</si>
  <si>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</si>
  <si>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</si>
  <si>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</si>
  <si>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</si>
  <si>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</si>
  <si>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</si>
  <si>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</si>
  <si>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</si>
  <si>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</si>
  <si>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</si>
  <si>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</si>
  <si>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</si>
  <si>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</si>
  <si>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</si>
  <si>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</si>
  <si>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</si>
  <si>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</si>
  <si>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</si>
  <si>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</si>
  <si>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</si>
  <si>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</si>
  <si>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</si>
  <si>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</si>
  <si>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</si>
  <si>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</si>
  <si>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</si>
  <si>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</si>
  <si>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</si>
  <si>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</si>
  <si>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</si>
  <si>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</si>
  <si>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</si>
  <si>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</si>
  <si>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</si>
  <si>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</si>
  <si>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</si>
  <si>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</si>
  <si>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</si>
  <si>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</si>
  <si>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</si>
  <si>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</si>
  <si>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</si>
  <si>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</si>
  <si>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</si>
  <si>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</si>
  <si>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</si>
  <si>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</si>
  <si>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</si>
  <si>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</si>
  <si>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</si>
  <si>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</si>
  <si>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</si>
  <si>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</si>
  <si>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</si>
  <si>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</si>
  <si>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</si>
  <si>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</si>
  <si>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</si>
  <si>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</si>
  <si>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</si>
  <si>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</si>
  <si>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</si>
  <si>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</si>
  <si>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</si>
  <si>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</si>
  <si>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</si>
  <si>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</si>
  <si>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</si>
  <si>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</si>
  <si>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</si>
  <si>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</si>
  <si>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</si>
  <si>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</si>
  <si>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</si>
  <si>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</si>
  <si>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</si>
  <si>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</si>
  <si>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</si>
  <si>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</si>
  <si>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</si>
  <si>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</si>
  <si>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</si>
  <si>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</si>
  <si>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</si>
  <si>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</si>
  <si>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</si>
  <si>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</si>
  <si>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</si>
  <si>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</si>
  <si>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</si>
  <si>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</si>
  <si>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</si>
  <si>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</si>
  <si>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</si>
  <si>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</si>
  <si>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</si>
  <si>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</si>
  <si>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</si>
  <si>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</si>
  <si>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</si>
  <si>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</si>
  <si>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</si>
  <si>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</si>
  <si>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</si>
  <si>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</si>
  <si>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</si>
  <si>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</si>
  <si>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</si>
  <si>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</si>
  <si>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</si>
  <si>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</si>
  <si>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</si>
  <si>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</si>
  <si>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</si>
  <si>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</si>
  <si>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</si>
  <si>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</si>
  <si>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</si>
  <si>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</si>
  <si>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</si>
  <si>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</si>
  <si>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</si>
  <si>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</si>
  <si>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</si>
  <si>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</si>
  <si>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</si>
  <si>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</si>
  <si>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</si>
  <si>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</si>
  <si>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</si>
  <si>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</si>
  <si>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</si>
  <si>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</si>
  <si>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</si>
  <si>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</si>
  <si>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</si>
  <si>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</si>
  <si>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</si>
  <si>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</si>
  <si>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</si>
  <si>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</si>
  <si>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</si>
  <si>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</si>
  <si>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</si>
  <si>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</si>
  <si>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</si>
  <si>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</si>
  <si>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</si>
  <si>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</si>
  <si>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</si>
  <si>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</si>
  <si>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</si>
  <si>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</si>
  <si>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</si>
  <si>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</si>
  <si>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</si>
  <si>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</si>
  <si>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</si>
  <si>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</si>
  <si>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</si>
  <si>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</si>
  <si>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</si>
  <si>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</si>
  <si>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</si>
  <si>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</si>
  <si>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</si>
  <si>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</si>
  <si>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</si>
  <si>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</si>
  <si>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</si>
  <si>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</si>
  <si>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</si>
  <si>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</si>
  <si>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</si>
  <si>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</si>
  <si>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</si>
  <si>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</si>
  <si>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</si>
  <si>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</si>
  <si>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</si>
  <si>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</si>
  <si>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</si>
  <si>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</si>
  <si>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</si>
  <si>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</si>
  <si>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</si>
  <si>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</si>
  <si>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</si>
  <si>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</si>
  <si>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</si>
  <si>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</si>
  <si>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</si>
  <si>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</si>
  <si>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</si>
  <si>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</si>
  <si>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</si>
  <si>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</si>
  <si>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</si>
  <si>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</si>
  <si>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</si>
  <si>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</si>
  <si>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</si>
  <si>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</si>
  <si>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</si>
  <si>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</si>
  <si>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</si>
  <si>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</si>
  <si>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</si>
  <si>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</si>
  <si>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</si>
  <si>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</si>
  <si>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</si>
  <si>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</si>
  <si>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</si>
  <si>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</si>
  <si>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</si>
  <si>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</si>
  <si>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</si>
  <si>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</si>
  <si>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</si>
  <si>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</si>
  <si>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</si>
  <si>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</si>
  <si>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</si>
  <si>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</si>
  <si>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</si>
  <si>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</si>
  <si>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</si>
  <si>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</si>
  <si>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</si>
  <si>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</si>
  <si>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</si>
  <si>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</si>
  <si>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</si>
  <si>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</si>
  <si>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</si>
  <si>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</si>
  <si>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</si>
  <si>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</si>
  <si>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</si>
  <si>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</si>
  <si>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</si>
  <si>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</si>
  <si>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</si>
  <si>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</si>
  <si>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</si>
  <si>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</si>
  <si>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</si>
  <si>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</si>
  <si>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</si>
  <si>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</si>
  <si>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</si>
  <si>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</si>
  <si>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</si>
  <si>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</si>
  <si>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</si>
  <si>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</si>
  <si>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</si>
  <si>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</si>
  <si>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</si>
  <si>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</si>
  <si>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</si>
  <si>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</si>
  <si>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</si>
  <si>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</si>
  <si>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</si>
  <si>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</si>
  <si>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</si>
  <si>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</si>
  <si>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</si>
  <si>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</si>
  <si>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</si>
  <si>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</si>
  <si>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</si>
  <si>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</si>
  <si>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</si>
  <si>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</si>
  <si>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</si>
  <si>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</si>
  <si>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</si>
  <si>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</si>
  <si>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</si>
  <si>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</si>
  <si>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</si>
  <si>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</si>
  <si>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</si>
  <si>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</si>
  <si>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</si>
  <si>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</si>
  <si>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</si>
  <si>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</si>
  <si>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</si>
  <si>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</si>
  <si>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</si>
  <si>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</si>
  <si>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</si>
  <si>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</si>
  <si>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</si>
  <si>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</si>
  <si>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</si>
  <si>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</si>
  <si>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</si>
  <si>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</si>
  <si>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</si>
  <si>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</si>
  <si>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</si>
  <si>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</si>
  <si>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</si>
  <si>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</si>
  <si>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</si>
  <si>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</si>
  <si>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</si>
  <si>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</si>
  <si>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</si>
  <si>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</si>
  <si>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</si>
  <si>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</si>
  <si>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</si>
  <si>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</si>
  <si>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</si>
  <si>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</si>
  <si>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</si>
  <si>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</si>
  <si>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</si>
  <si>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</si>
  <si>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</si>
  <si>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</si>
  <si>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</si>
  <si>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</si>
  <si>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</si>
  <si>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</si>
  <si>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</si>
  <si>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</si>
  <si>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</si>
  <si>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</si>
  <si>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</si>
  <si>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</si>
  <si>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</si>
  <si>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</si>
  <si>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</si>
  <si>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</si>
  <si>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</si>
  <si>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</si>
  <si>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</si>
  <si>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</si>
  <si>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</si>
  <si>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</si>
  <si>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</si>
  <si>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</si>
  <si>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</si>
  <si>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</si>
  <si>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</si>
  <si>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</si>
  <si>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</si>
  <si>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</si>
  <si>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</si>
  <si>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</si>
  <si>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</si>
  <si>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</si>
  <si>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</si>
  <si>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</si>
  <si>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</si>
  <si>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</si>
  <si>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</si>
  <si>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</si>
  <si>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</si>
  <si>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</si>
  <si>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</si>
  <si>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</si>
  <si>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</si>
  <si>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</si>
  <si>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</si>
  <si>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</si>
  <si>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</si>
  <si>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</si>
  <si>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</si>
  <si>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</si>
  <si>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</si>
  <si>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</si>
  <si>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</si>
  <si>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</si>
  <si>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</si>
  <si>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</si>
  <si>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</si>
  <si>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</si>
  <si>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</si>
  <si>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</si>
  <si>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</si>
  <si>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</si>
  <si>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</si>
  <si>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</si>
  <si>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</si>
  <si>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</si>
  <si>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</si>
  <si>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</si>
  <si>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</si>
  <si>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</si>
  <si>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</si>
  <si>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</si>
  <si>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</si>
  <si>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</si>
  <si>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</si>
  <si>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</si>
  <si>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</si>
  <si>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</si>
  <si>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</si>
  <si>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</si>
  <si>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</si>
  <si>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</si>
  <si>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</si>
  <si>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</si>
  <si>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</si>
  <si>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</si>
  <si>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</si>
  <si>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</si>
  <si>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</si>
  <si>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</si>
  <si>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</si>
  <si>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</si>
  <si>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</si>
  <si>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</si>
  <si>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</si>
  <si>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</si>
  <si>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</si>
  <si>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</si>
  <si>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</si>
  <si>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</si>
  <si>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</si>
  <si>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</si>
  <si>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</si>
  <si>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</si>
  <si>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</si>
  <si>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</si>
  <si>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</si>
  <si>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</si>
  <si>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</si>
  <si>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</si>
  <si>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</si>
  <si>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</si>
  <si>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</si>
  <si>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</si>
  <si>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</si>
  <si>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</si>
  <si>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</si>
  <si>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</si>
  <si>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</si>
  <si>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</si>
  <si>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</si>
  <si>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</si>
  <si>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</si>
  <si>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</si>
  <si>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</si>
  <si>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</si>
  <si>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</si>
  <si>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</si>
  <si>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</si>
  <si>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</si>
  <si>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</si>
  <si>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</si>
  <si>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</si>
  <si>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</si>
  <si>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</si>
  <si>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</si>
  <si>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</si>
  <si>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</si>
  <si>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</si>
  <si>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</si>
  <si>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</si>
  <si>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</si>
  <si>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</si>
  <si>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</si>
  <si>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</si>
  <si>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</si>
  <si>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</si>
  <si>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</si>
  <si>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</si>
  <si>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</si>
  <si>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</si>
  <si>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</si>
  <si>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</si>
  <si>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</si>
  <si>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</si>
  <si>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</si>
  <si>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</si>
  <si>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</si>
  <si>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</si>
  <si>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</si>
  <si>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</si>
  <si>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</si>
  <si>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</si>
  <si>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</si>
  <si>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</si>
  <si>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</si>
  <si>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</si>
  <si>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</si>
  <si>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</si>
  <si>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</si>
  <si>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</si>
  <si>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</si>
  <si>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</si>
  <si>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</si>
  <si>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</si>
  <si>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</si>
  <si>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</si>
  <si>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</si>
  <si>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</si>
  <si>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</si>
  <si>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</si>
  <si>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</si>
  <si>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</si>
  <si>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</si>
  <si>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</si>
  <si>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</si>
  <si>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</si>
  <si>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</si>
  <si>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</si>
  <si>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</si>
  <si>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</si>
  <si>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</si>
  <si>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</si>
  <si>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</si>
  <si>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</si>
  <si>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</si>
  <si>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</si>
  <si>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</si>
  <si>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</si>
  <si>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</si>
  <si>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</si>
  <si>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</si>
  <si>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</si>
  <si>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</si>
  <si>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</si>
  <si>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</si>
  <si>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</si>
  <si>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</si>
  <si>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</si>
  <si>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</si>
  <si>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</si>
  <si>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</si>
  <si>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</si>
  <si>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</si>
  <si>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</si>
  <si>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</si>
  <si>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</si>
  <si>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</si>
  <si>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</si>
  <si>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</si>
  <si>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</si>
  <si>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</si>
  <si>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</si>
  <si>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</si>
  <si>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</si>
  <si>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</si>
  <si>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</si>
  <si>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</si>
  <si>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</si>
  <si>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</si>
  <si>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</si>
  <si>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</si>
  <si>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</si>
  <si>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</si>
  <si>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</si>
  <si>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</si>
  <si>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</si>
  <si>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</si>
  <si>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</si>
  <si>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</si>
  <si>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</si>
  <si>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</si>
  <si>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</si>
  <si>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</si>
  <si>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</si>
  <si>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</si>
  <si>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</si>
  <si>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</si>
  <si>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</si>
  <si>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</si>
  <si>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</si>
  <si>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</si>
  <si>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</si>
  <si>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</si>
  <si>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</si>
  <si>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</si>
  <si>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</si>
  <si>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</si>
  <si>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</si>
  <si>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</si>
  <si>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</si>
  <si>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</si>
  <si>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</si>
  <si>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</si>
  <si>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</si>
  <si>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</si>
  <si>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</si>
  <si>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</si>
  <si>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</si>
  <si>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</si>
  <si>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</si>
  <si>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</si>
  <si>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</si>
  <si>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</si>
  <si>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</si>
  <si>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</si>
  <si>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</si>
  <si>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</si>
  <si>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</si>
  <si>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</si>
  <si>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</si>
  <si>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</si>
  <si>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</si>
  <si>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</si>
  <si>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</si>
  <si>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</si>
  <si>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</si>
  <si>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</si>
  <si>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</si>
  <si>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</si>
  <si>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</si>
  <si>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</si>
  <si>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</si>
  <si>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</si>
  <si>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</si>
  <si>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</si>
  <si>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</si>
  <si>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</si>
  <si>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</si>
  <si>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</si>
  <si>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</si>
  <si>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</si>
  <si>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</si>
  <si>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</si>
  <si>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</si>
  <si>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</si>
  <si>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</si>
  <si>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</si>
  <si>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</si>
  <si>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</si>
  <si>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</si>
  <si>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</si>
  <si>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</si>
  <si>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</si>
  <si>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</si>
  <si>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</si>
  <si>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</si>
  <si>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</si>
  <si>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</si>
  <si>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</si>
  <si>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</si>
  <si>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</si>
  <si>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</si>
  <si>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</si>
  <si>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</si>
  <si>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</si>
  <si>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</si>
  <si>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</si>
  <si>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</si>
  <si>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</si>
  <si>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</si>
  <si>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</si>
  <si>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</si>
  <si>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</si>
  <si>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</si>
  <si>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</si>
  <si>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</si>
  <si>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</si>
  <si>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</si>
  <si>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</si>
  <si>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</si>
  <si>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</si>
  <si>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</si>
  <si>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</si>
  <si>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</si>
  <si>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</si>
  <si>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</si>
  <si>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</si>
  <si>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</si>
  <si>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</si>
  <si>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</si>
  <si>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</si>
  <si>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</si>
  <si>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</si>
  <si>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</si>
  <si>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</si>
  <si>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</si>
  <si>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</si>
  <si>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</si>
  <si>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</si>
  <si>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</si>
  <si>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</si>
  <si>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</si>
  <si>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</si>
  <si>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</si>
  <si>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</si>
  <si>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</si>
  <si>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</si>
  <si>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</si>
  <si>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</si>
  <si>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</si>
  <si>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</si>
  <si>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</si>
  <si>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</si>
  <si>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</si>
  <si>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</si>
  <si>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</si>
  <si>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</si>
  <si>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</si>
  <si>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</si>
  <si>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</si>
  <si>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</si>
  <si>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</si>
  <si>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</si>
  <si>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</si>
  <si>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</si>
  <si>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</si>
  <si>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</si>
  <si>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</si>
  <si>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</si>
  <si>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</si>
  <si>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</si>
  <si>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</si>
  <si>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</si>
  <si>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</si>
  <si>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</si>
  <si>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</si>
  <si>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</si>
  <si>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</si>
  <si>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</si>
  <si>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</si>
  <si>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</si>
  <si>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</si>
  <si>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</si>
  <si>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</si>
  <si>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</si>
  <si>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</si>
  <si>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</si>
  <si>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</si>
  <si>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</si>
  <si>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</si>
  <si>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</si>
  <si>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</si>
  <si>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</si>
  <si>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</si>
  <si>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</si>
  <si>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</si>
  <si>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</si>
  <si>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</si>
  <si>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</si>
  <si>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</si>
  <si>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</si>
  <si>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</si>
  <si>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</si>
  <si>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</si>
  <si>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</si>
  <si>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</si>
  <si>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</si>
  <si>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</si>
  <si>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</si>
  <si>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</si>
  <si>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</si>
  <si>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</si>
  <si>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</si>
  <si>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</si>
  <si>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</si>
  <si>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</si>
  <si>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</si>
  <si>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</si>
  <si>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</si>
  <si>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</si>
  <si>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</si>
  <si>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</si>
  <si>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</si>
  <si>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</si>
  <si>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</si>
  <si>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</si>
  <si>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</si>
  <si>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</si>
  <si>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</si>
  <si>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</si>
  <si>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</si>
  <si>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</si>
  <si>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</si>
  <si>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</si>
  <si>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</si>
  <si>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</si>
  <si>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</si>
  <si>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</si>
  <si>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</si>
  <si>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</si>
  <si>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</si>
  <si>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</si>
  <si>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</si>
  <si>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</si>
  <si>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</si>
  <si>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</si>
  <si>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</si>
  <si>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</si>
  <si>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</si>
  <si>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</si>
  <si>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</si>
  <si>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</si>
  <si>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</si>
  <si>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</si>
  <si>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</si>
  <si>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</si>
  <si>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</si>
  <si>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</si>
  <si>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</si>
  <si>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</si>
  <si>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</si>
  <si>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</si>
  <si>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</si>
  <si>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</si>
  <si>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</si>
  <si>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</si>
  <si>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</si>
  <si>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</si>
  <si>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</si>
  <si>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</si>
  <si>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</si>
  <si>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</si>
  <si>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</si>
  <si>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</si>
  <si>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</si>
  <si>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</si>
  <si>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</si>
  <si>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</si>
  <si>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</si>
  <si>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</si>
  <si>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</si>
  <si>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</si>
  <si>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</si>
  <si>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</si>
  <si>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</si>
  <si>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</si>
  <si>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</si>
  <si>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</si>
  <si>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</si>
  <si>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</si>
  <si>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</si>
  <si>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</si>
  <si>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</si>
  <si>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</si>
  <si>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</si>
  <si>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</si>
  <si>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</si>
  <si>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</si>
  <si>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</si>
  <si>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</si>
  <si>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</si>
  <si>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</si>
  <si>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</si>
  <si>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</si>
  <si>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</si>
  <si>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</si>
  <si>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</si>
  <si>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</si>
  <si>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</si>
  <si>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</si>
  <si>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</si>
  <si>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</si>
  <si>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</si>
  <si>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</si>
  <si>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</si>
  <si>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</si>
  <si>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</si>
  <si>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</si>
  <si>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</si>
  <si>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</si>
  <si>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</si>
  <si>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</si>
  <si>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</si>
  <si>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</si>
  <si>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</si>
  <si>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</si>
  <si>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</si>
  <si>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</si>
  <si>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</si>
  <si>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</si>
  <si>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</si>
  <si>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</si>
  <si>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</si>
  <si>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</si>
  <si>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</si>
  <si>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</si>
  <si>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</si>
  <si>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</si>
  <si>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</si>
  <si>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</si>
  <si>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</si>
  <si>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</si>
  <si>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</si>
  <si>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</si>
  <si>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</si>
  <si>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</si>
  <si>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</si>
  <si>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</si>
  <si>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</si>
  <si>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</si>
  <si>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</si>
  <si>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</si>
  <si>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</si>
  <si>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</si>
  <si>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</si>
  <si>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</si>
  <si>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</si>
  <si>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</si>
  <si>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</si>
  <si>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</si>
  <si>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</si>
  <si>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</si>
  <si>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</si>
  <si>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</si>
  <si>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</si>
  <si>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</si>
  <si>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</si>
  <si>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</si>
  <si>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</si>
  <si>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</si>
  <si>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</si>
  <si>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</si>
  <si>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</si>
  <si>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</si>
  <si>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</si>
  <si>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</si>
  <si>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</si>
  <si>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</si>
  <si>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</si>
  <si>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</si>
  <si>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</si>
  <si>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</si>
  <si>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</si>
  <si>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</si>
  <si>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</si>
  <si>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</si>
  <si>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</si>
  <si>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</si>
  <si>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</si>
  <si>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</si>
  <si>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</si>
  <si>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</si>
  <si>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</si>
  <si>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</si>
  <si>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</si>
  <si>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</si>
  <si>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</si>
  <si>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</si>
  <si>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</si>
  <si>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</si>
  <si>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</si>
  <si>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</si>
  <si>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</si>
  <si>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</si>
  <si>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</si>
  <si>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</si>
  <si>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</si>
  <si>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</si>
  <si>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</si>
  <si>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</si>
  <si>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</si>
  <si>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</si>
  <si>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</si>
  <si>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</si>
  <si>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</si>
  <si>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</si>
  <si>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</si>
  <si>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</si>
  <si>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</si>
  <si>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</si>
  <si>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</si>
  <si>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</si>
  <si>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</si>
  <si>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</si>
  <si>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</si>
  <si>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</si>
  <si>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</si>
  <si>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</si>
  <si>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</si>
  <si>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</si>
  <si>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</si>
  <si>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</si>
  <si>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</si>
  <si>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</si>
  <si>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</si>
  <si>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</si>
  <si>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</si>
  <si>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</si>
  <si>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</si>
  <si>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</si>
  <si>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</si>
  <si>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</si>
  <si>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</si>
  <si>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</si>
  <si>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</si>
  <si>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</si>
  <si>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</si>
  <si>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</si>
  <si>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</si>
  <si>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</si>
  <si>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</si>
  <si>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</si>
  <si>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</si>
  <si>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</si>
  <si>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</si>
  <si>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</si>
  <si>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</si>
  <si>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</si>
  <si>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</si>
  <si>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</si>
  <si>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</si>
  <si>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</si>
  <si>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</si>
  <si>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</si>
  <si>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</si>
  <si>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</si>
  <si>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</si>
  <si>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</si>
  <si>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</si>
  <si>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</si>
  <si>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</si>
  <si>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</si>
  <si>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</si>
  <si>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</si>
  <si>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</si>
  <si>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</si>
  <si>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</si>
  <si>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</si>
  <si>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</si>
  <si>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</si>
  <si>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</si>
  <si>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</si>
  <si>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</si>
  <si>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</si>
  <si>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</si>
  <si>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</si>
  <si>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</si>
  <si>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</si>
  <si>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</si>
  <si>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</si>
  <si>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</si>
  <si>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</si>
  <si>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</si>
  <si>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</si>
  <si>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</si>
  <si>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</si>
  <si>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</si>
  <si>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</si>
  <si>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</si>
  <si>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</si>
  <si>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</si>
  <si>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</si>
  <si>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</si>
  <si>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</si>
  <si>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</si>
  <si>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</si>
  <si>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</si>
  <si>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</si>
  <si>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</si>
  <si>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</si>
  <si>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</si>
  <si>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</si>
  <si>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</si>
  <si>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</si>
  <si>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</si>
  <si>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</si>
  <si>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</si>
  <si>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</si>
  <si>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</si>
  <si>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</si>
  <si>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</si>
  <si>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</si>
  <si>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</si>
  <si>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</si>
  <si>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</si>
  <si>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</si>
  <si>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</si>
  <si>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</si>
  <si>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</si>
  <si>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</si>
  <si>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</si>
  <si>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</si>
  <si>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</si>
  <si>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</si>
  <si>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</si>
  <si>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</si>
  <si>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</si>
  <si>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</si>
  <si>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</si>
  <si>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</si>
  <si>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</si>
  <si>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</si>
  <si>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</si>
  <si>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</si>
  <si>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</si>
  <si>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</si>
  <si>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</si>
  <si>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</si>
  <si>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</si>
  <si>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</si>
  <si>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</si>
  <si>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</si>
  <si>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</si>
  <si>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</si>
  <si>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</si>
  <si>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</si>
  <si>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</si>
  <si>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</si>
  <si>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</si>
  <si>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</si>
  <si>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</si>
  <si>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</si>
  <si>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</si>
  <si>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</si>
  <si>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</si>
  <si>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</si>
  <si>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</si>
  <si>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</si>
  <si>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</si>
  <si>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</si>
  <si>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</si>
  <si>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</si>
  <si>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</si>
  <si>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</si>
  <si>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</si>
  <si>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</si>
  <si>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</si>
  <si>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</si>
  <si>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</si>
  <si>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</si>
  <si>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</si>
  <si>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</si>
  <si>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</si>
  <si>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</si>
  <si>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</si>
  <si>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</si>
  <si>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</si>
  <si>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</si>
  <si>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</si>
  <si>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</si>
  <si>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</si>
  <si>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</si>
  <si>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</si>
  <si>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</si>
  <si>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</si>
  <si>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</si>
  <si>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</si>
  <si>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</si>
  <si>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</si>
  <si>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</si>
  <si>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</si>
  <si>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</si>
  <si>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</si>
  <si>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</si>
  <si>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</si>
  <si>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</si>
  <si>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</si>
  <si>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</si>
  <si>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</si>
  <si>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</si>
  <si>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</si>
  <si>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</si>
  <si>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</si>
  <si>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</si>
  <si>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</si>
  <si>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</si>
  <si>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</si>
  <si>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</si>
  <si>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</si>
  <si>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</si>
  <si>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</si>
  <si>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</si>
  <si>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</si>
  <si>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</si>
  <si>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</si>
  <si>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</si>
  <si>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</si>
  <si>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</si>
  <si>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</si>
  <si>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</si>
  <si>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</si>
  <si>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</si>
  <si>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</si>
  <si>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</si>
  <si>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</si>
  <si>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</si>
  <si>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</si>
  <si>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</si>
  <si>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</si>
  <si>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</si>
  <si>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</si>
  <si>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</si>
  <si>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</si>
  <si>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</si>
  <si>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</si>
  <si>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</si>
  <si>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</si>
  <si>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</si>
  <si>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</si>
  <si>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</si>
  <si>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</si>
  <si>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</si>
  <si>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</si>
  <si>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</si>
  <si>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</si>
  <si>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</si>
  <si>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</si>
  <si>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</si>
  <si>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</si>
  <si>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</si>
  <si>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</si>
  <si>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</si>
  <si>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</si>
  <si>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</si>
  <si>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</si>
  <si>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</si>
  <si>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</si>
  <si>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</si>
  <si>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</si>
  <si>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</si>
  <si>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</si>
  <si>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</si>
  <si>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</si>
  <si>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</si>
  <si>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</si>
  <si>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</si>
  <si>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</si>
  <si>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</si>
  <si>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</si>
  <si>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</si>
  <si>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</si>
  <si>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</si>
  <si>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</si>
  <si>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</si>
  <si>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</si>
  <si>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</si>
  <si>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</si>
  <si>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</si>
  <si>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</si>
  <si>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</si>
  <si>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</si>
  <si>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</si>
  <si>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</si>
  <si>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</si>
  <si>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</si>
  <si>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</si>
  <si>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</si>
  <si>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</si>
  <si>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</si>
  <si>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</si>
  <si>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</si>
  <si>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</si>
  <si>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</si>
  <si>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</si>
  <si>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</si>
  <si>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</si>
  <si>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</si>
  <si>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</si>
  <si>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</si>
  <si>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</si>
  <si>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</si>
  <si>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</si>
  <si>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</si>
  <si>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</si>
  <si>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</si>
  <si>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</si>
  <si>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</si>
  <si>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</si>
  <si>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</si>
  <si>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</si>
  <si>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</si>
  <si>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</si>
  <si>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</si>
  <si>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</si>
  <si>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</si>
  <si>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</si>
  <si>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</si>
  <si>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</si>
  <si>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</si>
  <si>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</si>
  <si>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</si>
  <si>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</si>
  <si>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</si>
  <si>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</si>
  <si>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</si>
  <si>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</si>
  <si>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</si>
  <si>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</si>
  <si>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</si>
  <si>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</si>
  <si>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</si>
  <si>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</si>
  <si>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</si>
  <si>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</si>
  <si>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</si>
  <si>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</si>
  <si>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</si>
  <si>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</si>
  <si>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</si>
  <si>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</si>
  <si>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</si>
  <si>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</si>
  <si>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</si>
  <si>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</si>
  <si>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</si>
  <si>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</si>
  <si>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</si>
  <si>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</si>
  <si>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</si>
  <si>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</si>
  <si>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</si>
  <si>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</si>
  <si>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</si>
  <si>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</si>
  <si>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</si>
  <si>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</si>
  <si>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</si>
  <si>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</si>
  <si>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</si>
  <si>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</si>
  <si>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</si>
  <si>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</si>
  <si>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</si>
  <si>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</si>
  <si>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</si>
  <si>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</si>
  <si>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</si>
  <si>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</si>
  <si>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</si>
  <si>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</si>
  <si>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</si>
  <si>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</si>
  <si>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</si>
  <si>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</si>
  <si>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</si>
  <si>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</si>
  <si>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</si>
  <si>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</si>
  <si>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</si>
  <si>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</si>
  <si>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</si>
  <si>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</si>
  <si>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</si>
  <si>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</si>
  <si>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</si>
  <si>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</si>
  <si>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</si>
  <si>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</si>
  <si>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</si>
  <si>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</si>
  <si>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</si>
  <si>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</si>
  <si>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</si>
  <si>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</si>
  <si>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</si>
  <si>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</si>
  <si>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</si>
  <si>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</si>
  <si>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</si>
  <si>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</si>
  <si>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</si>
  <si>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</si>
  <si>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</si>
  <si>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</si>
  <si>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</si>
  <si>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</si>
  <si>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</si>
  <si>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</si>
  <si>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</si>
  <si>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</si>
  <si>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</si>
  <si>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</si>
  <si>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</si>
  <si>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</si>
  <si>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</si>
  <si>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</si>
  <si>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</si>
  <si>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</si>
  <si>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</si>
  <si>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</si>
  <si>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</si>
  <si>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</si>
  <si>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</si>
  <si>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</si>
  <si>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</si>
  <si>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</si>
  <si>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</si>
  <si>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</si>
  <si>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</si>
  <si>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</si>
  <si>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</si>
  <si>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</si>
  <si>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</si>
  <si>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</si>
  <si>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</si>
  <si>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</si>
  <si>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</si>
  <si>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</si>
  <si>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</si>
  <si>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</si>
  <si>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</si>
  <si>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</si>
  <si>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</si>
  <si>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</si>
  <si>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</si>
  <si>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</si>
  <si>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</si>
  <si>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</si>
  <si>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</si>
  <si>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</si>
  <si>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</si>
  <si>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</si>
  <si>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</si>
  <si>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</si>
  <si>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</si>
  <si>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</si>
  <si>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</si>
  <si>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</si>
  <si>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</si>
  <si>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</si>
  <si>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</si>
  <si>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</si>
  <si>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</si>
  <si>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</si>
  <si>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</si>
  <si>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</si>
  <si>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</si>
  <si>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</si>
  <si>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</si>
  <si>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</si>
  <si>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</si>
  <si>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</si>
  <si>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</si>
  <si>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</si>
  <si>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</si>
  <si>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</si>
  <si>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</si>
  <si>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</si>
  <si>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</si>
  <si>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</si>
  <si>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</si>
  <si>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</si>
  <si>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</si>
  <si>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</si>
  <si>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</si>
  <si>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</si>
  <si>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</si>
  <si>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</si>
  <si>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</si>
  <si>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</si>
  <si>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</si>
  <si>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</si>
  <si>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</si>
  <si>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</si>
  <si>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</si>
  <si>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</si>
  <si>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</si>
  <si>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</si>
  <si>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</si>
  <si>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</si>
  <si>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</si>
  <si>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</si>
  <si>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</si>
  <si>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</si>
  <si>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</si>
  <si>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</si>
  <si>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</si>
  <si>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</si>
  <si>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</si>
  <si>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</si>
  <si>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</si>
  <si>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</si>
  <si>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</si>
  <si>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</si>
  <si>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</si>
  <si>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</si>
  <si>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</si>
  <si>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</si>
  <si>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</si>
  <si>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</si>
  <si>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</si>
  <si>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</si>
  <si>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</si>
  <si>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</si>
  <si>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</si>
  <si>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</si>
  <si>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</si>
  <si>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</si>
  <si>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</si>
  <si>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</si>
  <si>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</si>
  <si>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</si>
  <si>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</si>
  <si>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</si>
  <si>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</si>
  <si>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</si>
  <si>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</si>
  <si>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</si>
  <si>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</si>
  <si>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</si>
  <si>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</si>
  <si>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</si>
  <si>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</si>
  <si>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</si>
  <si>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</si>
  <si>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</si>
  <si>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</si>
  <si>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</si>
  <si>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</si>
  <si>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</si>
  <si>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</si>
  <si>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</si>
  <si>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</si>
  <si>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</si>
  <si>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</si>
  <si>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</si>
  <si>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</si>
  <si>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</si>
  <si>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</si>
  <si>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</si>
  <si>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</si>
  <si>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</si>
  <si>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</si>
  <si>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</si>
  <si>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</si>
  <si>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</si>
  <si>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</si>
  <si>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</si>
  <si>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</si>
  <si>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</si>
  <si>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</si>
  <si>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</si>
  <si>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</si>
  <si>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</si>
  <si>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</si>
  <si>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</si>
  <si>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</si>
  <si>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</si>
  <si>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</si>
  <si>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</si>
  <si>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</si>
  <si>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</si>
  <si>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</si>
  <si>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</si>
  <si>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</si>
  <si>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</si>
  <si>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</si>
  <si>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</si>
  <si>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</si>
  <si>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</si>
  <si>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</si>
  <si>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</si>
  <si>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</si>
  <si>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</si>
  <si>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</si>
  <si>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</si>
  <si>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</si>
  <si>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</si>
  <si>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</si>
  <si>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</si>
  <si>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</si>
  <si>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</si>
  <si>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</si>
  <si>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</si>
  <si>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</si>
  <si>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</si>
  <si>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</si>
  <si>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</si>
  <si>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</si>
  <si>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</si>
  <si>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</si>
  <si>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</si>
  <si>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</si>
  <si>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</si>
  <si>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</si>
  <si>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</si>
  <si>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</si>
  <si>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</si>
  <si>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</si>
  <si>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</si>
  <si>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</si>
  <si>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</si>
  <si>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</si>
  <si>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</si>
  <si>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</si>
  <si>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</si>
  <si>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</si>
  <si>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</si>
  <si>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</si>
  <si>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</si>
  <si>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</si>
  <si>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</si>
  <si>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</si>
  <si>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</si>
  <si>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</si>
  <si>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</si>
  <si>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</si>
  <si>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</si>
  <si>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</si>
  <si>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</si>
  <si>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</si>
  <si>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</si>
  <si>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</si>
  <si>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</si>
  <si>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</si>
  <si>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</si>
  <si>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</si>
  <si>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</si>
  <si>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</si>
  <si>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</si>
  <si>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</si>
  <si>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</si>
  <si>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</si>
  <si>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</si>
  <si>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</si>
  <si>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</si>
  <si>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</si>
  <si>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</si>
  <si>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</si>
  <si>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</si>
  <si>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</si>
  <si>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</si>
  <si>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</si>
  <si>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</si>
  <si>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</si>
  <si>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</si>
  <si>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</si>
  <si>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</si>
  <si>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</si>
  <si>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</si>
  <si>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</si>
  <si>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</si>
  <si>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</si>
  <si>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</si>
  <si>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</si>
  <si>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</si>
  <si>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</si>
  <si>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</si>
  <si>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</si>
  <si>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</si>
  <si>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</si>
  <si>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</si>
  <si>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</si>
  <si>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</si>
  <si>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</si>
  <si>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</si>
  <si>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</si>
  <si>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</si>
  <si>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</si>
  <si>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</si>
  <si>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</si>
  <si>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</si>
  <si>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</si>
  <si>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</si>
  <si>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</si>
  <si>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</si>
  <si>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</si>
  <si>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</si>
  <si>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</si>
  <si>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</si>
  <si>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</si>
  <si>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</si>
  <si>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</si>
  <si>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</si>
  <si>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</si>
  <si>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</si>
  <si>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</si>
  <si>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</si>
  <si>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</si>
  <si>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</si>
  <si>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</si>
  <si>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</si>
  <si>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</si>
  <si>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</si>
  <si>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</si>
  <si>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</si>
  <si>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</si>
  <si>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</si>
  <si>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</si>
  <si>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</si>
  <si>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</si>
  <si>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</si>
  <si>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</si>
  <si>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</si>
  <si>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</si>
  <si>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</si>
  <si>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</si>
  <si>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</si>
  <si>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</si>
  <si>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</si>
  <si>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</si>
  <si>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</si>
  <si>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</si>
  <si>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</si>
  <si>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</si>
  <si>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</si>
  <si>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</si>
  <si>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</si>
  <si>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</si>
  <si>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</si>
  <si>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</si>
  <si>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</si>
  <si>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</si>
  <si>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</si>
  <si>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</si>
  <si>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</si>
  <si>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</si>
  <si>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</si>
  <si>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</si>
  <si>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</si>
  <si>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</si>
  <si>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</si>
  <si>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</si>
  <si>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</si>
  <si>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</si>
  <si>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</si>
  <si>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</si>
  <si>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</si>
  <si>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</si>
  <si>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</si>
  <si>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</si>
  <si>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</si>
  <si>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</si>
  <si>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</si>
  <si>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</si>
  <si>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</si>
  <si>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</si>
  <si>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</si>
  <si>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</si>
  <si>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</si>
  <si>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</si>
  <si>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</si>
  <si>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</si>
  <si>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</si>
  <si>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</si>
  <si>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</si>
  <si>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</si>
  <si>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</si>
  <si>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</si>
  <si>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</si>
  <si>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</si>
  <si>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</si>
  <si>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</si>
  <si>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</si>
  <si>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</si>
  <si>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</si>
  <si>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</si>
  <si>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</si>
  <si>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</si>
  <si>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</si>
  <si>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</si>
  <si>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</si>
  <si>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</si>
  <si>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</si>
  <si>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</si>
  <si>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</si>
  <si>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</si>
  <si>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</si>
  <si>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</si>
  <si>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</si>
  <si>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</si>
  <si>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</si>
  <si>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</si>
  <si>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</si>
  <si>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</si>
  <si>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</si>
  <si>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</si>
  <si>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</si>
  <si>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</si>
  <si>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</si>
  <si>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</si>
  <si>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</si>
  <si>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</si>
  <si>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</si>
  <si>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</si>
  <si>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</si>
  <si>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</si>
  <si>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</si>
  <si>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</si>
  <si>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</si>
  <si>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</si>
  <si>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</si>
  <si>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</si>
  <si>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</si>
  <si>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</si>
  <si>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</si>
  <si>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</si>
  <si>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</si>
  <si>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</si>
  <si>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</si>
  <si>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</si>
  <si>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</si>
  <si>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</si>
  <si>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</si>
  <si>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</si>
  <si>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</si>
  <si>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</si>
  <si>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</si>
  <si>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</si>
  <si>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</si>
  <si>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</si>
  <si>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</si>
  <si>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</si>
  <si>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</si>
  <si>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</si>
  <si>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</si>
  <si>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</si>
  <si>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</si>
  <si>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</si>
  <si>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</si>
  <si>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</si>
  <si>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</si>
  <si>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</si>
  <si>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</si>
  <si>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</si>
  <si>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</si>
  <si>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</si>
  <si>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</si>
  <si>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</si>
  <si>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</si>
  <si>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</si>
  <si>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</si>
  <si>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</si>
  <si>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</si>
  <si>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</si>
  <si>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</si>
  <si>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</si>
  <si>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</si>
  <si>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</si>
  <si>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</si>
  <si>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</si>
  <si>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</si>
  <si>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</si>
  <si>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</si>
  <si>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</si>
  <si>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</si>
  <si>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</si>
  <si>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</si>
  <si>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</si>
  <si>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</si>
  <si>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</si>
  <si>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</si>
  <si>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</si>
  <si>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</si>
  <si>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</si>
  <si>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</si>
  <si>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</si>
  <si>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</si>
  <si>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</si>
  <si>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</si>
  <si>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</si>
  <si>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</si>
  <si>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</si>
  <si>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</si>
  <si>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</si>
  <si>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</si>
  <si>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</si>
  <si>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</si>
  <si>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</si>
  <si>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</si>
  <si>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</si>
  <si>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</si>
  <si>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</si>
  <si>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</si>
  <si>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</si>
  <si>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</si>
  <si>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</si>
  <si>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</si>
  <si>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</si>
  <si>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</si>
  <si>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</si>
  <si>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</si>
  <si>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</si>
  <si>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</si>
  <si>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</si>
  <si>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</si>
  <si>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</si>
  <si>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</si>
  <si>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</si>
  <si>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</si>
  <si>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</si>
  <si>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</si>
  <si>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</si>
  <si>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</si>
  <si>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</si>
  <si>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</si>
  <si>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</si>
  <si>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</si>
  <si>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</si>
  <si>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</si>
  <si>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</si>
  <si>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</si>
  <si>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</si>
  <si>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</si>
  <si>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</si>
  <si>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</si>
  <si>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</si>
  <si>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</si>
  <si>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</si>
  <si>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</si>
  <si>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</si>
  <si>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</si>
  <si>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</si>
  <si>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</si>
  <si>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</si>
  <si>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</si>
  <si>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</si>
  <si>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</si>
  <si>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</si>
  <si>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</si>
  <si>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</si>
  <si>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</si>
  <si>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</si>
  <si>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</si>
  <si>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</si>
  <si>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</si>
  <si>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</si>
  <si>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</si>
  <si>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</si>
  <si>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</si>
  <si>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</si>
  <si>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</si>
  <si>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</si>
  <si>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</si>
  <si>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</si>
  <si>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</si>
  <si>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</si>
  <si>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</si>
  <si>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</si>
  <si>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</si>
  <si>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</si>
  <si>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</si>
  <si>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</si>
  <si>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</si>
  <si>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</si>
  <si>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</si>
  <si>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</si>
  <si>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</si>
  <si>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</si>
  <si>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</si>
  <si>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</si>
  <si>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</si>
  <si>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</si>
  <si>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</si>
  <si>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</si>
  <si>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</si>
  <si>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</si>
  <si>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</si>
  <si>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</si>
  <si>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</si>
  <si>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</si>
  <si>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</si>
  <si>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</si>
  <si>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</si>
  <si>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</si>
  <si>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</si>
  <si>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</si>
  <si>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</si>
  <si>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</si>
  <si>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</si>
  <si>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</si>
  <si>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</si>
  <si>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</si>
  <si>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</si>
  <si>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</si>
  <si>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</si>
  <si>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</si>
  <si>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</si>
  <si>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</si>
  <si>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</si>
  <si>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</si>
  <si>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</si>
  <si>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</si>
  <si>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</si>
  <si>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</si>
  <si>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</si>
  <si>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</si>
  <si>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</si>
  <si>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</si>
  <si>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</si>
  <si>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</si>
  <si>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</si>
  <si>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</si>
  <si>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</si>
  <si>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</si>
  <si>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</si>
  <si>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</si>
  <si>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</si>
  <si>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</si>
  <si>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</si>
  <si>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</si>
  <si>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</si>
  <si>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</si>
  <si>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</si>
  <si>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</si>
  <si>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</si>
  <si>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</si>
  <si>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</si>
  <si>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</si>
  <si>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</si>
  <si>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</si>
  <si>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</si>
  <si>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</si>
  <si>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</si>
  <si>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</si>
  <si>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</si>
  <si>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</si>
  <si>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</si>
  <si>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</si>
  <si>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</si>
  <si>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</si>
  <si>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</si>
  <si>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</si>
  <si>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</si>
  <si>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</si>
  <si>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</si>
  <si>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</si>
  <si>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</si>
  <si>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</si>
  <si>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</si>
  <si>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</si>
  <si>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</si>
  <si>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</si>
  <si>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</si>
  <si>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</si>
  <si>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</si>
  <si>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</si>
  <si>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</si>
  <si>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</si>
  <si>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</si>
  <si>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</si>
  <si>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</si>
  <si>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</si>
  <si>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</si>
  <si>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</si>
  <si>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</si>
  <si>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</si>
  <si>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</si>
  <si>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</si>
  <si>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</si>
  <si>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</si>
  <si>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</si>
  <si>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</si>
  <si>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</si>
  <si>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</si>
  <si>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</si>
  <si>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</si>
  <si>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</si>
  <si>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</si>
  <si>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</si>
  <si>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</si>
  <si>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</si>
  <si>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</si>
  <si>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</si>
  <si>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</si>
  <si>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</si>
  <si>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</si>
  <si>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</si>
  <si>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</si>
  <si>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</si>
  <si>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</si>
  <si>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</si>
  <si>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</si>
  <si>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</si>
  <si>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</si>
  <si>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</si>
  <si>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</si>
  <si>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</si>
  <si>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</si>
  <si>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</si>
  <si>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</si>
  <si>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</si>
  <si>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</si>
  <si>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</si>
  <si>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</si>
  <si>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</si>
  <si>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</si>
  <si>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</si>
  <si>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</si>
  <si>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</si>
  <si>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</si>
  <si>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</si>
  <si>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</si>
  <si>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</si>
  <si>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</si>
  <si>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</si>
  <si>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</si>
  <si>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</si>
  <si>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</si>
  <si>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</si>
  <si>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</si>
  <si>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</si>
  <si>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</si>
  <si>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</si>
  <si>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</si>
  <si>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</si>
  <si>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</si>
  <si>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</si>
  <si>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</si>
  <si>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</si>
  <si>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</si>
  <si>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</si>
  <si>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</si>
  <si>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</si>
  <si>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</si>
  <si>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</si>
  <si>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</si>
  <si>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</si>
  <si>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</si>
  <si>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</si>
  <si>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</si>
  <si>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</si>
  <si>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</si>
  <si>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</si>
  <si>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</si>
  <si>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</si>
  <si>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</si>
  <si>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</si>
  <si>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</si>
  <si>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</si>
  <si>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</si>
  <si>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</si>
  <si>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</si>
  <si>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</si>
  <si>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</si>
  <si>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</si>
  <si>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</si>
  <si>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</si>
  <si>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</si>
  <si>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</si>
  <si>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</si>
  <si>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</si>
  <si>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</si>
  <si>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</si>
  <si>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</si>
  <si>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</si>
  <si>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</si>
  <si>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</si>
  <si>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</si>
  <si>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</si>
  <si>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</si>
  <si>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</si>
  <si>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</si>
  <si>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</si>
  <si>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</si>
  <si>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</si>
  <si>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</si>
  <si>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</si>
  <si>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</si>
  <si>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</si>
  <si>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</si>
  <si>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</si>
  <si>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</si>
  <si>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</si>
  <si>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</si>
  <si>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</si>
  <si>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</si>
  <si>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</si>
  <si>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</si>
  <si>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</si>
  <si>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</si>
  <si>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</si>
  <si>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</si>
  <si>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</si>
  <si>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</si>
  <si>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</si>
  <si>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</si>
  <si>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</si>
  <si>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</si>
  <si>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</si>
  <si>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</si>
  <si>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</si>
  <si>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</si>
  <si>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</si>
  <si>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</si>
  <si>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</si>
  <si>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</si>
  <si>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</si>
  <si>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</si>
  <si>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</si>
  <si>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</si>
  <si>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</si>
  <si>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</si>
  <si>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</si>
  <si>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</si>
  <si>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</si>
  <si>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</si>
  <si>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</si>
  <si>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</si>
  <si>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</si>
  <si>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</si>
  <si>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</si>
  <si>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</si>
  <si>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</si>
  <si>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</si>
  <si>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</si>
  <si>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</si>
  <si>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</si>
  <si>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</si>
  <si>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</si>
  <si>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</si>
  <si>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</si>
  <si>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</si>
  <si>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</si>
  <si>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</si>
  <si>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</si>
  <si>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</si>
  <si>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</si>
  <si>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</si>
  <si>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</si>
  <si>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</si>
  <si>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</si>
  <si>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</si>
  <si>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</si>
  <si>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</si>
  <si>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</si>
  <si>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</si>
  <si>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</si>
  <si>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</si>
  <si>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</si>
  <si>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</si>
  <si>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</si>
  <si>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</si>
  <si>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</si>
  <si>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</si>
  <si>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</si>
  <si>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</si>
  <si>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</si>
  <si>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</si>
  <si>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</si>
  <si>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</si>
  <si>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</si>
  <si>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</si>
  <si>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</si>
  <si>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</si>
  <si>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</si>
  <si>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</si>
  <si>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</si>
  <si>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</si>
  <si>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</si>
  <si>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</si>
  <si>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</si>
  <si>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</si>
  <si>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</si>
  <si>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</si>
  <si>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</si>
  <si>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</si>
  <si>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</si>
  <si>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</si>
  <si>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</si>
  <si>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</si>
  <si>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</si>
  <si>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</si>
  <si>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</si>
  <si>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</si>
  <si>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</si>
  <si>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</si>
  <si>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</si>
  <si>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</si>
  <si>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</si>
  <si>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</si>
  <si>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</si>
  <si>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</si>
  <si>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</si>
  <si>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</si>
  <si>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</si>
  <si>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</si>
  <si>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</si>
  <si>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</si>
  <si>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</si>
  <si>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</si>
  <si>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</si>
  <si>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</si>
  <si>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</si>
  <si>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</si>
  <si>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</si>
  <si>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</si>
  <si>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</si>
  <si>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</si>
  <si>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</si>
  <si>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</si>
  <si>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</si>
  <si>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</si>
  <si>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</si>
  <si>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</si>
  <si>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</si>
  <si>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</si>
  <si>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</si>
  <si>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</si>
  <si>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</si>
  <si>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</si>
  <si>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</si>
  <si>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</si>
  <si>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</si>
  <si>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</si>
  <si>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</si>
  <si>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</si>
  <si>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</si>
  <si>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</si>
  <si>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</si>
  <si>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</si>
  <si>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</si>
  <si>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</si>
  <si>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</si>
  <si>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</si>
  <si>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</si>
  <si>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</si>
  <si>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</si>
  <si>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</si>
  <si>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</si>
  <si>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</si>
  <si>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</si>
  <si>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</si>
  <si>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</si>
  <si>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</si>
  <si>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</si>
  <si>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</si>
  <si>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</si>
  <si>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</si>
  <si>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</si>
  <si>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</si>
  <si>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</si>
  <si>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</si>
  <si>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</si>
  <si>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</si>
  <si>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</si>
  <si>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</si>
  <si>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</si>
  <si>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</si>
  <si>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</si>
  <si>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</si>
  <si>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</si>
  <si>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</si>
  <si>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</si>
  <si>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</si>
  <si>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</si>
  <si>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</si>
  <si>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</si>
  <si>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</si>
  <si>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</si>
  <si>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</si>
  <si>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</si>
  <si>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</si>
  <si>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</si>
  <si>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</si>
  <si>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</si>
  <si>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</si>
  <si>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</si>
  <si>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</si>
  <si>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</si>
  <si>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</si>
  <si>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</si>
  <si>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</si>
  <si>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</si>
  <si>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</si>
  <si>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</si>
  <si>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</si>
  <si>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</si>
  <si>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</si>
  <si>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</si>
  <si>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</si>
  <si>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</si>
  <si>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</si>
  <si>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</si>
  <si>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</si>
  <si>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</si>
  <si>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</si>
  <si>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</si>
  <si>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</si>
  <si>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</si>
  <si>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</si>
  <si>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</si>
  <si>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</si>
  <si>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</si>
  <si>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</si>
  <si>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</si>
  <si>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</si>
  <si>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</si>
  <si>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</si>
  <si>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</si>
  <si>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</si>
  <si>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</si>
  <si>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</si>
  <si>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</si>
  <si>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</si>
  <si>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</si>
  <si>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</si>
  <si>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</si>
  <si>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</si>
  <si>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</si>
  <si>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</si>
  <si>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</si>
  <si>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</si>
  <si>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</si>
  <si>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</si>
  <si>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</si>
  <si>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</si>
  <si>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</si>
  <si>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</si>
  <si>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</si>
  <si>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</si>
  <si>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</si>
  <si>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</si>
  <si>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</si>
  <si>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</si>
  <si>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</si>
  <si>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</si>
  <si>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</si>
  <si>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</si>
  <si>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</si>
  <si>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</si>
  <si>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</si>
  <si>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</si>
  <si>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</si>
  <si>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</si>
  <si>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</si>
  <si>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</si>
  <si>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</si>
  <si>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</si>
  <si>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</si>
  <si>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</si>
  <si>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</si>
  <si>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</si>
  <si>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</si>
  <si>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</si>
  <si>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</si>
  <si>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</si>
  <si>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</si>
  <si>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</si>
  <si>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</si>
  <si>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</si>
  <si>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</si>
  <si>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</si>
  <si>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</si>
  <si>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</si>
  <si>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</si>
  <si>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</si>
  <si>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</si>
  <si>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</si>
  <si>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</si>
  <si>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</si>
  <si>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</si>
  <si>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</si>
  <si>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</si>
  <si>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</si>
  <si>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</si>
  <si>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</si>
  <si>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</si>
  <si>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</si>
  <si>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</si>
  <si>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</si>
  <si>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</si>
  <si>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</si>
  <si>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</si>
  <si>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</si>
  <si>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</si>
  <si>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</si>
  <si>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</si>
  <si>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</si>
  <si>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</si>
  <si>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</si>
  <si>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</si>
  <si>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</si>
  <si>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</si>
  <si>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</si>
  <si>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</si>
  <si>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</si>
  <si>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</si>
  <si>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</si>
  <si>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</si>
  <si>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</si>
  <si>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</si>
  <si>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</si>
  <si>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</si>
  <si>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</si>
  <si>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</si>
  <si>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</si>
  <si>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</si>
  <si>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</si>
  <si>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</si>
  <si>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</si>
  <si>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</si>
  <si>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</si>
  <si>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</si>
  <si>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</si>
  <si>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</si>
  <si>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</si>
  <si>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</si>
  <si>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</si>
  <si>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</si>
  <si>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</si>
  <si>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</si>
  <si>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</si>
  <si>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</si>
  <si>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</si>
  <si>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</si>
  <si>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</si>
  <si>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</si>
  <si>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</si>
  <si>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</si>
  <si>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</si>
  <si>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</si>
  <si>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</si>
  <si>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</si>
  <si>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</si>
  <si>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</si>
  <si>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</si>
  <si>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</si>
  <si>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</si>
  <si>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</si>
  <si>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</si>
  <si>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</si>
  <si>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</si>
  <si>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</si>
  <si>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</si>
  <si>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</si>
  <si>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</si>
  <si>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</si>
  <si>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</si>
  <si>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</si>
  <si>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</si>
  <si>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</si>
  <si>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</si>
  <si>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</si>
  <si>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</si>
  <si>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</si>
  <si>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</si>
  <si>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</si>
  <si>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</si>
  <si>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</si>
  <si>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</si>
  <si>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</si>
  <si>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</si>
  <si>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</si>
  <si>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</si>
  <si>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</si>
  <si>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</si>
  <si>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</si>
  <si>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</si>
  <si>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</si>
  <si>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</si>
  <si>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</si>
  <si>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</si>
  <si>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</si>
  <si>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</si>
  <si>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</si>
  <si>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</si>
  <si>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</si>
  <si>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</si>
  <si>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</si>
  <si>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</si>
  <si>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</si>
  <si>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</si>
  <si>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</si>
  <si>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</si>
  <si>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</si>
  <si>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</si>
  <si>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</si>
  <si>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</si>
  <si>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</si>
  <si>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</si>
  <si>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</si>
  <si>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</si>
  <si>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</si>
  <si>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</si>
  <si>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</si>
  <si>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</si>
  <si>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</si>
  <si>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</si>
  <si>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</si>
  <si>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</si>
  <si>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</si>
  <si>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</si>
  <si>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</si>
  <si>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</si>
  <si>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</si>
  <si>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</si>
  <si>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</si>
  <si>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</si>
  <si>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</si>
  <si>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</si>
  <si>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</si>
  <si>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</si>
  <si>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</si>
  <si>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</si>
  <si>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</si>
  <si>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</si>
  <si>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</si>
  <si>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</si>
  <si>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</si>
  <si>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</si>
  <si>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</si>
  <si>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</si>
  <si>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</si>
  <si>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</si>
  <si>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</si>
  <si>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</si>
  <si>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</si>
  <si>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</si>
  <si>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</si>
  <si>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</si>
  <si>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</si>
  <si>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</si>
  <si>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</si>
  <si>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</si>
  <si>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</si>
  <si>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</si>
  <si>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</si>
  <si>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</si>
  <si>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</si>
  <si>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</si>
  <si>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</si>
  <si>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</si>
  <si>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</si>
  <si>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</si>
  <si>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</si>
  <si>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</si>
  <si>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</si>
  <si>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</si>
  <si>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</si>
  <si>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</si>
  <si>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</si>
  <si>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</si>
  <si>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</si>
  <si>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</si>
  <si>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</si>
  <si>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</si>
  <si>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</si>
  <si>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</si>
  <si>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</si>
  <si>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</si>
  <si>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</si>
  <si>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</si>
  <si>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</si>
  <si>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</si>
  <si>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</si>
  <si>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</si>
  <si>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</si>
  <si>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</si>
  <si>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</si>
  <si>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</si>
  <si>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</si>
  <si>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</si>
  <si>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</si>
  <si>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</si>
  <si>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</si>
  <si>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</si>
  <si>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</si>
  <si>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</si>
  <si>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</si>
  <si>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</si>
  <si>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</si>
  <si>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</si>
  <si>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</si>
  <si>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</si>
  <si>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</si>
  <si>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</si>
  <si>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</si>
  <si>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</si>
  <si>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</si>
  <si>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</si>
  <si>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</si>
  <si>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</si>
  <si>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</si>
  <si>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</si>
  <si>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</si>
  <si>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</si>
  <si>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</si>
  <si>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</si>
  <si>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</si>
  <si>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</si>
  <si>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</si>
  <si>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</si>
  <si>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</si>
  <si>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</si>
  <si>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</si>
  <si>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</si>
  <si>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</si>
  <si>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</si>
  <si>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</si>
  <si>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</si>
  <si>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</si>
  <si>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</si>
  <si>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</si>
  <si>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</si>
  <si>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</si>
  <si>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</si>
  <si>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</si>
  <si>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</si>
  <si>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</si>
  <si>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</si>
  <si>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</si>
  <si>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</si>
  <si>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</si>
  <si>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</si>
  <si>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</si>
  <si>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</si>
  <si>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</si>
  <si>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</si>
  <si>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</si>
  <si>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</si>
  <si>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</si>
  <si>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</si>
  <si>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</si>
  <si>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</si>
  <si>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</si>
  <si>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</si>
  <si>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</si>
  <si>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</si>
  <si>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</si>
  <si>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</si>
  <si>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</si>
  <si>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</si>
  <si>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</si>
  <si>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</si>
  <si>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</si>
  <si>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</si>
  <si>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</si>
  <si>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</si>
  <si>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</si>
  <si>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</si>
  <si>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</si>
  <si>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</si>
  <si>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</si>
  <si>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</si>
  <si>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</si>
  <si>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</si>
  <si>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</si>
  <si>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</si>
  <si>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</si>
  <si>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</si>
  <si>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</si>
  <si>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</si>
  <si>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</si>
  <si>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</si>
  <si>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</si>
  <si>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</si>
  <si>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</si>
  <si>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</si>
  <si>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</si>
  <si>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</si>
  <si>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</si>
  <si>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</si>
  <si>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</si>
  <si>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</si>
  <si>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</si>
  <si>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</si>
  <si>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</si>
  <si>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</si>
  <si>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</si>
  <si>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</si>
  <si>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</si>
  <si>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</si>
  <si>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</si>
  <si>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</si>
  <si>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</si>
  <si>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</si>
  <si>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</si>
  <si>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</si>
  <si>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</si>
  <si>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</si>
  <si>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</si>
  <si>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</si>
  <si>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</si>
  <si>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</si>
  <si>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</si>
  <si>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</si>
  <si>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</si>
  <si>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</si>
  <si>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</si>
  <si>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</si>
  <si>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</si>
  <si>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</si>
  <si>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</si>
  <si>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</si>
  <si>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</si>
  <si>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</si>
  <si>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</si>
  <si>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</si>
  <si>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</si>
  <si>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</si>
  <si>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</si>
  <si>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</si>
  <si>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</si>
  <si>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</si>
  <si>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</si>
  <si>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</si>
  <si>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</si>
  <si>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</si>
  <si>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</si>
  <si>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</si>
  <si>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</si>
  <si>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</si>
  <si>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</si>
  <si>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</si>
  <si>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</si>
  <si>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</si>
  <si>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</si>
  <si>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</si>
  <si>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</si>
  <si>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</si>
  <si>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</si>
  <si>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</si>
  <si>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</si>
  <si>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</si>
  <si>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</si>
  <si>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</si>
  <si>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</si>
  <si>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</si>
  <si>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</si>
  <si>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</si>
  <si>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</si>
  <si>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</si>
  <si>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</si>
  <si>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</si>
  <si>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</si>
  <si>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</si>
  <si>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</si>
  <si>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</si>
  <si>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</si>
  <si>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</si>
  <si>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</si>
  <si>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</si>
  <si>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</si>
  <si>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</si>
  <si>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</si>
  <si>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</si>
  <si>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</si>
  <si>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</si>
  <si>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</si>
  <si>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</si>
  <si>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</si>
  <si>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</si>
  <si>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</si>
  <si>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</si>
  <si>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</si>
  <si>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</si>
  <si>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</si>
  <si>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</si>
  <si>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</si>
  <si>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</si>
  <si>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</si>
  <si>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</si>
  <si>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</si>
  <si>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</si>
  <si>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</si>
  <si>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</si>
  <si>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</si>
  <si>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</si>
  <si>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</si>
  <si>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</si>
  <si>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</si>
  <si>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</si>
  <si>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</si>
  <si>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</si>
  <si>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</si>
  <si>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</si>
  <si>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</si>
  <si>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</si>
  <si>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</si>
  <si>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</si>
  <si>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</si>
  <si>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</si>
  <si>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</si>
  <si>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</si>
  <si>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</si>
  <si>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</si>
  <si>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</si>
  <si>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</si>
  <si>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</si>
  <si>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</si>
  <si>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</si>
  <si>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</si>
  <si>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</si>
  <si>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</si>
  <si>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</si>
  <si>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</si>
  <si>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</si>
  <si>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</si>
  <si>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</si>
  <si>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</si>
  <si>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</si>
  <si>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</si>
  <si>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</si>
  <si>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</si>
  <si>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</si>
  <si>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</si>
  <si>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</si>
  <si>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</si>
  <si>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</si>
  <si>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</si>
  <si>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</si>
  <si>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</si>
  <si>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</si>
  <si>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</si>
  <si>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</si>
  <si>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</si>
  <si>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</si>
  <si>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</si>
  <si>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</si>
  <si>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</si>
  <si>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</si>
  <si>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</si>
  <si>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</si>
  <si>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</si>
  <si>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</si>
  <si>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</si>
  <si>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</si>
  <si>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</si>
  <si>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</si>
  <si>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</si>
  <si>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</si>
  <si>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</si>
  <si>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</si>
  <si>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</si>
  <si>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</si>
  <si>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</si>
  <si>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</si>
  <si>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</si>
  <si>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</si>
  <si>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</si>
  <si>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</si>
  <si>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</si>
  <si>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</si>
  <si>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</si>
  <si>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</si>
  <si>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</si>
  <si>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</si>
  <si>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</si>
  <si>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</si>
  <si>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</si>
  <si>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</si>
  <si>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</si>
  <si>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</si>
  <si>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</si>
  <si>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</si>
  <si>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</si>
  <si>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</si>
  <si>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</si>
  <si>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</si>
  <si>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</si>
  <si>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</si>
  <si>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</si>
  <si>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</si>
  <si>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</si>
  <si>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</si>
  <si>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</si>
  <si>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</si>
  <si>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</si>
  <si>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</si>
  <si>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</si>
  <si>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</si>
  <si>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</si>
  <si>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</si>
  <si>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</si>
  <si>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</si>
  <si>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</si>
  <si>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</si>
  <si>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</si>
  <si>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</si>
  <si>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</si>
  <si>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</si>
  <si>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</si>
  <si>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</si>
  <si>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</si>
  <si>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</si>
  <si>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</si>
  <si>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</si>
  <si>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</si>
  <si>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</si>
  <si>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</si>
  <si>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</si>
  <si>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</si>
  <si>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</si>
  <si>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</si>
  <si>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</si>
  <si>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</si>
  <si>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</si>
  <si>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</si>
  <si>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</si>
  <si>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</si>
  <si>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</si>
  <si>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</si>
  <si>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</si>
  <si>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</si>
  <si>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</si>
  <si>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</si>
  <si>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</si>
  <si>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</si>
  <si>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</si>
  <si>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</si>
  <si>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</si>
  <si>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</si>
  <si>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</si>
  <si>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</si>
  <si>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</si>
  <si>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</si>
  <si>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</si>
  <si>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</si>
  <si>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</si>
  <si>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</si>
  <si>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</si>
  <si>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</si>
  <si>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</si>
  <si>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</si>
  <si>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</si>
  <si>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</si>
  <si>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</si>
  <si>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</si>
  <si>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</si>
  <si>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</si>
  <si>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</si>
  <si>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</si>
  <si>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</si>
  <si>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</si>
  <si>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</si>
  <si>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</si>
  <si>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</si>
  <si>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</si>
  <si>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</si>
  <si>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</si>
  <si>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</si>
  <si>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</si>
  <si>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</si>
  <si>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</si>
  <si>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</si>
  <si>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</si>
  <si>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</si>
  <si>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</si>
  <si>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</si>
  <si>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</si>
  <si>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</si>
  <si>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</si>
  <si>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</si>
  <si>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</si>
  <si>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</si>
  <si>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</si>
  <si>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</si>
  <si>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</si>
  <si>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</si>
  <si>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</si>
  <si>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</si>
  <si>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</si>
  <si>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</si>
  <si>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</si>
  <si>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</si>
  <si>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</si>
  <si>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</si>
  <si>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</si>
  <si>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</si>
  <si>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</si>
  <si>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</si>
  <si>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</si>
  <si>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</si>
  <si>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</si>
  <si>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</si>
  <si>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</si>
  <si>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</si>
  <si>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</si>
  <si>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</si>
  <si>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</si>
  <si>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</si>
  <si>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</si>
  <si>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</si>
  <si>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</si>
  <si>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</si>
  <si>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</si>
  <si>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</si>
  <si>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</si>
  <si>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</si>
  <si>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</si>
  <si>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</si>
  <si>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</si>
  <si>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</si>
  <si>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</si>
  <si>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</si>
  <si>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</si>
  <si>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</si>
  <si>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</si>
  <si>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</si>
  <si>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</si>
  <si>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</si>
  <si>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</si>
  <si>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</si>
  <si>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</si>
  <si>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</si>
  <si>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</si>
  <si>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</si>
  <si>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</si>
  <si>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</si>
  <si>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</si>
  <si>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</si>
  <si>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</si>
  <si>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</si>
  <si>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</si>
  <si>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</si>
  <si>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</si>
  <si>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</si>
  <si>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</si>
  <si>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</si>
  <si>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</si>
  <si>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</si>
  <si>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</si>
  <si>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</si>
  <si>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</si>
  <si>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</si>
  <si>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</si>
  <si>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</si>
  <si>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</si>
  <si>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</si>
  <si>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</si>
  <si>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</si>
  <si>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</si>
  <si>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</si>
  <si>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</si>
  <si>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</si>
  <si>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</si>
  <si>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</si>
  <si>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</si>
  <si>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</si>
  <si>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</si>
  <si>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</si>
  <si>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</si>
  <si>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</si>
  <si>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</si>
  <si>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</si>
  <si>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</si>
  <si>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</si>
  <si>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</si>
  <si>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</si>
  <si>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</si>
  <si>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</si>
  <si>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</si>
  <si>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</si>
  <si>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</si>
  <si>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</si>
  <si>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</si>
  <si>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</si>
  <si>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</si>
  <si>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</si>
  <si>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</si>
  <si>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</si>
  <si>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</si>
  <si>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</si>
  <si>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</si>
  <si>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</si>
  <si>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</si>
  <si>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</si>
  <si>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</si>
  <si>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</si>
  <si>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</si>
  <si>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</si>
  <si>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</si>
  <si>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</si>
  <si>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</si>
  <si>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</si>
  <si>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</si>
  <si>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</si>
  <si>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</si>
  <si>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</si>
  <si>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</si>
  <si>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</si>
  <si>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</si>
  <si>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</si>
  <si>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</si>
  <si>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</si>
  <si>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</si>
  <si>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</si>
  <si>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</si>
  <si>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</si>
  <si>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</si>
  <si>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</si>
  <si>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</si>
  <si>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</si>
  <si>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</si>
  <si>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</si>
  <si>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</si>
  <si>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</si>
  <si>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</si>
  <si>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</si>
  <si>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</si>
  <si>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</si>
  <si>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</si>
  <si>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</si>
  <si>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</si>
  <si>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</si>
  <si>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</si>
  <si>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</si>
  <si>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</si>
  <si>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</si>
  <si>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</si>
  <si>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</si>
  <si>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</si>
  <si>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</si>
  <si>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</si>
  <si>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</si>
  <si>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</si>
  <si>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</si>
  <si>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</si>
  <si>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</si>
  <si>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</si>
  <si>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</si>
  <si>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</si>
  <si>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</si>
  <si>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</si>
  <si>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</si>
  <si>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</si>
  <si>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</si>
  <si>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</si>
  <si>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</si>
  <si>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</si>
  <si>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</si>
  <si>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</si>
  <si>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</si>
  <si>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</si>
  <si>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</si>
  <si>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</si>
  <si>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</si>
  <si>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</si>
  <si>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</si>
  <si>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</si>
  <si>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</si>
  <si>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</si>
  <si>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</si>
  <si>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</si>
  <si>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</si>
  <si>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</si>
  <si>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</si>
  <si>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</si>
  <si>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</si>
  <si>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</si>
  <si>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</si>
  <si>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</si>
  <si>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</si>
  <si>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</si>
  <si>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</si>
  <si>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</si>
  <si>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</si>
  <si>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</si>
  <si>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</si>
  <si>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</si>
  <si>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</si>
  <si>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</si>
  <si>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</si>
  <si>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</si>
  <si>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</si>
  <si>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</si>
  <si>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</si>
  <si>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</si>
  <si>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</si>
  <si>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</si>
  <si>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</si>
  <si>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</si>
  <si>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</si>
  <si>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</si>
  <si>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</si>
  <si>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</si>
  <si>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</si>
  <si>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</si>
  <si>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</si>
  <si>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</si>
  <si>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</si>
  <si>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</si>
  <si>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</si>
  <si>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</si>
  <si>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</si>
  <si>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</si>
  <si>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</si>
  <si>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</si>
  <si>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</si>
  <si>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</si>
  <si>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</si>
  <si>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</si>
  <si>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</si>
  <si>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</si>
  <si>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</si>
  <si>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</si>
  <si>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</si>
  <si>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</si>
  <si>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</si>
  <si>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</si>
  <si>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</si>
  <si>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</si>
  <si>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</si>
  <si>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</si>
  <si>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</si>
  <si>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</si>
  <si>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</si>
  <si>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</si>
  <si>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</si>
  <si>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</si>
  <si>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</si>
  <si>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</si>
  <si>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</si>
  <si>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</si>
  <si>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</si>
  <si>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</si>
  <si>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</si>
  <si>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</si>
  <si>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</si>
  <si>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</si>
  <si>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</si>
  <si>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</si>
  <si>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</si>
  <si>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</si>
  <si>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</si>
  <si>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</si>
  <si>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</si>
  <si>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</si>
  <si>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</si>
  <si>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</si>
  <si>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</si>
  <si>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</si>
  <si>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</si>
  <si>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</si>
  <si>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</si>
  <si>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</si>
  <si>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</si>
  <si>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</si>
  <si>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</si>
  <si>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</si>
  <si>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</si>
  <si>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</si>
  <si>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</si>
  <si>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</si>
  <si>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</si>
  <si>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</si>
  <si>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</si>
  <si>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</si>
  <si>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</si>
  <si>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</si>
  <si>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</si>
  <si>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</si>
  <si>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</si>
  <si>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</si>
  <si>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</si>
  <si>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</si>
  <si>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</si>
  <si>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</si>
  <si>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</si>
  <si>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</si>
  <si>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</si>
  <si>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</si>
  <si>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</si>
  <si>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</si>
  <si>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</si>
  <si>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</si>
  <si>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</si>
  <si>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</si>
  <si>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</si>
  <si>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</si>
  <si>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</si>
  <si>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</si>
  <si>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</si>
  <si>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</si>
  <si>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</si>
  <si>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</si>
  <si>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</si>
  <si>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</si>
  <si>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</si>
  <si>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</si>
  <si>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</si>
  <si>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</si>
  <si>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</si>
  <si>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</si>
  <si>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</si>
  <si>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</si>
  <si>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</si>
  <si>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</si>
  <si>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</si>
  <si>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</si>
  <si>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</si>
  <si>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</si>
  <si>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</si>
  <si>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</si>
  <si>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</si>
  <si>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</si>
  <si>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</si>
  <si>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</si>
  <si>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</si>
  <si>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</si>
  <si>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</si>
  <si>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</si>
  <si>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</si>
  <si>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</si>
  <si>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</si>
  <si>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</si>
  <si>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</si>
  <si>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</si>
  <si>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</si>
  <si>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</si>
  <si>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</si>
  <si>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</si>
  <si>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</si>
  <si>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</si>
  <si>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</si>
  <si>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</si>
  <si>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</si>
  <si>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</si>
  <si>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</si>
  <si>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</si>
  <si>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</si>
  <si>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</si>
  <si>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</si>
  <si>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</si>
  <si>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</si>
  <si>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</si>
  <si>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</si>
  <si>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</si>
  <si>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</si>
  <si>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</si>
  <si>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</si>
  <si>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</si>
  <si>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</si>
  <si>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</si>
  <si>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</si>
  <si>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</si>
  <si>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</si>
  <si>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</si>
  <si>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</si>
  <si>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</si>
  <si>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</si>
  <si>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</si>
  <si>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</si>
  <si>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</si>
  <si>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</si>
  <si>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</si>
  <si>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</si>
  <si>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</si>
  <si>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</si>
  <si>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</si>
  <si>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</si>
  <si>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</si>
  <si>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</si>
  <si>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</si>
  <si>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</si>
  <si>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</si>
  <si>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</si>
  <si>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</si>
  <si>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</si>
  <si>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</si>
  <si>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</si>
  <si>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</si>
  <si>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</si>
  <si>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</si>
  <si>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</si>
  <si>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</si>
  <si>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</si>
  <si>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</si>
  <si>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</si>
  <si>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</si>
  <si>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</si>
  <si>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</si>
  <si>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</si>
  <si>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</si>
  <si>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</si>
  <si>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</si>
  <si>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</si>
  <si>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</si>
  <si>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</si>
  <si>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</si>
  <si>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</si>
  <si>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</si>
  <si>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</si>
  <si>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</si>
  <si>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</si>
  <si>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</si>
  <si>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</si>
  <si>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</si>
  <si>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</si>
  <si>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</si>
  <si>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</si>
  <si>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</si>
  <si>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</si>
  <si>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</si>
  <si>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</si>
  <si>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</si>
  <si>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</si>
  <si>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</si>
  <si>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</si>
  <si>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</si>
  <si>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</si>
  <si>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</si>
  <si>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</si>
  <si>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</si>
  <si>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</si>
  <si>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</si>
  <si>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</si>
  <si>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</si>
  <si>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</si>
  <si>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</si>
  <si>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</si>
  <si>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</si>
  <si>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</si>
  <si>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</si>
  <si>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</si>
  <si>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</si>
  <si>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</si>
  <si>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</si>
  <si>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</si>
  <si>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</si>
  <si>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</si>
  <si>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</si>
  <si>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</si>
  <si>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</si>
  <si>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</si>
  <si>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</si>
  <si>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</si>
  <si>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</si>
  <si>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</si>
  <si>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</si>
  <si>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</si>
  <si>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</si>
  <si>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</si>
  <si>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</si>
  <si>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</si>
  <si>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</si>
  <si>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</si>
  <si>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</si>
  <si>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</si>
  <si>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</si>
  <si>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</si>
  <si>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</si>
  <si>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</si>
  <si>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</si>
  <si>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</si>
  <si>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</si>
  <si>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</si>
  <si>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</si>
  <si>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</si>
  <si>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</si>
  <si>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</si>
  <si>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</si>
  <si>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</si>
  <si>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</si>
  <si>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</si>
  <si>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</si>
  <si>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</si>
  <si>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</si>
  <si>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</si>
  <si>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</si>
  <si>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</si>
  <si>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</si>
  <si>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</si>
  <si>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</si>
  <si>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</si>
  <si>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</si>
  <si>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</si>
  <si>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</si>
  <si>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</si>
  <si>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</si>
  <si>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</si>
  <si>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</si>
  <si>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</si>
  <si>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</si>
  <si>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</si>
  <si>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</si>
  <si>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</si>
  <si>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</si>
  <si>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</si>
  <si>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</si>
  <si>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</si>
  <si>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</si>
  <si>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</si>
  <si>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</si>
  <si>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</si>
  <si>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</si>
  <si>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</si>
  <si>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</si>
  <si>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</si>
  <si>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</si>
  <si>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</si>
  <si>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</si>
  <si>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</si>
  <si>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</si>
  <si>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</si>
  <si>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</si>
  <si>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</si>
  <si>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</si>
  <si>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</si>
  <si>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</si>
  <si>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</si>
  <si>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</si>
  <si>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</si>
  <si>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</si>
  <si>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</si>
  <si>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</si>
  <si>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</si>
  <si>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</si>
  <si>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</si>
  <si>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</si>
  <si>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</si>
  <si>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</si>
  <si>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</si>
  <si>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</si>
  <si>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</si>
  <si>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</si>
  <si>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</si>
  <si>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</si>
  <si>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</si>
  <si>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</si>
  <si>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</si>
  <si>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</si>
  <si>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</si>
  <si>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</si>
  <si>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</si>
  <si>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</si>
  <si>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</si>
  <si>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</si>
  <si>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</si>
  <si>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</si>
  <si>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</si>
  <si>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</si>
  <si>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</si>
  <si>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</si>
  <si>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</si>
  <si>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</si>
  <si>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</si>
  <si>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</si>
  <si>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</si>
  <si>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</si>
  <si>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</si>
  <si>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</si>
  <si>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</si>
  <si>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</si>
  <si>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</si>
  <si>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</si>
  <si>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</si>
  <si>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</si>
  <si>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</si>
  <si>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</si>
  <si>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</si>
  <si>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</si>
  <si>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</si>
  <si>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</si>
  <si>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</si>
  <si>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</si>
  <si>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</si>
  <si>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</si>
  <si>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</si>
  <si>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</si>
  <si>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</si>
  <si>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</si>
  <si>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</si>
  <si>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</si>
  <si>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</si>
  <si>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</si>
  <si>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</si>
  <si>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</si>
  <si>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</si>
  <si>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</si>
  <si>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</si>
  <si>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</si>
  <si>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</si>
  <si>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</si>
  <si>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</si>
  <si>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</si>
  <si>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</si>
  <si>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</si>
  <si>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</si>
  <si>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</si>
  <si>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</si>
  <si>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</si>
  <si>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</si>
  <si>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</si>
  <si>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</si>
  <si>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</si>
  <si>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</si>
  <si>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</si>
  <si>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</si>
  <si>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</si>
  <si>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</si>
  <si>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</si>
  <si>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</si>
  <si>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</si>
  <si>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</si>
  <si>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</si>
  <si>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</si>
  <si>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</si>
  <si>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</si>
  <si>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</si>
  <si>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</si>
  <si>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</si>
  <si>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</si>
  <si>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</si>
  <si>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</si>
  <si>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</si>
  <si>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</si>
  <si>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</si>
  <si>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</si>
  <si>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</si>
  <si>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</si>
  <si>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</si>
  <si>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</si>
  <si>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</si>
  <si>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</si>
  <si>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</si>
  <si>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</si>
  <si>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</si>
  <si>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</si>
  <si>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</si>
  <si>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</si>
  <si>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</si>
  <si>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</si>
  <si>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</si>
  <si>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</si>
  <si>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</si>
  <si>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</si>
  <si>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</si>
  <si>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</si>
  <si>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</si>
  <si>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</si>
  <si>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</si>
  <si>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</si>
  <si>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</si>
  <si>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</si>
  <si>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</si>
  <si>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</si>
  <si>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</si>
  <si>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</si>
  <si>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</si>
  <si>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</si>
  <si>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</si>
  <si>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</si>
  <si>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</si>
  <si>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</si>
  <si>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</si>
  <si>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</si>
  <si>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</si>
  <si>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</si>
  <si>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</si>
  <si>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</si>
  <si>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</si>
  <si>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</si>
  <si>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</si>
  <si>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</si>
  <si>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</si>
  <si>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</si>
  <si>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</si>
  <si>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</si>
  <si>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</si>
  <si>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</si>
  <si>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</si>
  <si>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</si>
  <si>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</si>
  <si>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</si>
  <si>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</si>
  <si>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</si>
  <si>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</si>
  <si>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</si>
  <si>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</si>
  <si>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</si>
  <si>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</si>
  <si>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</si>
  <si>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</si>
  <si>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</si>
  <si>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</si>
  <si>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</si>
  <si>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</si>
  <si>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</si>
  <si>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</si>
  <si>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</si>
  <si>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</si>
  <si>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</si>
  <si>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</si>
  <si>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</si>
  <si>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</si>
  <si>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</si>
  <si>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</si>
  <si>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</si>
  <si>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</si>
  <si>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</si>
  <si>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</si>
  <si>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</si>
  <si>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</si>
  <si>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</si>
  <si>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</si>
  <si>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</si>
  <si>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</si>
  <si>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</si>
  <si>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</si>
  <si>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</si>
  <si>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</si>
  <si>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</si>
  <si>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</si>
  <si>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</si>
  <si>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</si>
  <si>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</si>
  <si>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</si>
  <si>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</si>
  <si>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</si>
  <si>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</si>
  <si>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</si>
  <si>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</si>
  <si>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</si>
  <si>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</si>
  <si>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</si>
  <si>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</si>
  <si>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</si>
  <si>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</si>
  <si>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</si>
  <si>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</si>
  <si>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</si>
  <si>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</si>
  <si>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</si>
  <si>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</si>
  <si>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</si>
  <si>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</si>
  <si>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</si>
  <si>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</si>
  <si>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</si>
  <si>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</si>
  <si>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</si>
  <si>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</si>
  <si>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</si>
  <si>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</si>
  <si>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</si>
  <si>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</si>
  <si>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</si>
  <si>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</si>
  <si>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</si>
  <si>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</si>
  <si>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</si>
  <si>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</si>
  <si>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</si>
  <si>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</si>
  <si>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</si>
  <si>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</si>
  <si>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</si>
  <si>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</si>
  <si>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</si>
  <si>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</si>
  <si>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</si>
  <si>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</si>
  <si>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</si>
  <si>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</si>
  <si>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</si>
  <si>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</si>
  <si>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</si>
  <si>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</si>
  <si>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</si>
  <si>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</si>
  <si>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</si>
  <si>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</si>
  <si>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</si>
  <si>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</si>
  <si>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</si>
  <si>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</si>
  <si>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</si>
  <si>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</si>
  <si>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</si>
  <si>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</si>
  <si>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</si>
  <si>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</si>
  <si>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</si>
  <si>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</si>
  <si>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</si>
  <si>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</si>
  <si>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</si>
  <si>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</si>
  <si>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</si>
  <si>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</si>
  <si>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</si>
  <si>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</si>
  <si>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</si>
  <si>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</si>
  <si>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</si>
  <si>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</si>
  <si>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</si>
  <si>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</si>
  <si>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</si>
  <si>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</si>
  <si>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</si>
  <si>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</si>
  <si>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</si>
  <si>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</si>
  <si>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</si>
  <si>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</si>
  <si>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</si>
  <si>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</si>
  <si>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</si>
  <si>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</si>
  <si>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</si>
  <si>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</si>
  <si>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</si>
  <si>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</si>
  <si>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</si>
  <si>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</si>
  <si>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</si>
  <si>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</si>
  <si>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</si>
  <si>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</si>
  <si>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</si>
  <si>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</si>
  <si>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</si>
  <si>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</si>
  <si>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</si>
  <si>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</si>
  <si>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</si>
  <si>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</si>
  <si>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</si>
  <si>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</si>
  <si>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</si>
  <si>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</si>
  <si>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</si>
  <si>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</si>
  <si>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</si>
  <si>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</si>
  <si>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</si>
  <si>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</si>
  <si>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</si>
  <si>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</si>
  <si>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</si>
  <si>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</si>
  <si>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</si>
  <si>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</si>
  <si>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</si>
  <si>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</si>
  <si>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</si>
  <si>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</si>
  <si>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</si>
  <si>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</si>
  <si>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</si>
  <si>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</si>
  <si>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</si>
  <si>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</si>
  <si>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</si>
  <si>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</si>
  <si>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</si>
  <si>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</si>
  <si>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</si>
  <si>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</si>
  <si>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</si>
  <si>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</si>
  <si>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</si>
  <si>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</si>
  <si>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</si>
  <si>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</si>
  <si>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</si>
  <si>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</si>
  <si>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</si>
  <si>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</si>
  <si>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</si>
  <si>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</si>
  <si>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</si>
  <si>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</si>
  <si>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</si>
  <si>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</si>
  <si>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</si>
  <si>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</si>
  <si>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</si>
  <si>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</si>
  <si>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</si>
  <si>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</si>
  <si>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</si>
  <si>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</si>
  <si>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</si>
  <si>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</si>
  <si>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</si>
  <si>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</si>
  <si>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</si>
  <si>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</si>
  <si>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</si>
  <si>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</si>
  <si>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</si>
  <si>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</si>
  <si>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</si>
  <si>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</si>
  <si>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</si>
  <si>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</si>
  <si>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</si>
  <si>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</si>
  <si>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</si>
  <si>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</si>
  <si>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</si>
  <si>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</si>
  <si>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</si>
  <si>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</si>
  <si>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</si>
  <si>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</si>
  <si>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</si>
  <si>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</si>
  <si>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</si>
  <si>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</si>
  <si>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</si>
  <si>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</si>
  <si>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</si>
  <si>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</si>
  <si>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</si>
  <si>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</si>
  <si>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</si>
  <si>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</si>
  <si>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</si>
  <si>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</si>
  <si>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</si>
  <si>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</si>
  <si>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</si>
  <si>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</si>
  <si>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</si>
  <si>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</si>
  <si>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</si>
  <si>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</si>
  <si>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</si>
  <si>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</si>
  <si>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</si>
  <si>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</si>
  <si>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</si>
  <si>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</si>
  <si>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</si>
  <si>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</si>
  <si>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</si>
  <si>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</si>
  <si>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</si>
  <si>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</si>
  <si>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</si>
  <si>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</si>
  <si>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</si>
  <si>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</si>
  <si>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</si>
  <si>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</si>
  <si>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</si>
  <si>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</si>
  <si>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</si>
  <si>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</si>
  <si>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</si>
  <si>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</si>
  <si>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</si>
  <si>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</si>
  <si>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</si>
  <si>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</si>
  <si>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</si>
  <si>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</si>
  <si>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</si>
  <si>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</si>
  <si>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</si>
  <si>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</si>
  <si>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</si>
  <si>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</si>
  <si>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</si>
  <si>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</si>
  <si>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</si>
  <si>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</si>
  <si>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</si>
  <si>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</si>
  <si>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</si>
  <si>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</si>
  <si>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</si>
  <si>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</si>
  <si>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</si>
  <si>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</si>
  <si>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</si>
  <si>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</si>
  <si>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</si>
  <si>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</si>
  <si>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</si>
  <si>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</si>
  <si>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</si>
  <si>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</si>
  <si>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</si>
  <si>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</si>
  <si>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</si>
  <si>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</si>
  <si>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</si>
  <si>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</si>
  <si>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</si>
  <si>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</si>
  <si>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</si>
  <si>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</si>
  <si>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</si>
  <si>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</si>
  <si>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</si>
  <si>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</si>
  <si>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</si>
  <si>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</si>
  <si>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</si>
  <si>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</si>
  <si>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</si>
  <si>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</si>
  <si>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</si>
  <si>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</si>
  <si>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</si>
  <si>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</si>
  <si>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</si>
  <si>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</si>
  <si>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</si>
  <si>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</si>
  <si>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</si>
  <si>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</si>
  <si>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</si>
  <si>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</si>
  <si>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</si>
  <si>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</si>
  <si>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</si>
  <si>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</si>
  <si>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</si>
  <si>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</si>
  <si>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</si>
  <si>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</si>
  <si>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</si>
  <si>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</si>
  <si>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</si>
  <si>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</si>
  <si>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</si>
  <si>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</si>
  <si>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</si>
  <si>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</si>
  <si>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</si>
  <si>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</si>
  <si>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</si>
  <si>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</si>
  <si>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</si>
  <si>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</si>
  <si>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</si>
  <si>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</si>
  <si>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</si>
  <si>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</si>
  <si>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</si>
  <si>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</si>
  <si>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</si>
  <si>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</si>
  <si>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</si>
  <si>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</si>
  <si>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</si>
  <si>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</si>
  <si>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</si>
  <si>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</si>
  <si>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</si>
  <si>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</si>
  <si>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</si>
  <si>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</si>
  <si>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</si>
  <si>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</si>
  <si>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</si>
  <si>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</si>
  <si>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</si>
  <si>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</si>
  <si>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</si>
  <si>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</si>
  <si>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</si>
  <si>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</si>
  <si>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</si>
  <si>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</si>
  <si>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</si>
  <si>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</si>
  <si>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</si>
  <si>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</si>
  <si>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</si>
  <si>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</si>
  <si>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</si>
  <si>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</si>
  <si>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</si>
  <si>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</si>
  <si>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</si>
  <si>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</si>
  <si>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</si>
  <si>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</si>
  <si>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</si>
  <si>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</si>
  <si>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</si>
  <si>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</si>
  <si>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</si>
  <si>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</si>
  <si>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</si>
  <si>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</si>
  <si>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</si>
  <si>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</si>
  <si>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</si>
  <si>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</si>
  <si>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</si>
  <si>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</si>
  <si>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</si>
  <si>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</si>
  <si>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</si>
  <si>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</si>
  <si>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</si>
  <si>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</si>
  <si>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</si>
  <si>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</si>
  <si>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</si>
  <si>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</si>
  <si>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</si>
  <si>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</si>
  <si>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</si>
  <si>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</si>
  <si>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</si>
  <si>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</si>
  <si>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</si>
  <si>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</si>
  <si>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</si>
  <si>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</si>
  <si>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</si>
  <si>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</si>
  <si>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</si>
  <si>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</si>
  <si>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</si>
  <si>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</si>
  <si>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</si>
  <si>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</si>
  <si>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</si>
  <si>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</si>
  <si>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</si>
  <si>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</si>
  <si>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</si>
  <si>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</si>
  <si>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</si>
  <si>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</si>
  <si>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</si>
  <si>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</si>
  <si>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</si>
  <si>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</si>
  <si>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</si>
  <si>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</si>
  <si>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</si>
  <si>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</si>
  <si>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</si>
  <si>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</si>
  <si>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</si>
  <si>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</si>
  <si>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</si>
  <si>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</si>
  <si>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</si>
  <si>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</si>
  <si>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</si>
  <si>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</si>
  <si>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</si>
  <si>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</si>
  <si>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</si>
  <si>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</si>
  <si>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</si>
  <si>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</si>
  <si>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</si>
  <si>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</si>
  <si>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</si>
  <si>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</si>
  <si>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</si>
  <si>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</si>
  <si>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</si>
  <si>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</si>
  <si>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</si>
  <si>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</si>
  <si>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</si>
  <si>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</si>
  <si>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</si>
  <si>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</si>
  <si>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</si>
  <si>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</si>
  <si>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</si>
  <si>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</si>
  <si>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</si>
  <si>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</si>
  <si>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</si>
  <si>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</si>
  <si>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</si>
  <si>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</si>
  <si>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</si>
  <si>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</si>
  <si>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</si>
  <si>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</si>
  <si>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</si>
  <si>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</si>
  <si>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</si>
  <si>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</si>
  <si>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</si>
  <si>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</si>
  <si>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</si>
  <si>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</si>
  <si>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</si>
  <si>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</si>
  <si>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</si>
  <si>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</si>
  <si>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</si>
  <si>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</si>
  <si>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</si>
  <si>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</si>
  <si>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</si>
  <si>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</si>
  <si>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</si>
  <si>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</si>
  <si>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</si>
  <si>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</si>
  <si>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</si>
  <si>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</si>
  <si>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</si>
  <si>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</si>
  <si>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</si>
  <si>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</si>
  <si>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</si>
  <si>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</si>
  <si>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</si>
  <si>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</si>
  <si>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</si>
  <si>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</si>
  <si>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</si>
  <si>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</si>
  <si>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</si>
  <si>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</si>
  <si>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</si>
  <si>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</si>
  <si>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</si>
  <si>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</si>
  <si>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</si>
  <si>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</si>
  <si>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</si>
  <si>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</si>
  <si>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</si>
  <si>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</si>
  <si>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</si>
  <si>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</si>
  <si>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</si>
  <si>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</si>
  <si>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</si>
  <si>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</si>
  <si>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</si>
  <si>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</si>
  <si>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</si>
  <si>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</si>
  <si>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</si>
  <si>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</si>
  <si>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</si>
  <si>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</si>
  <si>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</si>
  <si>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</si>
  <si>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</si>
  <si>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</si>
  <si>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</si>
  <si>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</si>
  <si>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</si>
  <si>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</si>
  <si>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</si>
  <si>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</si>
  <si>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</si>
  <si>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</si>
  <si>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</si>
  <si>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</si>
  <si>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</si>
  <si>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</si>
  <si>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</si>
  <si>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</si>
  <si>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</si>
  <si>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</si>
  <si>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</si>
  <si>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</si>
  <si>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</si>
  <si>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</si>
  <si>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</si>
  <si>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</si>
  <si>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</si>
  <si>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</si>
  <si>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</si>
  <si>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</si>
  <si>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</si>
  <si>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</si>
  <si>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</si>
  <si>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</si>
  <si>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</si>
  <si>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</si>
  <si>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</si>
  <si>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</si>
  <si>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</si>
  <si>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</si>
  <si>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</si>
  <si>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</si>
  <si>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</si>
  <si>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</si>
  <si>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</si>
  <si>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</si>
  <si>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</si>
  <si>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</si>
  <si>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</si>
  <si>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</si>
  <si>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</si>
  <si>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</si>
  <si>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</si>
  <si>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</si>
  <si>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</si>
  <si>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</si>
  <si>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</si>
  <si>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</si>
  <si>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</si>
  <si>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</si>
  <si>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</si>
  <si>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</si>
  <si>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</si>
  <si>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</si>
  <si>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</si>
  <si>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</si>
  <si>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</si>
  <si>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</si>
  <si>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</si>
  <si>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</si>
  <si>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</si>
  <si>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</si>
  <si>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</si>
  <si>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</si>
  <si>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</si>
  <si>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</si>
  <si>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</si>
  <si>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</si>
  <si>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</si>
  <si>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</si>
  <si>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</si>
  <si>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</si>
  <si>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</si>
  <si>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</si>
  <si>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</si>
  <si>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</si>
  <si>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</si>
  <si>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</si>
  <si>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</si>
  <si>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</si>
  <si>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</si>
  <si>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</si>
  <si>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</si>
  <si>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</si>
  <si>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</si>
  <si>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</si>
  <si>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</si>
  <si>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</si>
  <si>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</si>
  <si>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</si>
  <si>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</si>
  <si>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</si>
  <si>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</si>
  <si>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</si>
  <si>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</si>
  <si>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</si>
  <si>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</si>
  <si>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</si>
  <si>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</si>
  <si>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</si>
  <si>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</si>
  <si>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</si>
  <si>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</si>
  <si>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</si>
  <si>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</si>
  <si>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</si>
  <si>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</si>
  <si>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</si>
  <si>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</si>
  <si>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</si>
  <si>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</si>
  <si>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</si>
  <si>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</si>
  <si>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</si>
  <si>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</si>
  <si>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</si>
  <si>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</si>
  <si>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</si>
  <si>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</si>
  <si>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</si>
  <si>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</si>
  <si>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</si>
  <si>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</si>
  <si>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</si>
  <si>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</si>
  <si>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</si>
  <si>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</si>
  <si>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</si>
  <si>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</si>
  <si>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</si>
  <si>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</si>
  <si>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</si>
  <si>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</si>
  <si>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</si>
  <si>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</si>
  <si>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</si>
  <si>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</si>
  <si>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</si>
  <si>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</si>
  <si>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</si>
  <si>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</si>
  <si>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</si>
  <si>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</si>
  <si>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</si>
  <si>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</si>
  <si>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</si>
  <si>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</si>
  <si>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</si>
  <si>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</si>
  <si>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</si>
  <si>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</si>
  <si>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</si>
  <si>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</si>
  <si>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</si>
  <si>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</si>
  <si>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</si>
  <si>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</si>
  <si>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</si>
  <si>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</si>
  <si>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</si>
  <si>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</si>
  <si>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</si>
  <si>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</si>
  <si>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</si>
  <si>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</si>
  <si>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</si>
  <si>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</si>
  <si>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</si>
  <si>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</si>
  <si>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</si>
  <si>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</si>
  <si>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</si>
  <si>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</si>
  <si>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</si>
  <si>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</si>
  <si>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</si>
  <si>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</si>
  <si>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</si>
  <si>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</si>
  <si>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</si>
  <si>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</si>
  <si>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</si>
  <si>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</si>
  <si>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</si>
  <si>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</si>
  <si>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</si>
  <si>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</si>
  <si>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</si>
  <si>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</si>
  <si>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</si>
  <si>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</si>
  <si>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</si>
  <si>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</si>
  <si>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</si>
  <si>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</si>
  <si>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</si>
  <si>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</si>
  <si>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</si>
  <si>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</si>
  <si>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</si>
  <si>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</si>
  <si>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</si>
  <si>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</si>
  <si>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</si>
  <si>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</si>
  <si>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</si>
  <si>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</si>
  <si>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</si>
  <si>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</si>
  <si>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</si>
  <si>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</si>
  <si>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</si>
  <si>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</si>
  <si>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</si>
  <si>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</si>
  <si>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</si>
  <si>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</si>
  <si>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</si>
  <si>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</si>
  <si>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</si>
  <si>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</si>
  <si>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</si>
  <si>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</si>
  <si>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</si>
  <si>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</si>
  <si>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</si>
  <si>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</si>
  <si>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</si>
  <si>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</si>
  <si>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</si>
  <si>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</si>
  <si>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</si>
  <si>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</si>
  <si>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</si>
  <si>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</si>
  <si>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</si>
  <si>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</si>
  <si>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</si>
  <si>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</si>
  <si>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</si>
  <si>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</si>
  <si>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</si>
  <si>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</si>
  <si>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</si>
  <si>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</si>
  <si>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</si>
  <si>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</si>
  <si>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</si>
  <si>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</si>
  <si>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</si>
  <si>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</si>
  <si>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</si>
  <si>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</si>
  <si>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</si>
  <si>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</si>
  <si>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</si>
  <si>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</si>
  <si>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</si>
  <si>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</si>
  <si>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</si>
  <si>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</si>
  <si>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</si>
  <si>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</si>
  <si>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</si>
  <si>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</si>
  <si>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</si>
  <si>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</si>
  <si>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</si>
  <si>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</si>
  <si>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</si>
  <si>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</si>
  <si>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</si>
  <si>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</si>
  <si>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</si>
  <si>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</si>
  <si>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</si>
  <si>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</si>
  <si>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</si>
  <si>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</si>
  <si>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</si>
  <si>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</si>
  <si>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</si>
  <si>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</si>
  <si>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</si>
  <si>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</si>
  <si>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</si>
  <si>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</si>
  <si>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</si>
  <si>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</si>
  <si>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</si>
  <si>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</si>
  <si>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</si>
  <si>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</si>
  <si>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</si>
  <si>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</si>
  <si>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</si>
  <si>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</si>
  <si>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</si>
  <si>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</si>
  <si>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</si>
  <si>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</si>
  <si>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</si>
  <si>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</si>
  <si>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</si>
  <si>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</si>
  <si>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</si>
  <si>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</si>
  <si>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</si>
  <si>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</si>
  <si>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</si>
  <si>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</si>
  <si>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</si>
  <si>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</si>
  <si>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</si>
  <si>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</si>
  <si>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</si>
  <si>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</si>
  <si>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</si>
  <si>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</si>
  <si>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</si>
  <si>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</si>
  <si>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</si>
  <si>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</si>
  <si>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</si>
  <si>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</si>
  <si>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</si>
  <si>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</si>
  <si>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</si>
  <si>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</si>
  <si>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</si>
  <si>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</si>
  <si>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</si>
  <si>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</si>
  <si>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</si>
  <si>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</si>
  <si>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</si>
  <si>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</si>
  <si>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</si>
  <si>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</si>
  <si>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</si>
  <si>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</si>
  <si>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</si>
  <si>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</si>
  <si>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</si>
  <si>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</si>
  <si>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</si>
  <si>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</si>
  <si>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</si>
  <si>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</si>
  <si>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</si>
  <si>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</si>
  <si>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</si>
  <si>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</si>
  <si>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</si>
  <si>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</si>
  <si>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</si>
  <si>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</si>
  <si>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</si>
  <si>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</si>
  <si>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</si>
  <si>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</si>
  <si>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</si>
  <si>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</si>
  <si>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</si>
  <si>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</si>
  <si>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</si>
  <si>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</si>
  <si>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</si>
  <si>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</si>
  <si>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</si>
  <si>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</si>
  <si>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</si>
  <si>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</si>
  <si>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</si>
  <si>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</si>
  <si>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</si>
  <si>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</si>
  <si>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</si>
  <si>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</si>
  <si>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</si>
  <si>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</si>
  <si>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</si>
  <si>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</si>
  <si>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</si>
  <si>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</si>
  <si>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</si>
  <si>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</si>
  <si>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</si>
  <si>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</si>
  <si>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</si>
  <si>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</si>
  <si>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</si>
  <si>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</si>
  <si>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</si>
  <si>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</si>
  <si>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</si>
  <si>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</si>
  <si>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</si>
  <si>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</si>
  <si>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</si>
  <si>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</si>
  <si>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</si>
  <si>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</si>
  <si>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</si>
  <si>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</si>
  <si>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</si>
  <si>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</si>
  <si>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</si>
  <si>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</si>
  <si>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</si>
  <si>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</si>
  <si>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</si>
  <si>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</si>
  <si>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</si>
  <si>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</si>
  <si>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</si>
  <si>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</si>
  <si>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</si>
  <si>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</si>
  <si>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</si>
  <si>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</si>
  <si>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</si>
  <si>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</si>
  <si>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</si>
  <si>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</si>
  <si>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</si>
  <si>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</si>
  <si>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</si>
  <si>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</si>
  <si>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</si>
  <si>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</si>
  <si>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</si>
  <si>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</si>
  <si>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</si>
  <si>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</si>
  <si>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</si>
  <si>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</si>
  <si>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</si>
  <si>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</si>
  <si>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</si>
  <si>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</si>
  <si>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</si>
  <si>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</si>
  <si>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</si>
  <si>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</si>
  <si>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</si>
  <si>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</si>
  <si>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</si>
  <si>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</si>
  <si>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</si>
  <si>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</si>
  <si>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</si>
  <si>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</si>
  <si>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</si>
  <si>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</si>
  <si>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</si>
  <si>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</si>
  <si>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</si>
  <si>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</si>
  <si>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</si>
  <si>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</si>
  <si>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</si>
  <si>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</si>
  <si>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</si>
  <si>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</si>
  <si>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</si>
  <si>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</si>
  <si>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</si>
  <si>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</si>
  <si>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</si>
  <si>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</si>
  <si>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</si>
  <si>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</si>
  <si>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</si>
  <si>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</si>
  <si>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</si>
  <si>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</si>
  <si>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</si>
  <si>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</si>
  <si>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</si>
  <si>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</si>
  <si>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</si>
  <si>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</si>
  <si>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</si>
  <si>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</si>
  <si>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</si>
  <si>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</si>
  <si>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</si>
  <si>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</si>
  <si>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</si>
  <si>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</si>
  <si>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</si>
  <si>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</si>
  <si>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</si>
  <si>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</si>
  <si>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</si>
  <si>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</si>
  <si>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</si>
  <si>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</si>
  <si>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</si>
  <si>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</si>
  <si>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</si>
  <si>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</si>
  <si>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</si>
  <si>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</si>
  <si>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</si>
  <si>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</si>
  <si>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</si>
  <si>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</si>
  <si>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</si>
  <si>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</si>
  <si>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</si>
  <si>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</si>
  <si>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</si>
  <si>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</si>
  <si>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</si>
  <si>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</si>
  <si>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</si>
  <si>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</si>
  <si>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</si>
  <si>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</si>
  <si>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</si>
  <si>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</si>
  <si>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</si>
  <si>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</si>
  <si>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</si>
  <si>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</si>
  <si>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</si>
  <si>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</si>
  <si>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</si>
  <si>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</si>
  <si>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</si>
  <si>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</si>
  <si>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</si>
  <si>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</si>
  <si>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</si>
  <si>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</si>
  <si>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</si>
  <si>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</si>
  <si>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</si>
  <si>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</si>
  <si>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</si>
  <si>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</si>
  <si>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</si>
  <si>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</si>
  <si>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</si>
  <si>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</si>
  <si>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</si>
  <si>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</si>
  <si>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</si>
  <si>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</si>
  <si>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</si>
  <si>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</si>
  <si>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</si>
  <si>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</si>
  <si>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</si>
  <si>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</si>
  <si>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</si>
  <si>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</si>
  <si>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</si>
  <si>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</si>
  <si>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</si>
  <si>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</si>
  <si>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</si>
  <si>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</si>
  <si>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</si>
  <si>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</si>
  <si>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</si>
  <si>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</si>
  <si>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</si>
  <si>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</si>
  <si>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</si>
  <si>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</si>
  <si>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</si>
  <si>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</si>
  <si>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</si>
  <si>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</si>
  <si>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</si>
  <si>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</si>
  <si>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</si>
  <si>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</si>
  <si>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</si>
  <si>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</si>
  <si>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</si>
  <si>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</si>
  <si>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</si>
  <si>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</si>
  <si>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</si>
  <si>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</si>
  <si>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</si>
  <si>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</si>
  <si>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</si>
  <si>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</si>
  <si>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</si>
  <si>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</si>
  <si>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</si>
  <si>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</si>
  <si>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</si>
  <si>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</si>
  <si>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</si>
  <si>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</si>
  <si>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</si>
  <si>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</si>
  <si>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</si>
  <si>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</si>
  <si>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</si>
  <si>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</si>
  <si>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</si>
  <si>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</si>
  <si>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</si>
  <si>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</si>
  <si>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</si>
  <si>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</si>
  <si>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</si>
  <si>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</si>
  <si>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</si>
  <si>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</si>
  <si>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</si>
  <si>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</si>
  <si>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</si>
  <si>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</si>
  <si>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</si>
  <si>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</si>
  <si>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</si>
  <si>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</si>
  <si>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</si>
  <si>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</si>
  <si>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</si>
  <si>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</si>
  <si>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</si>
  <si>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</si>
  <si>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</si>
  <si>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</si>
  <si>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</si>
  <si>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</si>
  <si>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</si>
  <si>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</si>
  <si>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</si>
  <si>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</si>
  <si>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</si>
  <si>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</si>
  <si>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</si>
  <si>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</si>
  <si>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</si>
  <si>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</si>
  <si>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</si>
  <si>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</si>
  <si>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</si>
  <si>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</si>
  <si>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</si>
  <si>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</si>
  <si>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</si>
  <si>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</si>
  <si>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</si>
  <si>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</si>
  <si>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</si>
  <si>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</si>
  <si>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</si>
  <si>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</si>
  <si>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</si>
  <si>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</si>
  <si>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</si>
  <si>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</si>
  <si>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</si>
  <si>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</si>
  <si>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</si>
  <si>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</si>
  <si>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</si>
  <si>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</si>
  <si>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</si>
  <si>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</si>
  <si>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</si>
  <si>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</si>
  <si>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</si>
  <si>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</si>
  <si>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</si>
  <si>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</si>
  <si>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</si>
  <si>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</si>
  <si>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</si>
  <si>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</si>
  <si>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</si>
  <si>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</si>
  <si>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</si>
  <si>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</si>
  <si>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</si>
  <si>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</si>
  <si>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</si>
  <si>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</si>
  <si>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</si>
  <si>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</si>
  <si>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</si>
  <si>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</si>
  <si>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</si>
  <si>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</si>
  <si>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</si>
  <si>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</si>
  <si>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</si>
  <si>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</si>
  <si>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</si>
  <si>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</si>
  <si>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</si>
  <si>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</si>
  <si>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</si>
  <si>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</si>
  <si>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</si>
  <si>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</si>
  <si>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</si>
  <si>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</si>
  <si>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</si>
  <si>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</si>
  <si>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</si>
  <si>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</si>
  <si>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</si>
  <si>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</si>
  <si>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</si>
  <si>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</si>
  <si>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</si>
  <si>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</si>
  <si>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</si>
  <si>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</si>
  <si>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</si>
  <si>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</si>
  <si>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</si>
  <si>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</si>
  <si>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</si>
  <si>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</si>
  <si>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</si>
  <si>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</si>
  <si>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</si>
  <si>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</si>
  <si>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</si>
  <si>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</si>
  <si>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</si>
  <si>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</si>
  <si>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</si>
  <si>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</si>
  <si>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</si>
  <si>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</si>
  <si>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</si>
  <si>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</si>
  <si>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</si>
  <si>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</si>
  <si>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</si>
  <si>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</si>
  <si>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</si>
  <si>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</si>
  <si>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</si>
  <si>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</si>
  <si>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</si>
  <si>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</si>
  <si>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</si>
  <si>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</si>
  <si>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</si>
  <si>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</si>
  <si>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</si>
  <si>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</si>
  <si>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</si>
  <si>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</si>
  <si>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</si>
  <si>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</si>
  <si>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</si>
  <si>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</si>
  <si>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</si>
  <si>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</si>
  <si>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</si>
  <si>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</si>
  <si>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</si>
  <si>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</si>
  <si>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</si>
  <si>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</si>
  <si>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</si>
  <si>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</si>
  <si>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</si>
  <si>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</si>
  <si>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</si>
  <si>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</si>
  <si>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</si>
  <si>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</si>
  <si>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</si>
  <si>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</si>
  <si>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</si>
  <si>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</si>
  <si>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</si>
  <si>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</si>
  <si>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</si>
  <si>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</si>
  <si>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</si>
  <si>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</si>
  <si>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</si>
  <si>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</si>
  <si>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</si>
  <si>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</si>
  <si>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</si>
  <si>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</si>
  <si>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</si>
  <si>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</si>
  <si>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</si>
  <si>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</si>
  <si>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</si>
  <si>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</si>
  <si>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</si>
  <si>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</si>
  <si>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</si>
  <si>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</si>
  <si>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</si>
  <si>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</si>
  <si>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</si>
  <si>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</si>
  <si>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</si>
  <si>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</si>
  <si>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</si>
  <si>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</si>
  <si>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</si>
  <si>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</si>
  <si>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</si>
  <si>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</si>
  <si>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</si>
  <si>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</si>
  <si>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</si>
  <si>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</si>
  <si>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</si>
  <si>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</si>
  <si>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</si>
  <si>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</si>
  <si>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</si>
  <si>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</si>
  <si>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</si>
  <si>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</si>
  <si>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</si>
  <si>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</si>
  <si>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</si>
  <si>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</si>
  <si>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</si>
  <si>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</si>
  <si>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</si>
  <si>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</si>
  <si>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</si>
  <si>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</si>
  <si>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</si>
  <si>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</si>
  <si>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</si>
  <si>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</si>
  <si>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</si>
  <si>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</si>
  <si>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</si>
  <si>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</si>
  <si>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</si>
  <si>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</si>
  <si>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</si>
  <si>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</si>
  <si>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</si>
  <si>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</si>
  <si>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</si>
  <si>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</si>
  <si>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</si>
  <si>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</si>
  <si>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</si>
  <si>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</si>
  <si>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</si>
  <si>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</si>
  <si>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</si>
  <si>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</si>
  <si>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</si>
  <si>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</si>
  <si>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</si>
  <si>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</si>
  <si>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</si>
  <si>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</si>
  <si>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</si>
  <si>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</si>
  <si>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</si>
  <si>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</si>
  <si>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</si>
  <si>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</si>
  <si>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</si>
  <si>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</si>
  <si>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</si>
  <si>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</si>
  <si>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</si>
  <si>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</si>
  <si>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</si>
  <si>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</si>
  <si>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</si>
  <si>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</si>
  <si>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</si>
  <si>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</si>
  <si>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</si>
  <si>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</si>
  <si>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</si>
  <si>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</si>
  <si>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</si>
  <si>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</si>
  <si>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</si>
  <si>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</si>
  <si>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</si>
  <si>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</si>
  <si>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</si>
  <si>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</si>
  <si>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</si>
  <si>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</si>
  <si>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</si>
  <si>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</si>
  <si>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</si>
  <si>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</si>
  <si>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</si>
  <si>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</si>
  <si>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</si>
  <si>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</si>
  <si>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</si>
  <si>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</si>
  <si>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</si>
  <si>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</si>
  <si>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</si>
  <si>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</si>
  <si>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</si>
  <si>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</si>
  <si>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</si>
  <si>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</si>
  <si>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</si>
  <si>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</si>
  <si>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</si>
  <si>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</si>
  <si>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</si>
  <si>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</si>
  <si>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</si>
  <si>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</si>
  <si>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</si>
  <si>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</si>
  <si>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</si>
  <si>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</si>
  <si>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</si>
  <si>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</si>
  <si>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</si>
  <si>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</si>
  <si>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</si>
  <si>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</si>
  <si>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</si>
  <si>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</si>
  <si>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</si>
  <si>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</si>
  <si>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</si>
  <si>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</si>
  <si>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</si>
  <si>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</si>
  <si>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</si>
  <si>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</si>
  <si>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</si>
  <si>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</si>
  <si>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</si>
  <si>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</si>
  <si>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</si>
  <si>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</si>
  <si>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</si>
  <si>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</si>
  <si>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</si>
  <si>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</si>
  <si>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</si>
  <si>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</si>
  <si>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</si>
  <si>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</si>
  <si>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</si>
  <si>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</si>
  <si>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</si>
  <si>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</si>
  <si>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</si>
  <si>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</si>
  <si>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</si>
  <si>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</si>
  <si>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</si>
  <si>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</si>
  <si>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</si>
  <si>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</si>
  <si>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</si>
  <si>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</si>
  <si>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</si>
  <si>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</si>
  <si>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</si>
  <si>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</si>
  <si>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</si>
  <si>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</si>
  <si>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</si>
  <si>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</si>
  <si>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</si>
  <si>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</si>
  <si>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</si>
  <si>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</si>
  <si>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</si>
  <si>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</si>
  <si>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</si>
  <si>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</si>
  <si>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</si>
  <si>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</si>
  <si>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</si>
  <si>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</si>
  <si>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</si>
  <si>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</si>
  <si>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</si>
  <si>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</si>
  <si>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</si>
  <si>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</si>
  <si>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</si>
  <si>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</si>
  <si>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</si>
  <si>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</si>
  <si>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</si>
  <si>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</si>
  <si>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</si>
  <si>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</si>
  <si>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</si>
  <si>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</si>
  <si>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</si>
  <si>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</si>
  <si>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</si>
  <si>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</si>
  <si>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</si>
  <si>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</si>
  <si>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</si>
  <si>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</si>
  <si>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</si>
  <si>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</si>
  <si>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</si>
  <si>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</si>
  <si>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</si>
  <si>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</si>
  <si>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</si>
  <si>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</si>
  <si>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</si>
  <si>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</si>
  <si>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</si>
  <si>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</si>
  <si>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</si>
  <si>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</si>
  <si>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</si>
  <si>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</si>
  <si>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</si>
  <si>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</si>
  <si>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</si>
  <si>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</si>
  <si>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</si>
  <si>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</si>
  <si>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</si>
  <si>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</si>
  <si>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</si>
  <si>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</si>
  <si>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</si>
  <si>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</si>
  <si>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</si>
  <si>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</si>
  <si>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</si>
  <si>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</si>
  <si>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</si>
  <si>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</si>
  <si>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</si>
  <si>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</si>
  <si>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</si>
  <si>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</si>
  <si>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</si>
  <si>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</si>
  <si>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</si>
  <si>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</si>
  <si>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</si>
  <si>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</si>
  <si>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</si>
  <si>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</si>
  <si>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</si>
  <si>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</si>
  <si>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</si>
  <si>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</si>
  <si>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</si>
  <si>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</si>
  <si>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</si>
  <si>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</si>
  <si>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</si>
  <si>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</si>
  <si>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</si>
  <si>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</si>
  <si>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</si>
  <si>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</si>
  <si>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</si>
  <si>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</si>
  <si>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</si>
  <si>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</si>
  <si>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</si>
  <si>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</si>
  <si>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</si>
  <si>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</si>
  <si>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</si>
  <si>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</si>
  <si>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</si>
  <si>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</si>
  <si>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</si>
  <si>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</si>
  <si>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</si>
  <si>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</si>
  <si>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</si>
  <si>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</si>
  <si>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</si>
  <si>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</si>
  <si>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</si>
  <si>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</si>
  <si>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</si>
  <si>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</si>
  <si>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</si>
  <si>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</si>
  <si>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</si>
  <si>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</si>
  <si>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</si>
  <si>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</si>
  <si>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</si>
  <si>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</si>
  <si>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</si>
  <si>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</si>
  <si>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</si>
  <si>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</si>
  <si>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</si>
  <si>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</si>
  <si>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</si>
  <si>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</si>
  <si>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</si>
  <si>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</si>
  <si>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</si>
  <si>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</si>
  <si>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</si>
  <si>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</si>
  <si>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</si>
  <si>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</si>
  <si>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</si>
  <si>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</si>
  <si>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</si>
  <si>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</si>
  <si>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</si>
  <si>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</si>
  <si>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</si>
  <si>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</si>
  <si>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</si>
  <si>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</si>
  <si>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</si>
  <si>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</si>
  <si>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</si>
  <si>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</si>
  <si>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</si>
  <si>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</si>
  <si>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</si>
  <si>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</si>
  <si>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</si>
  <si>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</si>
  <si>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</si>
  <si>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</si>
  <si>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</si>
  <si>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</si>
  <si>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</si>
  <si>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</si>
  <si>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</si>
  <si>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</si>
  <si>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</si>
  <si>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</si>
  <si>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</si>
  <si>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</si>
  <si>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</si>
  <si>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</si>
  <si>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</si>
  <si>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</si>
  <si>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</si>
  <si>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</si>
  <si>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</si>
  <si>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</si>
  <si>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</si>
  <si>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</si>
  <si>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</si>
  <si>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</si>
  <si>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</si>
  <si>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</si>
  <si>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</si>
  <si>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</si>
  <si>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</si>
  <si>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</si>
  <si>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</si>
  <si>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</si>
  <si>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</si>
  <si>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</si>
  <si>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</si>
  <si>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</si>
  <si>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</si>
  <si>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</si>
  <si>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</si>
  <si>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</si>
  <si>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</si>
  <si>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</si>
  <si>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</si>
  <si>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</si>
  <si>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</si>
  <si>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</si>
  <si>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</si>
  <si>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</si>
  <si>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</si>
  <si>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</si>
  <si>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</si>
  <si>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</si>
  <si>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</si>
  <si>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</si>
  <si>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</si>
  <si>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</si>
  <si>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</si>
  <si>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</si>
  <si>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</si>
  <si>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</si>
  <si>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</si>
  <si>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</si>
  <si>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</si>
  <si>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</si>
  <si>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</si>
  <si>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</si>
  <si>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</si>
  <si>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</si>
  <si>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</si>
  <si>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</si>
  <si>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</si>
  <si>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</si>
  <si>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</si>
  <si>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</si>
  <si>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</si>
  <si>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</si>
  <si>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</si>
  <si>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</si>
  <si>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</si>
  <si>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</si>
  <si>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</si>
  <si>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</si>
  <si>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</si>
  <si>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</si>
  <si>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</si>
  <si>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</si>
  <si>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</si>
  <si>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</si>
  <si>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</si>
  <si>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</si>
  <si>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</si>
  <si>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</si>
  <si>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</si>
  <si>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</si>
  <si>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</si>
  <si>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</si>
  <si>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</si>
  <si>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</si>
  <si>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</si>
  <si>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</si>
  <si>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</si>
  <si>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</si>
  <si>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</si>
  <si>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</si>
  <si>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</si>
  <si>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</si>
  <si>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</si>
  <si>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</si>
  <si>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</si>
  <si>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</si>
  <si>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</si>
  <si>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</si>
  <si>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</si>
  <si>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</si>
  <si>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</si>
  <si>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</si>
  <si>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</si>
  <si>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</si>
  <si>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</si>
  <si>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</si>
  <si>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</si>
  <si>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</si>
  <si>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</si>
  <si>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</si>
  <si>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</si>
  <si>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</si>
  <si>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</si>
  <si>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</si>
  <si>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</si>
  <si>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</si>
  <si>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</si>
  <si>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</si>
  <si>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</si>
  <si>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</si>
  <si>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</si>
  <si>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</si>
  <si>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</si>
  <si>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</si>
  <si>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</si>
  <si>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</si>
  <si>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</si>
  <si>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</si>
  <si>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</si>
  <si>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</si>
  <si>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</si>
  <si>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</si>
  <si>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</si>
  <si>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</si>
  <si>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</si>
  <si>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</si>
  <si>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</si>
  <si>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</si>
  <si>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</si>
  <si>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</si>
  <si>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</si>
  <si>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</si>
  <si>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</si>
  <si>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</si>
  <si>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</si>
  <si>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</si>
  <si>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</si>
  <si>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</si>
  <si>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</si>
  <si>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</si>
  <si>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</si>
  <si>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</si>
  <si>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</si>
  <si>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</si>
  <si>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</si>
  <si>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</si>
  <si>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</si>
  <si>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</si>
  <si>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</si>
  <si>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</si>
  <si>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</si>
  <si>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</si>
  <si>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</si>
  <si>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</si>
  <si>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</si>
  <si>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</si>
  <si>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</si>
  <si>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</si>
  <si>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</si>
  <si>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</si>
  <si>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</si>
  <si>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</si>
  <si>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</si>
  <si>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</si>
  <si>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</si>
  <si>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</si>
  <si>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</si>
  <si>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</si>
  <si>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</si>
  <si>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</si>
  <si>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</si>
  <si>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</si>
  <si>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</si>
  <si>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</si>
  <si>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</si>
  <si>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</si>
  <si>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</si>
  <si>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</si>
  <si>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</si>
  <si>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</si>
  <si>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</si>
  <si>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</si>
  <si>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</si>
  <si>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</si>
  <si>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</si>
  <si>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</si>
  <si>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</si>
  <si>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</si>
  <si>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</si>
  <si>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</si>
  <si>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</si>
  <si>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</si>
  <si>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</si>
  <si>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</si>
  <si>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</si>
  <si>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</si>
  <si>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</si>
  <si>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</si>
  <si>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</si>
  <si>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</si>
  <si>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</si>
  <si>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</si>
  <si>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</si>
  <si>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</si>
  <si>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</si>
  <si>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</si>
  <si>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</si>
  <si>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</si>
  <si>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</si>
  <si>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</si>
  <si>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</si>
  <si>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</si>
  <si>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</si>
  <si>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</si>
  <si>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</si>
  <si>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</si>
  <si>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</si>
  <si>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</si>
  <si>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</si>
  <si>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</si>
  <si>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</si>
  <si>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</si>
  <si>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</si>
  <si>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</si>
  <si>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</si>
  <si>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</si>
  <si>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</si>
  <si>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</si>
  <si>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</si>
  <si>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</si>
  <si>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</si>
  <si>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</si>
  <si>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</si>
  <si>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</si>
  <si>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</si>
  <si>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</si>
  <si>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</si>
  <si>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</si>
  <si>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</si>
  <si>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</si>
  <si>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</si>
  <si>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</si>
  <si>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</si>
  <si>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</si>
  <si>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</si>
  <si>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</si>
  <si>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</si>
  <si>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</si>
  <si>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</si>
  <si>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</si>
  <si>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</si>
  <si>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</si>
  <si>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</si>
  <si>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</si>
  <si>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</si>
  <si>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</si>
  <si>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</si>
  <si>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</si>
  <si>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</si>
  <si>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</si>
  <si>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</si>
  <si>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</si>
  <si>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</si>
  <si>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</si>
  <si>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</si>
  <si>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</si>
  <si>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</si>
  <si>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</si>
  <si>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</si>
  <si>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</si>
  <si>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</si>
  <si>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</si>
  <si>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</si>
  <si>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</si>
  <si>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</si>
  <si>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</si>
  <si>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</si>
  <si>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</si>
  <si>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</si>
  <si>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</si>
  <si>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</si>
  <si>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</si>
  <si>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</si>
  <si>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</si>
  <si>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</si>
  <si>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</si>
  <si>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</si>
  <si>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</si>
  <si>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</si>
  <si>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</si>
  <si>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</si>
  <si>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</si>
  <si>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</si>
  <si>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</si>
  <si>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</si>
  <si>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</si>
  <si>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</si>
  <si>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</si>
  <si>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</si>
  <si>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</si>
  <si>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</si>
  <si>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</si>
  <si>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</si>
  <si>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</si>
  <si>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</si>
  <si>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</si>
  <si>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</si>
  <si>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</si>
  <si>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</si>
  <si>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</si>
  <si>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</si>
  <si>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</si>
  <si>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</si>
  <si>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</si>
  <si>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</si>
  <si>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</si>
  <si>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</si>
  <si>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</si>
  <si>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</si>
  <si>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</si>
  <si>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</si>
  <si>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</si>
  <si>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</si>
  <si>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</si>
  <si>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</si>
  <si>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</si>
  <si>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</si>
  <si>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</si>
  <si>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</si>
  <si>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</si>
  <si>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</si>
  <si>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</si>
  <si>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</si>
  <si>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</si>
  <si>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</si>
  <si>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</si>
  <si>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</si>
  <si>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</si>
  <si>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</si>
  <si>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</si>
  <si>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</si>
  <si>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</si>
  <si>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</si>
  <si>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</si>
  <si>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</si>
  <si>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</si>
  <si>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</si>
  <si>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</si>
  <si>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</si>
  <si>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</si>
  <si>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</si>
  <si>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</si>
  <si>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</si>
  <si>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</si>
  <si>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</si>
  <si>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</si>
  <si>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</si>
  <si>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</si>
  <si>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</si>
  <si>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</si>
  <si>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</si>
  <si>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</si>
  <si>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</si>
  <si>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</si>
  <si>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</si>
  <si>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</si>
  <si>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</si>
  <si>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</si>
  <si>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</si>
  <si>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</si>
  <si>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</si>
  <si>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</si>
  <si>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</si>
  <si>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</si>
  <si>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</si>
  <si>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</si>
  <si>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</si>
  <si>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</si>
  <si>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</si>
  <si>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</si>
  <si>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</si>
  <si>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</si>
  <si>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</si>
  <si>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</si>
  <si>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</si>
  <si>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</si>
  <si>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</si>
  <si>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</si>
  <si>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</si>
  <si>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</si>
  <si>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</si>
  <si>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</si>
  <si>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</si>
  <si>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</si>
  <si>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</si>
  <si>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</si>
  <si>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</si>
  <si>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</si>
  <si>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</si>
  <si>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</si>
  <si>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</si>
  <si>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</si>
  <si>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</si>
  <si>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</si>
  <si>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</si>
  <si>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</si>
  <si>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</si>
  <si>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</si>
  <si>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</si>
  <si>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</si>
  <si>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</si>
  <si>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</si>
  <si>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</si>
  <si>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</si>
  <si>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</si>
  <si>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</si>
  <si>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</si>
  <si>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</si>
  <si>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</si>
  <si>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</si>
  <si>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</si>
  <si>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</si>
  <si>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</si>
  <si>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</si>
  <si>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</si>
  <si>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</si>
  <si>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</si>
  <si>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</si>
  <si>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</si>
  <si>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</si>
  <si>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</si>
  <si>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</si>
  <si>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</si>
  <si>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</si>
  <si>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</si>
  <si>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</si>
  <si>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</si>
  <si>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</si>
  <si>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</si>
  <si>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</si>
  <si>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</si>
  <si>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</si>
  <si>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</si>
  <si>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</si>
  <si>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</si>
  <si>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</si>
  <si>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</si>
  <si>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</si>
  <si>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</si>
  <si>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</si>
  <si>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</si>
  <si>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</si>
  <si>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</si>
  <si>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</si>
  <si>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</si>
  <si>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</si>
  <si>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</si>
  <si>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</si>
  <si>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</si>
  <si>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</si>
  <si>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</si>
  <si>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</si>
  <si>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</si>
  <si>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</si>
  <si>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</si>
  <si>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</si>
  <si>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</si>
  <si>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</si>
  <si>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</si>
  <si>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</si>
  <si>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</si>
  <si>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</si>
  <si>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</si>
  <si>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</si>
  <si>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</si>
  <si>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</si>
  <si>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</si>
  <si>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</si>
  <si>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</si>
  <si>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</si>
  <si>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</si>
  <si>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</si>
  <si>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</si>
  <si>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</si>
  <si>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</si>
  <si>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</si>
  <si>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</si>
  <si>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</si>
  <si>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</si>
  <si>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</si>
  <si>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</si>
  <si>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</si>
  <si>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</si>
  <si>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</si>
  <si>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</si>
  <si>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</si>
  <si>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</si>
  <si>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</si>
  <si>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</si>
  <si>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</si>
  <si>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</si>
  <si>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</si>
  <si>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</si>
  <si>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</si>
  <si>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</si>
  <si>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</si>
  <si>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</si>
  <si>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</si>
  <si>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</si>
  <si>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</si>
  <si>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</si>
  <si>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</si>
  <si>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</si>
  <si>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</si>
  <si>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</si>
  <si>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</si>
  <si>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</si>
  <si>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</si>
  <si>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</si>
  <si>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</si>
  <si>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</si>
  <si>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</si>
  <si>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</si>
  <si>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</si>
  <si>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</si>
  <si>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</si>
  <si>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</si>
  <si>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</si>
  <si>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</si>
  <si>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</si>
  <si>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</si>
  <si>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</si>
  <si>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</si>
  <si>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</si>
  <si>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</si>
  <si>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</si>
  <si>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</si>
  <si>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</si>
  <si>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</si>
  <si>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</si>
  <si>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</si>
  <si>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</si>
  <si>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</si>
  <si>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</si>
  <si>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</si>
  <si>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</si>
  <si>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</si>
  <si>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</si>
  <si>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</si>
  <si>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</si>
  <si>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</si>
  <si>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</si>
  <si>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</si>
  <si>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</si>
  <si>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</si>
  <si>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</si>
  <si>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</si>
  <si>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</si>
  <si>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</si>
  <si>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</si>
  <si>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</si>
  <si>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</si>
  <si>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</si>
  <si>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</si>
  <si>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</si>
  <si>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</si>
  <si>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</si>
  <si>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</si>
  <si>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</si>
  <si>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</si>
  <si>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</si>
  <si>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</si>
  <si>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</si>
  <si>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</si>
  <si>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</si>
  <si>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</si>
  <si>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</si>
  <si>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</si>
  <si>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</si>
  <si>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</si>
  <si>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</si>
  <si>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</si>
  <si>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</si>
  <si>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</si>
  <si>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</si>
  <si>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</si>
  <si>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</si>
  <si>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</si>
  <si>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</si>
  <si>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</si>
  <si>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</si>
  <si>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</si>
  <si>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</si>
  <si>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</si>
  <si>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</si>
  <si>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</si>
  <si>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</si>
  <si>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</si>
  <si>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</si>
  <si>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</si>
  <si>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</si>
  <si>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</si>
  <si>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</si>
  <si>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</si>
  <si>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</si>
  <si>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</si>
  <si>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</si>
  <si>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</si>
  <si>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</si>
  <si>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</si>
  <si>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</si>
  <si>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</si>
  <si>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</si>
  <si>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</si>
  <si>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</si>
  <si>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</si>
  <si>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</si>
  <si>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</si>
  <si>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</si>
  <si>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</si>
  <si>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</si>
  <si>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</si>
  <si>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</si>
  <si>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</si>
  <si>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</si>
  <si>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</si>
  <si>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</si>
  <si>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</si>
  <si>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</si>
  <si>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</si>
  <si>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</si>
  <si>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</si>
  <si>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</si>
  <si>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</si>
  <si>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</si>
  <si>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</si>
  <si>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</si>
  <si>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</si>
  <si>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</si>
  <si>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</si>
  <si>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</si>
  <si>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</si>
  <si>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</si>
  <si>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</si>
  <si>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</si>
  <si>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</si>
  <si>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</si>
  <si>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</si>
  <si>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</si>
  <si>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</si>
  <si>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</si>
  <si>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</si>
  <si>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</si>
  <si>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</si>
  <si>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</si>
  <si>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</si>
  <si>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</si>
  <si>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</si>
  <si>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</si>
  <si>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</si>
  <si>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</si>
  <si>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</si>
  <si>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</si>
  <si>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</si>
  <si>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</si>
  <si>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</si>
  <si>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</si>
  <si>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</si>
  <si>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</si>
  <si>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</si>
  <si>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</si>
  <si>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</si>
  <si>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</si>
  <si>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</si>
  <si>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</si>
  <si>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</si>
  <si>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</si>
  <si>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</si>
  <si>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</si>
  <si>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</si>
  <si>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</si>
  <si>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</si>
  <si>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</si>
  <si>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</si>
  <si>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</si>
  <si>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</si>
  <si>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</si>
  <si>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</si>
  <si>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</si>
  <si>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</si>
  <si>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</si>
  <si>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</si>
  <si>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</si>
  <si>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</si>
  <si>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</si>
  <si>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</si>
  <si>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</si>
  <si>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</si>
  <si>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</si>
  <si>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</si>
  <si>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</si>
  <si>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</si>
  <si>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</si>
  <si>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</si>
  <si>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</si>
  <si>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</si>
  <si>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</si>
  <si>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</si>
  <si>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</si>
  <si>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</si>
  <si>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</si>
  <si>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</si>
  <si>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</si>
  <si>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</si>
  <si>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</si>
  <si>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</si>
  <si>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</si>
  <si>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</si>
  <si>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</si>
  <si>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</si>
  <si>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</si>
  <si>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</si>
  <si>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</si>
  <si>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</si>
  <si>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</si>
  <si>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</si>
  <si>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</si>
  <si>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</si>
  <si>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</si>
  <si>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</si>
  <si>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</si>
  <si>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</si>
  <si>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</si>
  <si>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</si>
  <si>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</si>
  <si>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</si>
  <si>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</si>
  <si>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</si>
  <si>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</si>
  <si>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</si>
  <si>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</si>
  <si>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</si>
  <si>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</si>
  <si>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</si>
  <si>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</si>
  <si>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</si>
  <si>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</si>
  <si>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</si>
  <si>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</si>
  <si>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</si>
  <si>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</si>
  <si>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</si>
  <si>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</si>
  <si>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</si>
  <si>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</si>
  <si>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</si>
  <si>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</si>
  <si>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</si>
  <si>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</si>
  <si>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</si>
  <si>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</si>
  <si>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</si>
  <si>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</si>
  <si>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</si>
  <si>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</si>
  <si>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</si>
  <si>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</si>
  <si>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</si>
  <si>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</si>
  <si>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</si>
  <si>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</si>
  <si>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</si>
  <si>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</si>
  <si>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</si>
  <si>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</si>
  <si>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</si>
  <si>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</si>
  <si>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</si>
  <si>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</si>
  <si>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</si>
  <si>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</si>
  <si>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</si>
  <si>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</si>
  <si>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</si>
  <si>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</si>
  <si>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</si>
  <si>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</si>
  <si>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</si>
  <si>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</si>
  <si>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</si>
  <si>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</si>
  <si>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</si>
  <si>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</si>
  <si>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</si>
  <si>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</si>
  <si>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</si>
  <si>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</si>
  <si>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</si>
  <si>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</si>
  <si>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</si>
  <si>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</si>
  <si>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</si>
  <si>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</si>
  <si>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</si>
  <si>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</si>
  <si>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</si>
  <si>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</si>
  <si>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</si>
  <si>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</si>
  <si>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</si>
  <si>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</si>
  <si>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</si>
  <si>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</si>
  <si>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</si>
  <si>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</si>
  <si>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</si>
  <si>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</si>
  <si>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</si>
  <si>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</si>
  <si>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</si>
  <si>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</si>
  <si>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</si>
  <si>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</si>
  <si>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</si>
  <si>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</si>
  <si>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</si>
  <si>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</si>
  <si>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</si>
  <si>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</si>
  <si>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</si>
  <si>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</si>
  <si>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</si>
  <si>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</si>
  <si>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</si>
  <si>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</si>
  <si>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</si>
  <si>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</si>
  <si>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</si>
  <si>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</si>
  <si>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</si>
  <si>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</si>
  <si>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</si>
  <si>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</si>
  <si>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</si>
  <si>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</si>
  <si>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</si>
  <si>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</si>
  <si>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</si>
  <si>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</si>
  <si>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</si>
  <si>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</si>
  <si>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</si>
  <si>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</si>
  <si>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</si>
  <si>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</si>
  <si>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</si>
  <si>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</si>
  <si>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</si>
  <si>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</si>
  <si>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</si>
  <si>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</si>
  <si>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</si>
  <si>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</si>
  <si>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</si>
  <si>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</si>
  <si>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</si>
  <si>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</si>
  <si>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</si>
  <si>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</si>
  <si>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</si>
  <si>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</si>
  <si>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</si>
  <si>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</si>
  <si>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</si>
  <si>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</si>
  <si>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</si>
  <si>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</si>
  <si>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</si>
  <si>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</si>
  <si>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</si>
  <si>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</si>
  <si>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</si>
  <si>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</si>
  <si>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</si>
  <si>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</si>
  <si>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</si>
  <si>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</si>
  <si>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</si>
  <si>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</si>
  <si>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</si>
  <si>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</si>
  <si>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</si>
  <si>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</si>
  <si>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</si>
  <si>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</si>
  <si>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</si>
  <si>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</si>
  <si>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</si>
  <si>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</si>
  <si>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</si>
  <si>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</si>
  <si>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</si>
  <si>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</si>
  <si>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</si>
  <si>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</si>
  <si>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</si>
  <si>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</si>
  <si>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</si>
  <si>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</si>
  <si>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</si>
  <si>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</si>
  <si>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</si>
  <si>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</si>
  <si>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</si>
  <si>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</si>
  <si>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</si>
  <si>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</si>
  <si>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</si>
  <si>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</si>
  <si>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</si>
  <si>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</si>
  <si>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</si>
  <si>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</si>
  <si>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</si>
  <si>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</si>
  <si>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</si>
  <si>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</si>
  <si>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</si>
  <si>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</si>
  <si>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</si>
  <si>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</si>
  <si>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</si>
  <si>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</si>
  <si>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</si>
  <si>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</si>
  <si>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</si>
  <si>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</si>
  <si>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</si>
  <si>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</si>
  <si>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</si>
  <si>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</si>
  <si>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</si>
  <si>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</si>
  <si>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</si>
  <si>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</si>
  <si>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</si>
  <si>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</si>
  <si>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</si>
  <si>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</si>
  <si>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</si>
  <si>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</si>
  <si>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</si>
  <si>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</si>
  <si>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</si>
  <si>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</si>
  <si>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</si>
  <si>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</si>
  <si>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</si>
  <si>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</si>
  <si>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</si>
  <si>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</si>
  <si>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</si>
  <si>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</si>
  <si>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</si>
  <si>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</si>
  <si>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</si>
  <si>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</si>
  <si>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</si>
  <si>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</si>
  <si>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</si>
  <si>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</si>
  <si>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</si>
  <si>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</si>
  <si>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</si>
  <si>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</si>
  <si>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</si>
  <si>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</si>
  <si>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</si>
  <si>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</si>
  <si>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</si>
  <si>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</si>
  <si>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</si>
  <si>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</si>
  <si>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</si>
  <si>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</si>
  <si>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</si>
  <si>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</si>
  <si>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</si>
  <si>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</si>
  <si>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</si>
  <si>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</si>
  <si>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</si>
  <si>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</si>
  <si>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</si>
  <si>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</si>
  <si>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</si>
  <si>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</si>
  <si>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</si>
  <si>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</si>
  <si>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</si>
  <si>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</si>
  <si>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</si>
  <si>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</si>
  <si>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</si>
  <si>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</si>
  <si>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</si>
  <si>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</si>
  <si>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</si>
  <si>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</si>
  <si>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</si>
  <si>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</si>
  <si>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</si>
  <si>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</si>
  <si>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</si>
  <si>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</si>
  <si>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</si>
  <si>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</si>
  <si>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</si>
  <si>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</si>
  <si>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</si>
  <si>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</si>
  <si>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</si>
  <si>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</si>
  <si>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</si>
  <si>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</si>
  <si>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</si>
  <si>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</si>
  <si>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</si>
  <si>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</si>
  <si>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</si>
  <si>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</si>
  <si>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</si>
  <si>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</si>
  <si>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</si>
  <si>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</si>
  <si>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</si>
  <si>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</si>
  <si>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</si>
  <si>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</si>
  <si>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</si>
  <si>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</si>
  <si>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</si>
  <si>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</si>
  <si>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</si>
  <si>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</si>
  <si>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</si>
  <si>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</si>
  <si>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</si>
  <si>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</si>
  <si>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</si>
  <si>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</si>
  <si>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</si>
  <si>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</si>
  <si>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</si>
  <si>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</si>
  <si>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</si>
  <si>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</si>
  <si>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</si>
  <si>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</si>
  <si>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</si>
  <si>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</si>
  <si>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</si>
  <si>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</si>
  <si>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</si>
  <si>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</si>
  <si>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</si>
  <si>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</si>
  <si>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</si>
  <si>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</si>
  <si>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</si>
  <si>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</si>
  <si>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</si>
  <si>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</si>
  <si>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</si>
  <si>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</si>
  <si>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</si>
  <si>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</si>
  <si>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</si>
  <si>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</si>
  <si>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</si>
  <si>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</si>
  <si>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</si>
  <si>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</si>
  <si>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</si>
  <si>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</si>
  <si>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</si>
  <si>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</si>
  <si>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</si>
  <si>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</si>
  <si>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</si>
  <si>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</si>
  <si>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</si>
  <si>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</si>
  <si>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</si>
  <si>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</si>
  <si>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</si>
  <si>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</si>
  <si>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</si>
  <si>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</si>
  <si>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</si>
  <si>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</si>
  <si>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</si>
  <si>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</si>
  <si>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</si>
  <si>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</si>
  <si>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</si>
  <si>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</si>
  <si>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</si>
  <si>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</si>
  <si>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</si>
  <si>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</si>
  <si>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</si>
  <si>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</si>
  <si>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</si>
  <si>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</si>
  <si>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</si>
  <si>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</si>
  <si>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</si>
  <si>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</si>
  <si>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</si>
  <si>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</si>
  <si>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</si>
  <si>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</si>
  <si>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</si>
  <si>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</si>
  <si>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</si>
  <si>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</si>
  <si>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</si>
  <si>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</si>
  <si>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</si>
  <si>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</si>
  <si>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</si>
  <si>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</si>
  <si>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</si>
  <si>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</si>
  <si>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</si>
  <si>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</si>
  <si>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</si>
  <si>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</si>
  <si>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</si>
  <si>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</si>
  <si>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</si>
  <si>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</si>
  <si>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</si>
  <si>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</si>
  <si>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</si>
  <si>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</si>
  <si>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</si>
  <si>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</si>
  <si>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</si>
  <si>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</si>
  <si>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</si>
  <si>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</si>
  <si>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</si>
  <si>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</si>
  <si>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</si>
  <si>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</si>
  <si>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</si>
  <si>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</si>
  <si>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</si>
  <si>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</si>
  <si>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</si>
  <si>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</si>
  <si>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</si>
  <si>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</si>
  <si>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</si>
  <si>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</si>
  <si>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</si>
  <si>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</si>
  <si>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</si>
  <si>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</si>
  <si>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</si>
  <si>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</si>
  <si>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</si>
  <si>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</si>
  <si>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</si>
  <si>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</si>
  <si>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</si>
  <si>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</si>
  <si>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</si>
  <si>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</si>
  <si>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</si>
  <si>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</si>
  <si>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</si>
  <si>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</si>
  <si>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</si>
  <si>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</si>
  <si>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</si>
  <si>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</si>
  <si>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</si>
  <si>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</si>
  <si>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</si>
  <si>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</si>
  <si>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</si>
  <si>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</si>
  <si>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</si>
  <si>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</si>
  <si>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</si>
  <si>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</si>
  <si>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</si>
  <si>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</si>
  <si>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</si>
  <si>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</si>
  <si>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</si>
  <si>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</si>
  <si>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</si>
  <si>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</si>
  <si>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</si>
  <si>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</si>
  <si>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</si>
  <si>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</si>
  <si>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</si>
  <si>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</si>
  <si>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</si>
  <si>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</si>
  <si>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</si>
  <si>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</si>
  <si>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</si>
  <si>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</si>
  <si>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</si>
  <si>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</si>
  <si>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</si>
  <si>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</si>
  <si>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</si>
  <si>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</si>
  <si>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</si>
  <si>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</si>
  <si>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</si>
  <si>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</si>
  <si>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</si>
  <si>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</si>
  <si>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</si>
  <si>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</si>
  <si>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</si>
  <si>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</si>
  <si>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</si>
  <si>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</si>
  <si>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</si>
  <si>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</si>
  <si>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</si>
  <si>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</si>
  <si>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</si>
  <si>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</si>
  <si>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</si>
  <si>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</si>
  <si>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</si>
  <si>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</si>
  <si>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</si>
  <si>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</si>
  <si>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</si>
  <si>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</si>
  <si>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</si>
  <si>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</si>
  <si>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</si>
  <si>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</si>
  <si>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</si>
  <si>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</si>
  <si>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</si>
  <si>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</si>
  <si>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</si>
  <si>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</si>
  <si>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</si>
  <si>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</si>
  <si>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</si>
  <si>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</si>
  <si>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</si>
  <si>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</si>
  <si>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</si>
  <si>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</si>
  <si>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</si>
  <si>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</si>
  <si>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</si>
  <si>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</si>
  <si>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</si>
  <si>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</si>
  <si>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</si>
  <si>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</si>
  <si>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</si>
  <si>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</si>
  <si>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</si>
  <si>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</si>
  <si>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</si>
  <si>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</si>
  <si>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</si>
  <si>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</si>
  <si>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</si>
  <si>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</si>
  <si>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</si>
  <si>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</si>
  <si>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</si>
  <si>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</si>
  <si>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</si>
  <si>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</si>
  <si>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</si>
  <si>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</si>
  <si>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</si>
  <si>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</si>
  <si>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</si>
  <si>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</si>
  <si>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</si>
  <si>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</si>
  <si>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</si>
  <si>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</si>
  <si>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</si>
  <si>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</si>
  <si>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</si>
  <si>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</si>
  <si>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</si>
  <si>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</si>
  <si>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</si>
  <si>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</si>
  <si>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</si>
  <si>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</si>
  <si>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</si>
  <si>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</si>
  <si>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</si>
  <si>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</si>
  <si>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</si>
  <si>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</si>
  <si>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</si>
  <si>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</si>
  <si>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</si>
  <si>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</si>
  <si>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</si>
  <si>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</si>
  <si>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</si>
  <si>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</si>
  <si>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</si>
  <si>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</si>
  <si>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</si>
  <si>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</si>
  <si>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</si>
  <si>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</si>
  <si>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</si>
  <si>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</si>
  <si>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</si>
  <si>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</si>
  <si>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</si>
  <si>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</si>
  <si>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</si>
  <si>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</si>
  <si>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</si>
  <si>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</si>
  <si>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</si>
  <si>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</si>
  <si>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</si>
  <si>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</si>
  <si>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</si>
  <si>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</si>
  <si>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</si>
  <si>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</si>
  <si>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</si>
  <si>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</si>
  <si>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</si>
  <si>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</si>
  <si>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</si>
  <si>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</si>
  <si>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</si>
  <si>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</si>
  <si>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</si>
  <si>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</si>
  <si>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</si>
  <si>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</si>
  <si>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</si>
  <si>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</si>
  <si>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</si>
  <si>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</si>
  <si>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</si>
  <si>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</si>
  <si>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</si>
  <si>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</si>
  <si>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</si>
  <si>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</si>
  <si>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</si>
  <si>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</si>
  <si>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</si>
  <si>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</si>
  <si>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</si>
  <si>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</si>
  <si>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</si>
  <si>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</si>
  <si>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</si>
  <si>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</si>
  <si>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</si>
  <si>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</si>
  <si>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</si>
  <si>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</si>
  <si>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</si>
  <si>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</si>
  <si>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</si>
  <si>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</si>
  <si>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</si>
  <si>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</si>
  <si>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</si>
  <si>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</si>
  <si>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</si>
  <si>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</si>
  <si>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</si>
  <si>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</si>
  <si>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</si>
  <si>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</si>
  <si>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</si>
  <si>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</si>
  <si>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</si>
  <si>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</si>
  <si>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</si>
  <si>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</si>
  <si>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</si>
  <si>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</si>
  <si>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</si>
  <si>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</si>
  <si>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</si>
  <si>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</si>
  <si>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</si>
  <si>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</si>
  <si>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</si>
  <si>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</si>
  <si>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</si>
  <si>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</si>
  <si>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</si>
  <si>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</si>
  <si>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</si>
  <si>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</si>
  <si>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</si>
  <si>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</si>
  <si>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</si>
  <si>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</si>
  <si>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</si>
  <si>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</si>
  <si>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</si>
  <si>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</si>
  <si>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</si>
  <si>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</si>
  <si>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</si>
  <si>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</si>
  <si>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</si>
  <si>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</si>
  <si>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</si>
  <si>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</si>
  <si>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</si>
  <si>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</si>
  <si>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</si>
  <si>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</si>
  <si>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</si>
  <si>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</si>
  <si>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</si>
  <si>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</si>
  <si>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</si>
  <si>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</si>
  <si>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</si>
  <si>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</si>
  <si>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</si>
  <si>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</si>
  <si>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</si>
  <si>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</si>
  <si>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</si>
  <si>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</si>
  <si>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</si>
  <si>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</si>
  <si>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</si>
  <si>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</si>
  <si>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</si>
  <si>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</si>
  <si>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</si>
  <si>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</si>
  <si>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</si>
  <si>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</si>
  <si>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</si>
  <si>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</si>
  <si>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</si>
  <si>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</si>
  <si>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</si>
  <si>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</si>
  <si>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</si>
  <si>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</si>
  <si>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</si>
  <si>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</si>
  <si>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</si>
  <si>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</si>
  <si>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</si>
  <si>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</si>
  <si>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</si>
  <si>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</si>
  <si>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</si>
  <si>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</si>
  <si>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</si>
  <si>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</si>
  <si>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</si>
  <si>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</si>
  <si>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</si>
  <si>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</si>
  <si>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</si>
  <si>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</si>
  <si>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</si>
  <si>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</si>
  <si>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</si>
  <si>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</si>
  <si>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</si>
  <si>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</si>
  <si>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</si>
  <si>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</si>
  <si>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</si>
  <si>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</si>
  <si>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</si>
  <si>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</si>
  <si>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</si>
  <si>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</si>
  <si>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</si>
  <si>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</si>
  <si>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</si>
  <si>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</si>
  <si>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</si>
  <si>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</si>
  <si>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</si>
  <si>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</si>
  <si>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</si>
  <si>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</si>
  <si>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</si>
  <si>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</si>
  <si>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</si>
  <si>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</si>
  <si>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</si>
  <si>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</si>
  <si>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</si>
  <si>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</si>
  <si>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</si>
  <si>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</si>
  <si>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</si>
  <si>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</si>
  <si>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</si>
  <si>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</si>
  <si>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</si>
  <si>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</si>
  <si>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</si>
  <si>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</si>
  <si>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</si>
  <si>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</si>
  <si>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</si>
  <si>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</si>
  <si>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</si>
  <si>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</si>
  <si>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</si>
  <si>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</si>
  <si>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</si>
  <si>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</si>
  <si>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</si>
  <si>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</si>
  <si>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</si>
  <si>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</si>
  <si>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</si>
  <si>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</si>
  <si>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</si>
  <si>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</si>
  <si>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</si>
  <si>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</si>
  <si>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</si>
  <si>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</si>
  <si>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</si>
  <si>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</si>
  <si>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</si>
  <si>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</si>
  <si>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</si>
  <si>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</si>
  <si>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</si>
  <si>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</si>
  <si>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</si>
  <si>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</si>
  <si>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</si>
  <si>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</si>
  <si>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</si>
  <si>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</si>
  <si>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</si>
  <si>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</si>
  <si>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</si>
  <si>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</si>
  <si>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</si>
  <si>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</si>
  <si>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</si>
  <si>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</si>
  <si>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</si>
  <si>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</si>
  <si>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</si>
  <si>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</si>
  <si>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</si>
  <si>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</si>
  <si>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</si>
  <si>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</si>
  <si>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</si>
  <si>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</si>
  <si>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</si>
  <si>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</si>
  <si>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</si>
  <si>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</si>
  <si>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</si>
  <si>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</si>
  <si>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</si>
  <si>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</si>
  <si>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</si>
  <si>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</si>
  <si>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</si>
  <si>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</si>
  <si>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</si>
  <si>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</si>
  <si>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</si>
  <si>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</si>
  <si>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</si>
  <si>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</si>
  <si>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</si>
  <si>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</si>
  <si>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</si>
  <si>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</si>
  <si>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</si>
  <si>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</si>
  <si>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</si>
  <si>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</si>
  <si>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</si>
  <si>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</si>
  <si>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</si>
  <si>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</si>
  <si>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</si>
  <si>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</si>
  <si>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</si>
  <si>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</si>
  <si>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</si>
  <si>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</si>
  <si>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</si>
  <si>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</si>
  <si>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</si>
  <si>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</si>
  <si>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</si>
  <si>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</si>
  <si>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</si>
  <si>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</si>
  <si>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</si>
  <si>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</si>
  <si>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</si>
  <si>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</si>
  <si>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</si>
  <si>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</si>
  <si>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</si>
  <si>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</si>
  <si>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</si>
  <si>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</si>
  <si>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</si>
  <si>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</si>
  <si>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</si>
  <si>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</si>
  <si>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</si>
  <si>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</si>
  <si>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</si>
  <si>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</si>
  <si>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</si>
  <si>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</si>
  <si>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</si>
  <si>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</si>
  <si>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</si>
  <si>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</si>
  <si>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</si>
  <si>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</si>
  <si>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</si>
  <si>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</si>
  <si>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</si>
  <si>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</si>
  <si>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</si>
  <si>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</si>
  <si>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</si>
  <si>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</si>
  <si>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</si>
  <si>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</si>
  <si>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</si>
  <si>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</si>
  <si>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</si>
  <si>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</si>
  <si>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</si>
  <si>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</si>
  <si>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</si>
  <si>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</si>
  <si>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</si>
  <si>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</si>
  <si>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</si>
  <si>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</si>
  <si>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</si>
  <si>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</si>
  <si>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</si>
  <si>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</si>
  <si>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</si>
  <si>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</si>
  <si>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</si>
  <si>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</si>
  <si>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</si>
  <si>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</si>
  <si>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</si>
  <si>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</si>
  <si>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</si>
  <si>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</si>
  <si>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</si>
  <si>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</si>
  <si>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</si>
  <si>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</si>
  <si>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</si>
  <si>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</si>
  <si>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</si>
  <si>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</si>
  <si>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</si>
  <si>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</si>
  <si>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</si>
  <si>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</si>
  <si>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</si>
  <si>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</si>
  <si>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</si>
  <si>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</si>
  <si>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</si>
  <si>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</si>
  <si>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</si>
  <si>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</si>
  <si>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</si>
  <si>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</si>
  <si>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</si>
  <si>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</si>
  <si>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</si>
  <si>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</si>
  <si>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</si>
  <si>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</si>
  <si>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</si>
  <si>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</si>
  <si>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</si>
  <si>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</si>
  <si>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</si>
  <si>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</si>
  <si>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</si>
  <si>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</si>
  <si>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</si>
  <si>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</si>
  <si>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</si>
  <si>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</si>
  <si>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</si>
  <si>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</si>
  <si>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</si>
  <si>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</si>
  <si>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</si>
  <si>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</si>
  <si>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</si>
  <si>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</si>
  <si>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</si>
  <si>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</si>
  <si>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</si>
  <si>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</si>
  <si>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</si>
  <si>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</si>
  <si>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</si>
  <si>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</si>
  <si>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</si>
  <si>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</si>
  <si>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</si>
  <si>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</si>
  <si>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</si>
  <si>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</si>
  <si>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</si>
  <si>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</si>
  <si>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</si>
  <si>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</si>
  <si>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</si>
  <si>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</si>
  <si>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</si>
  <si>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</si>
  <si>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</si>
  <si>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</si>
  <si>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</si>
  <si>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</si>
  <si>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</si>
  <si>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</si>
  <si>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</si>
  <si>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</si>
  <si>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</si>
  <si>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</si>
  <si>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</si>
  <si>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</si>
  <si>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</si>
  <si>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</si>
  <si>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</si>
  <si>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</si>
  <si>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</si>
  <si>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</si>
  <si>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</si>
  <si>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</si>
  <si>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</si>
  <si>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</si>
  <si>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</si>
  <si>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</si>
  <si>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</si>
  <si>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</si>
  <si>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</si>
  <si>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</si>
  <si>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</si>
  <si>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</si>
  <si>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</si>
  <si>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</si>
  <si>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</si>
  <si>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</si>
  <si>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</si>
  <si>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</si>
  <si>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</si>
  <si>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</si>
  <si>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</si>
  <si>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</si>
  <si>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</si>
  <si>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</si>
  <si>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</si>
  <si>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</si>
  <si>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</si>
  <si>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</si>
  <si>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</si>
  <si>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</si>
  <si>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</si>
  <si>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</si>
  <si>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</si>
  <si>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</si>
  <si>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</si>
  <si>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</si>
  <si>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</si>
  <si>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</si>
  <si>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</si>
  <si>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</si>
  <si>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</si>
  <si>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</si>
  <si>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</si>
  <si>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</si>
  <si>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</si>
  <si>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</si>
  <si>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</si>
  <si>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</si>
  <si>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</si>
  <si>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</si>
  <si>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</si>
  <si>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</si>
  <si>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</si>
  <si>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</si>
  <si>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</si>
  <si>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</si>
  <si>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</si>
  <si>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</si>
  <si>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</si>
  <si>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</si>
  <si>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</si>
  <si>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</si>
  <si>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</si>
  <si>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</si>
  <si>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</si>
  <si>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</si>
  <si>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</si>
  <si>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</si>
  <si>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</si>
  <si>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</si>
  <si>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</si>
  <si>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</si>
  <si>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</si>
  <si>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</si>
  <si>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</si>
  <si>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</si>
  <si>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</si>
  <si>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</si>
  <si>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</si>
  <si>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</si>
  <si>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</si>
  <si>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</si>
  <si>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</si>
  <si>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</si>
  <si>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</si>
  <si>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</si>
  <si>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</si>
  <si>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</si>
  <si>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</si>
  <si>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</si>
  <si>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</si>
  <si>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</si>
  <si>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</si>
  <si>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</si>
  <si>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</si>
  <si>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</si>
  <si>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</si>
  <si>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</si>
  <si>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</si>
  <si>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</si>
  <si>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</si>
  <si>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</si>
  <si>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</si>
  <si>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</si>
  <si>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</si>
  <si>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</si>
  <si>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</si>
  <si>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</si>
  <si>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</si>
  <si>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</si>
  <si>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</si>
  <si>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</si>
  <si>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</si>
  <si>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</si>
  <si>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</si>
  <si>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</si>
  <si>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</si>
  <si>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</si>
  <si>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</si>
  <si>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</si>
  <si>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</si>
  <si>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</si>
  <si>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</si>
  <si>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</si>
  <si>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</si>
  <si>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</si>
  <si>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</si>
  <si>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</si>
  <si>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</si>
  <si>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</si>
  <si>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</si>
  <si>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</si>
  <si>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</si>
  <si>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</si>
  <si>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</si>
  <si>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</si>
  <si>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</si>
  <si>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</si>
  <si>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</si>
  <si>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</si>
  <si>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</si>
  <si>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</si>
  <si>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</si>
  <si>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</si>
  <si>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</si>
  <si>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</si>
  <si>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</si>
  <si>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</si>
  <si>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</si>
  <si>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</si>
  <si>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</si>
  <si>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</si>
  <si>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</si>
  <si>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</si>
  <si>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</si>
  <si>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</si>
  <si>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</si>
  <si>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</si>
  <si>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</si>
  <si>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</si>
  <si>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</si>
  <si>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</si>
  <si>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</si>
  <si>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</si>
  <si>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</si>
  <si>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</si>
  <si>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</si>
  <si>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</si>
  <si>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</si>
  <si>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</si>
  <si>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</si>
  <si>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</si>
  <si>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</si>
  <si>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</si>
  <si>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</si>
  <si>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</si>
  <si>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</si>
  <si>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</si>
  <si>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</si>
  <si>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</si>
  <si>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</si>
  <si>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</si>
  <si>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</si>
  <si>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</si>
  <si>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</si>
  <si>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</si>
  <si>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</si>
  <si>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</si>
  <si>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</si>
  <si>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</si>
  <si>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</si>
  <si>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</si>
  <si>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</si>
  <si>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</si>
  <si>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</si>
  <si>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</si>
  <si>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</si>
  <si>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</si>
  <si>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</si>
  <si>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</si>
  <si>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</si>
  <si>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</si>
  <si>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</si>
  <si>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</si>
  <si>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</si>
  <si>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</si>
  <si>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</si>
  <si>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</si>
  <si>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</si>
  <si>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</si>
  <si>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</si>
  <si>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</si>
  <si>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</si>
  <si>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</si>
  <si>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</si>
  <si>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</si>
  <si>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</si>
  <si>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</si>
  <si>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</si>
  <si>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</si>
  <si>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</si>
  <si>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</si>
  <si>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</si>
  <si>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</si>
  <si>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</si>
  <si>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</si>
  <si>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</si>
  <si>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</si>
  <si>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</si>
  <si>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</si>
  <si>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</si>
  <si>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</si>
  <si>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</si>
  <si>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</si>
  <si>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</si>
  <si>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</si>
  <si>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</si>
  <si>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</si>
  <si>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</si>
  <si>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</si>
  <si>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</si>
  <si>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</si>
  <si>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</si>
  <si>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</si>
  <si>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</si>
  <si>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</si>
  <si>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</si>
  <si>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</si>
  <si>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</si>
  <si>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</si>
  <si>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</si>
  <si>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</si>
  <si>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</si>
  <si>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</si>
  <si>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</si>
  <si>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</si>
  <si>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</si>
  <si>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</si>
  <si>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</si>
  <si>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</si>
  <si>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</si>
  <si>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</si>
  <si>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</si>
  <si>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</si>
  <si>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</si>
  <si>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</si>
  <si>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</si>
  <si>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</si>
  <si>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</si>
  <si>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</si>
  <si>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</si>
  <si>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</si>
  <si>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</si>
  <si>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</si>
  <si>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</si>
  <si>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</si>
  <si>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</si>
  <si>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</si>
  <si>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</si>
  <si>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</si>
  <si>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</si>
  <si>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</si>
  <si>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</si>
  <si>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</si>
  <si>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</si>
  <si>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</si>
  <si>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</si>
  <si>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</si>
  <si>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</si>
  <si>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</si>
  <si>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</si>
  <si>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</si>
  <si>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</si>
  <si>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</si>
  <si>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</si>
  <si>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</si>
  <si>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</si>
  <si>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</si>
  <si>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</si>
  <si>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</si>
  <si>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</si>
  <si>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</si>
  <si>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</si>
  <si>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</si>
  <si>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</si>
  <si>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</si>
  <si>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</si>
  <si>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</si>
  <si>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</si>
  <si>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</si>
  <si>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</si>
  <si>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</si>
  <si>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</si>
  <si>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</si>
  <si>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</si>
  <si>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</si>
  <si>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</si>
  <si>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</si>
  <si>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</si>
  <si>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</si>
  <si>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</si>
  <si>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</si>
  <si>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</si>
  <si>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</si>
  <si>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</si>
  <si>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</si>
  <si>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</si>
  <si>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</si>
  <si>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</si>
  <si>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</si>
  <si>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</si>
  <si>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</si>
  <si>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</si>
  <si>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</si>
  <si>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</si>
  <si>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</si>
  <si>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</si>
  <si>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</si>
  <si>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</si>
  <si>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</si>
  <si>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</si>
  <si>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</si>
  <si>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</si>
  <si>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</si>
  <si>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</si>
  <si>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</si>
  <si>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</si>
  <si>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</si>
  <si>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</si>
  <si>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</si>
  <si>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</si>
  <si>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</si>
  <si>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</si>
  <si>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</si>
  <si>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</si>
  <si>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</si>
  <si>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</si>
  <si>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</si>
  <si>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</si>
  <si>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</si>
  <si>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</si>
  <si>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</si>
  <si>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</si>
  <si>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</si>
  <si>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</si>
  <si>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</si>
  <si>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</si>
  <si>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</si>
  <si>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</si>
  <si>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</si>
  <si>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</si>
  <si>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</si>
  <si>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</si>
  <si>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</si>
  <si>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</si>
  <si>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</si>
  <si>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</si>
  <si>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</si>
  <si>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</si>
  <si>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</si>
  <si>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</si>
  <si>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</si>
  <si>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</si>
  <si>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</si>
  <si>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</si>
  <si>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</si>
  <si>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</si>
  <si>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</si>
  <si>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</si>
  <si>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</si>
  <si>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</si>
  <si>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</si>
  <si>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</si>
  <si>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</si>
  <si>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</si>
  <si>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</si>
  <si>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</si>
  <si>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</si>
  <si>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</si>
  <si>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</si>
  <si>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</si>
  <si>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</si>
  <si>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</si>
  <si>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</si>
  <si>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</si>
  <si>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</si>
  <si>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</si>
  <si>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</si>
  <si>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</si>
  <si>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</si>
  <si>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</si>
  <si>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</si>
  <si>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</si>
  <si>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</si>
  <si>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</si>
  <si>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</si>
  <si>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</si>
  <si>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</si>
  <si>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</si>
  <si>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</si>
  <si>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</si>
  <si>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</si>
  <si>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</si>
  <si>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</si>
  <si>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</si>
  <si>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</si>
  <si>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</si>
  <si>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</si>
  <si>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</si>
  <si>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</si>
  <si>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</si>
  <si>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</si>
  <si>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</si>
  <si>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</si>
  <si>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</si>
  <si>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</si>
  <si>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</si>
  <si>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</si>
  <si>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</si>
  <si>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</si>
  <si>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</si>
  <si>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</si>
  <si>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</si>
  <si>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</si>
  <si>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</si>
  <si>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</si>
  <si>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</si>
  <si>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</si>
  <si>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</si>
  <si>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</si>
  <si>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</si>
  <si>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</si>
  <si>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</si>
  <si>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</si>
  <si>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</si>
  <si>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</si>
  <si>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</si>
  <si>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</si>
  <si>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</si>
  <si>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</si>
  <si>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</si>
  <si>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</si>
  <si>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</si>
  <si>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</si>
  <si>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</si>
  <si>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</si>
  <si>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</si>
  <si>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</si>
  <si>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</si>
  <si>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</si>
  <si>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</si>
  <si>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</si>
  <si>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</si>
  <si>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</si>
  <si>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</si>
  <si>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</si>
  <si>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</si>
  <si>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</si>
  <si>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</si>
  <si>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</si>
  <si>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</si>
  <si>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</si>
  <si>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</si>
  <si>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</si>
  <si>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</si>
  <si>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</si>
  <si>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</si>
  <si>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</si>
  <si>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</si>
  <si>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</si>
  <si>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</si>
  <si>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</si>
  <si>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</si>
  <si>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</si>
  <si>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</si>
  <si>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</si>
  <si>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</si>
  <si>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</si>
  <si>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</si>
  <si>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</si>
  <si>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</si>
  <si>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</si>
  <si>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</si>
  <si>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</si>
  <si>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</si>
  <si>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</si>
  <si>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</si>
  <si>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</si>
  <si>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</si>
  <si>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</si>
  <si>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</si>
  <si>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</si>
  <si>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</si>
  <si>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</si>
  <si>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</si>
  <si>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</si>
  <si>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</si>
  <si>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</si>
  <si>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</si>
  <si>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</si>
  <si>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</si>
  <si>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</si>
  <si>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</si>
  <si>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</si>
  <si>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</si>
  <si>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</si>
  <si>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</si>
  <si>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</si>
  <si>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</si>
  <si>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</si>
  <si>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</si>
  <si>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</si>
  <si>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</si>
  <si>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</si>
  <si>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</si>
  <si>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</si>
  <si>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</si>
  <si>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</si>
  <si>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</si>
  <si>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</si>
  <si>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</si>
  <si>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</si>
  <si>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</si>
  <si>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</si>
  <si>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</si>
  <si>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</si>
  <si>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</si>
  <si>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</si>
  <si>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</si>
  <si>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</si>
  <si>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</si>
  <si>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</si>
  <si>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</si>
  <si>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</si>
  <si>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</si>
  <si>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</si>
  <si>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</si>
  <si>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</si>
  <si>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</si>
  <si>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</si>
  <si>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</si>
  <si>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</si>
  <si>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</si>
  <si>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</si>
  <si>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</si>
  <si>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</si>
  <si>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</si>
  <si>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</si>
  <si>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</si>
  <si>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</si>
  <si>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</si>
  <si>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</si>
  <si>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</si>
  <si>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</si>
  <si>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</si>
  <si>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</si>
  <si>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</si>
  <si>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</si>
  <si>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</si>
  <si>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</si>
  <si>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</si>
  <si>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</si>
  <si>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</si>
  <si>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</si>
  <si>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</si>
  <si>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</si>
  <si>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</si>
  <si>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</si>
  <si>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</si>
  <si>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</si>
  <si>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</si>
  <si>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</si>
  <si>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</si>
  <si>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</si>
  <si>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</si>
  <si>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</si>
  <si>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</si>
  <si>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</si>
  <si>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</si>
  <si>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</si>
  <si>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</si>
  <si>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</si>
  <si>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</si>
  <si>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</si>
  <si>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</si>
  <si>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</si>
  <si>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</si>
  <si>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</si>
  <si>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</si>
  <si>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</si>
  <si>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</si>
  <si>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</si>
  <si>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</si>
  <si>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</si>
  <si>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</si>
  <si>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</si>
  <si>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</si>
  <si>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</si>
  <si>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</si>
  <si>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</si>
  <si>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</si>
  <si>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</si>
  <si>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</si>
  <si>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</si>
  <si>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</si>
  <si>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</si>
  <si>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</si>
  <si>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</si>
  <si>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</si>
  <si>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</si>
  <si>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</si>
  <si>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</si>
  <si>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</si>
  <si>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</si>
  <si>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</si>
  <si>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</si>
  <si>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</si>
  <si>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</si>
  <si>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</si>
  <si>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</si>
  <si>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</si>
  <si>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</si>
  <si>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</si>
  <si>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</si>
  <si>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</si>
  <si>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</si>
  <si>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</si>
  <si>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</si>
  <si>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</si>
  <si>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</si>
  <si>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</si>
  <si>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</si>
  <si>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</si>
  <si>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</si>
  <si>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</si>
  <si>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</si>
  <si>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</si>
  <si>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</si>
  <si>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</si>
  <si>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</si>
  <si>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</si>
  <si>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</si>
  <si>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</si>
  <si>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</si>
  <si>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</si>
  <si>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</si>
  <si>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</si>
  <si>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</si>
  <si>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</si>
  <si>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</si>
  <si>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</si>
  <si>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</si>
  <si>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</si>
  <si>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</si>
  <si>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</si>
  <si>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</si>
  <si>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</si>
  <si>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</si>
  <si>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</si>
  <si>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</si>
  <si>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</si>
  <si>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</si>
  <si>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</si>
  <si>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</si>
  <si>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</si>
  <si>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</si>
  <si>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</si>
  <si>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</si>
  <si>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</si>
  <si>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</si>
  <si>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</si>
  <si>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</si>
  <si>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</si>
  <si>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</si>
  <si>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</si>
  <si>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</si>
  <si>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</si>
  <si>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</si>
  <si>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</si>
  <si>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</si>
  <si>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</si>
  <si>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</si>
  <si>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</si>
  <si>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</si>
  <si>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</si>
  <si>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</si>
  <si>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</si>
  <si>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</si>
  <si>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</si>
  <si>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</si>
  <si>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</si>
  <si>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</si>
  <si>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</si>
  <si>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</si>
  <si>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</si>
  <si>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</si>
  <si>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</si>
  <si>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</si>
  <si>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</si>
  <si>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</si>
  <si>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</si>
  <si>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</si>
  <si>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</si>
  <si>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</si>
  <si>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</si>
  <si>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</si>
  <si>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</si>
  <si>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</si>
  <si>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</si>
  <si>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</si>
  <si>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</si>
  <si>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</si>
  <si>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</si>
  <si>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</si>
  <si>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</si>
  <si>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</si>
  <si>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</si>
  <si>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</si>
  <si>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</si>
  <si>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</si>
  <si>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</si>
  <si>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</si>
  <si>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</si>
  <si>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</si>
  <si>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</si>
  <si>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</si>
  <si>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</si>
  <si>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</si>
  <si>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</si>
  <si>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</si>
  <si>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</si>
  <si>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</si>
  <si>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</si>
  <si>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</si>
  <si>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</si>
  <si>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</si>
  <si>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</si>
  <si>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</si>
  <si>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</si>
  <si>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</si>
  <si>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</si>
  <si>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</si>
  <si>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</si>
  <si>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</si>
  <si>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</si>
  <si>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</si>
  <si>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</si>
  <si>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</si>
  <si>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</si>
  <si>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</si>
  <si>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</si>
  <si>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</si>
  <si>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</si>
  <si>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</si>
  <si>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</si>
  <si>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</si>
  <si>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</si>
  <si>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</si>
  <si>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</si>
  <si>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</si>
  <si>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</si>
  <si>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</si>
  <si>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</si>
  <si>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</si>
  <si>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</si>
  <si>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</si>
  <si>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</si>
  <si>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</si>
  <si>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</si>
  <si>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</si>
  <si>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</si>
  <si>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</si>
  <si>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</si>
  <si>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</si>
  <si>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</si>
  <si>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</si>
  <si>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</si>
  <si>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</si>
  <si>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</si>
  <si>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</si>
  <si>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</si>
  <si>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</si>
  <si>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</si>
  <si>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</si>
  <si>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</si>
  <si>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</si>
  <si>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</si>
  <si>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</si>
  <si>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</si>
  <si>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</si>
  <si>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</si>
  <si>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</si>
  <si>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</si>
  <si>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</si>
  <si>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</si>
  <si>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</si>
  <si>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</si>
  <si>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</si>
  <si>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</si>
  <si>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</si>
  <si>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</si>
  <si>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</si>
  <si>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</si>
  <si>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</si>
  <si>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</si>
  <si>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</si>
  <si>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</si>
  <si>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</si>
  <si>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</si>
  <si>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</si>
  <si>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</si>
  <si>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</si>
  <si>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</si>
  <si>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</si>
  <si>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</si>
  <si>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</si>
  <si>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</si>
  <si>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</si>
  <si>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</si>
  <si>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</si>
  <si>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</si>
  <si>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</si>
  <si>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</si>
  <si>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</si>
  <si>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</si>
  <si>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</si>
  <si>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</si>
  <si>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</si>
  <si>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</si>
  <si>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</si>
  <si>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</si>
  <si>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</si>
  <si>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</si>
  <si>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</si>
  <si>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</si>
  <si>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</si>
  <si>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</si>
  <si>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</si>
  <si>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</si>
  <si>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</si>
  <si>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</si>
  <si>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</si>
  <si>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</si>
  <si>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</si>
  <si>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</si>
  <si>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</si>
  <si>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</si>
  <si>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</si>
  <si>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</si>
  <si>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</si>
  <si>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</si>
  <si>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</si>
  <si>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</si>
  <si>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</si>
  <si>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</si>
  <si>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</si>
  <si>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</si>
  <si>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</si>
  <si>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</si>
  <si>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</si>
  <si>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</si>
  <si>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</si>
  <si>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</si>
  <si>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</si>
  <si>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</si>
  <si>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</si>
  <si>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</si>
  <si>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</si>
  <si>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</si>
  <si>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</si>
  <si>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</si>
  <si>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</si>
  <si>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</si>
  <si>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</si>
  <si>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</si>
  <si>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</si>
  <si>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</si>
  <si>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</si>
  <si>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</si>
  <si>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</si>
  <si>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</si>
  <si>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</si>
  <si>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</si>
  <si>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</si>
  <si>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</si>
  <si>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</si>
  <si>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</si>
  <si>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</si>
  <si>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</si>
  <si>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</si>
  <si>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</si>
  <si>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</si>
  <si>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</si>
  <si>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</si>
  <si>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</si>
  <si>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</si>
  <si>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</si>
  <si>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</si>
  <si>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</si>
  <si>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</si>
  <si>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</si>
  <si>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</si>
  <si>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</si>
  <si>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</si>
  <si>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</si>
  <si>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</si>
  <si>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</si>
  <si>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</si>
  <si>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</si>
  <si>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</si>
  <si>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</si>
  <si>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</si>
  <si>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</si>
  <si>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</si>
  <si>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</si>
  <si>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</si>
  <si>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</si>
  <si>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</si>
  <si>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</si>
  <si>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</si>
  <si>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</si>
  <si>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</si>
  <si>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</si>
  <si>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</si>
  <si>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</si>
  <si>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</si>
  <si>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</si>
  <si>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</si>
  <si>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</si>
  <si>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</si>
  <si>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</si>
  <si>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</si>
  <si>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</si>
  <si>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</si>
  <si>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</si>
  <si>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</si>
  <si>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</si>
  <si>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</si>
  <si>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</si>
  <si>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</si>
  <si>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</si>
  <si>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</si>
  <si>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</si>
  <si>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</si>
  <si>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</si>
  <si>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</si>
  <si>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</si>
  <si>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</si>
  <si>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</si>
  <si>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</si>
  <si>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</si>
  <si>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</si>
  <si>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</si>
  <si>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</si>
  <si>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</si>
  <si>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</si>
  <si>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</si>
  <si>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</si>
  <si>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</si>
  <si>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</si>
  <si>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</si>
  <si>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</si>
  <si>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</si>
  <si>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</si>
  <si>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</si>
  <si>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</si>
  <si>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</si>
  <si>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</si>
  <si>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</si>
  <si>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</si>
  <si>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</si>
  <si>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</si>
  <si>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</si>
  <si>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</si>
  <si>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</si>
  <si>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</si>
  <si>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</si>
  <si>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</si>
  <si>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</si>
  <si>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</si>
  <si>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</si>
  <si>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</si>
  <si>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</si>
  <si>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</si>
  <si>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</si>
  <si>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</si>
  <si>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</si>
  <si>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</si>
  <si>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</si>
  <si>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</si>
  <si>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</si>
  <si>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</si>
  <si>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</si>
  <si>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</si>
  <si>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</si>
  <si>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</si>
  <si>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</si>
  <si>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</si>
  <si>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</si>
  <si>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</si>
  <si>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</si>
  <si>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</si>
  <si>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</si>
  <si>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</si>
  <si>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</si>
  <si>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</si>
  <si>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</si>
  <si>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</si>
  <si>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</si>
  <si>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</si>
  <si>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</si>
  <si>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</si>
  <si>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</si>
  <si>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</si>
  <si>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</si>
  <si>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</si>
  <si>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</si>
  <si>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</si>
  <si>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</si>
  <si>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</si>
  <si>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</si>
  <si>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</si>
  <si>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</si>
  <si>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</si>
  <si>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</si>
  <si>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</si>
  <si>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</si>
  <si>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</si>
  <si>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</si>
  <si>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</si>
  <si>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</si>
  <si>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</si>
  <si>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</si>
  <si>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</si>
  <si>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</si>
  <si>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</si>
  <si>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</si>
  <si>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</si>
  <si>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</si>
  <si>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</si>
  <si>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</si>
  <si>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</si>
  <si>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</si>
  <si>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</si>
  <si>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</si>
  <si>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</si>
  <si>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</si>
  <si>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</si>
  <si>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</si>
  <si>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</si>
  <si>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</si>
  <si>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</si>
  <si>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</si>
  <si>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</si>
  <si>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</si>
  <si>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</si>
  <si>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</si>
  <si>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</si>
  <si>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</si>
  <si>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</si>
  <si>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</si>
  <si>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</si>
  <si>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</si>
  <si>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</si>
  <si>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</si>
  <si>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</si>
  <si>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</si>
  <si>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</si>
  <si>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</si>
  <si>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</si>
  <si>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</si>
  <si>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</si>
  <si>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</si>
  <si>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</si>
  <si>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</si>
  <si>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</si>
  <si>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</si>
  <si>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</si>
  <si>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</si>
  <si>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</si>
  <si>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</si>
  <si>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</si>
  <si>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</si>
  <si>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</si>
  <si>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</si>
  <si>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</si>
  <si>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</si>
  <si>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</si>
  <si>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</si>
  <si>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</si>
  <si>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</si>
  <si>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</si>
  <si>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</si>
  <si>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</si>
  <si>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</si>
  <si>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</si>
  <si>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</si>
  <si>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</si>
  <si>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</si>
  <si>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</si>
  <si>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</si>
  <si>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</si>
  <si>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</si>
  <si>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</si>
  <si>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</si>
  <si>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</si>
  <si>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</si>
  <si>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</si>
  <si>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</si>
  <si>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</si>
  <si>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</si>
  <si>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</si>
  <si>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</si>
  <si>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</si>
  <si>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</si>
  <si>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</si>
  <si>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</si>
  <si>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</si>
  <si>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</si>
  <si>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</si>
  <si>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</si>
  <si>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</si>
  <si>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</si>
  <si>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</si>
  <si>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</si>
  <si>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</si>
  <si>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</si>
  <si>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</si>
  <si>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</si>
  <si>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</si>
  <si>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</si>
  <si>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</si>
  <si>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</si>
  <si>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</si>
  <si>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</si>
  <si>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</si>
  <si>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</si>
  <si>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</si>
  <si>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</si>
  <si>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</si>
  <si>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</si>
  <si>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</si>
  <si>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</si>
  <si>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</si>
  <si>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</si>
  <si>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</si>
  <si>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</si>
  <si>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</si>
  <si>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</si>
  <si>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</si>
  <si>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</si>
  <si>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</si>
  <si>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</si>
  <si>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</si>
  <si>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</si>
  <si>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</si>
  <si>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</si>
  <si>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</si>
  <si>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</si>
  <si>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</si>
  <si>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</si>
  <si>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</si>
  <si>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</si>
  <si>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</si>
  <si>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</si>
  <si>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</si>
  <si>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</si>
  <si>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</si>
  <si>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</si>
  <si>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</si>
  <si>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</si>
  <si>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</si>
  <si>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</si>
  <si>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</si>
  <si>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</si>
  <si>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</si>
  <si>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</si>
  <si>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</si>
  <si>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</si>
  <si>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</si>
  <si>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</si>
  <si>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</si>
  <si>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</si>
  <si>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</si>
  <si>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</si>
  <si>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</si>
  <si>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</si>
  <si>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</si>
  <si>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</si>
  <si>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</si>
  <si>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</si>
  <si>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</si>
  <si>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</si>
  <si>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</si>
  <si>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</si>
  <si>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</si>
  <si>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</si>
  <si>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</si>
  <si>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</si>
  <si>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</si>
  <si>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</si>
  <si>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</si>
  <si>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</si>
  <si>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</si>
  <si>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</si>
  <si>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</si>
  <si>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</si>
  <si>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</si>
  <si>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</si>
  <si>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</si>
  <si>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</si>
  <si>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</si>
  <si>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</si>
  <si>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</si>
  <si>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</si>
  <si>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</si>
  <si>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</si>
  <si>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</si>
  <si>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</si>
  <si>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</si>
  <si>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</si>
  <si>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</si>
  <si>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</si>
  <si>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</si>
  <si>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</si>
  <si>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</si>
  <si>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</si>
  <si>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</si>
  <si>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</si>
  <si>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</si>
  <si>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</si>
  <si>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</si>
  <si>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</si>
  <si>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</si>
  <si>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</si>
  <si>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</si>
  <si>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</si>
  <si>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</si>
  <si>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</si>
  <si>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</si>
  <si>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</si>
  <si>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</si>
  <si>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</si>
  <si>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</si>
  <si>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</si>
  <si>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</si>
  <si>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</si>
  <si>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</si>
  <si>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</si>
  <si>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</si>
  <si>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</si>
  <si>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</si>
  <si>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</si>
  <si>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</si>
  <si>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</si>
  <si>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</si>
  <si>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</si>
  <si>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</si>
  <si>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</si>
  <si>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</si>
  <si>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</si>
  <si>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</si>
  <si>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</si>
  <si>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</si>
  <si>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</si>
  <si>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</si>
  <si>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</si>
  <si>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</si>
  <si>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</si>
  <si>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</si>
  <si>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</si>
  <si>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</si>
  <si>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</si>
  <si>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</si>
  <si>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</si>
  <si>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</si>
  <si>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</si>
  <si>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</si>
  <si>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</si>
  <si>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</si>
  <si>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</si>
  <si>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</si>
  <si>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</si>
  <si>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</si>
  <si>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</si>
  <si>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</si>
  <si>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</si>
  <si>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</si>
  <si>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</si>
  <si>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</si>
  <si>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</si>
  <si>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</si>
  <si>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</si>
  <si>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</si>
  <si>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</si>
  <si>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</si>
  <si>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</si>
  <si>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</si>
  <si>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</si>
  <si>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</si>
  <si>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</si>
  <si>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</si>
  <si>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</si>
  <si>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</si>
  <si>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</si>
  <si>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</si>
  <si>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</si>
  <si>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</si>
  <si>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</si>
  <si>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</si>
  <si>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</si>
  <si>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</si>
  <si>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</si>
  <si>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</si>
  <si>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</si>
  <si>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</si>
  <si>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</si>
  <si>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</si>
  <si>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</si>
  <si>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</si>
  <si>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</si>
  <si>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</si>
  <si>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</si>
  <si>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</si>
  <si>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</si>
  <si>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</si>
  <si>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</si>
  <si>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</si>
  <si>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</si>
  <si>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</si>
  <si>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</si>
  <si>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</si>
  <si>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</si>
  <si>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</si>
  <si>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</si>
  <si>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</si>
  <si>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</si>
  <si>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</si>
  <si>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</si>
  <si>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</si>
  <si>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</si>
  <si>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</si>
  <si>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</si>
  <si>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</si>
  <si>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</si>
  <si>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</si>
  <si>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</si>
  <si>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</si>
  <si>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</si>
  <si>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</si>
  <si>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</si>
  <si>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</si>
  <si>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</si>
  <si>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</si>
  <si>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</si>
  <si>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</si>
  <si>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</si>
  <si>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</si>
  <si>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</si>
  <si>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</si>
  <si>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</si>
  <si>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</si>
  <si>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</si>
  <si>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</si>
  <si>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</si>
  <si>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</si>
  <si>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</si>
  <si>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</si>
  <si>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</si>
  <si>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</si>
  <si>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</si>
  <si>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</si>
  <si>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</si>
  <si>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</si>
  <si>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</si>
  <si>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</si>
  <si>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</si>
  <si>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</si>
  <si>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</si>
  <si>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</si>
  <si>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</si>
  <si>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</si>
  <si>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</si>
  <si>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</si>
  <si>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</si>
  <si>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</si>
  <si>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</si>
  <si>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</si>
  <si>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</si>
  <si>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</si>
  <si>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</si>
  <si>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</si>
  <si>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</si>
  <si>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</si>
  <si>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</si>
  <si>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</si>
  <si>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</si>
  <si>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</si>
  <si>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</si>
  <si>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</si>
  <si>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</si>
  <si>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</si>
  <si>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</si>
  <si>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</si>
  <si>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</si>
  <si>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</si>
  <si>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</si>
  <si>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</si>
  <si>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</si>
  <si>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</si>
  <si>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</si>
  <si>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</si>
  <si>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</si>
  <si>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</si>
  <si>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</si>
  <si>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</si>
  <si>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</si>
  <si>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</si>
  <si>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</si>
  <si>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</si>
  <si>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</si>
  <si>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</si>
  <si>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</si>
  <si>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</si>
  <si>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</si>
  <si>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</si>
  <si>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</si>
  <si>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</si>
  <si>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</si>
  <si>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</si>
  <si>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</si>
  <si>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</si>
  <si>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</si>
  <si>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</si>
  <si>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</si>
  <si>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</si>
  <si>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</si>
  <si>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</si>
  <si>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</si>
  <si>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</si>
  <si>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</si>
  <si>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</si>
  <si>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</si>
  <si>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</si>
  <si>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</si>
  <si>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</si>
  <si>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</si>
  <si>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</si>
  <si>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</si>
  <si>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</si>
  <si>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</si>
  <si>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</si>
  <si>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</si>
  <si>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</si>
  <si>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</si>
  <si>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</si>
  <si>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</si>
  <si>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</si>
  <si>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</si>
  <si>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</si>
  <si>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</si>
  <si>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</si>
  <si>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</si>
  <si>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</si>
  <si>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</si>
  <si>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</si>
  <si>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</si>
  <si>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</si>
  <si>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</si>
  <si>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</si>
  <si>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</si>
  <si>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</si>
  <si>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</si>
  <si>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</si>
  <si>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</si>
  <si>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</si>
  <si>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</si>
  <si>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</si>
  <si>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</si>
  <si>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</si>
  <si>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</si>
  <si>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</si>
  <si>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</si>
  <si>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</si>
  <si>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</si>
  <si>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</si>
  <si>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</si>
  <si>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</si>
  <si>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</si>
  <si>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</si>
  <si>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</si>
  <si>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</si>
  <si>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</si>
  <si>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</si>
  <si>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</si>
  <si>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</si>
  <si>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</si>
  <si>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</si>
  <si>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</si>
  <si>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</si>
  <si>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</si>
  <si>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</si>
  <si>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</si>
  <si>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</si>
  <si>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</si>
  <si>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</si>
  <si>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</si>
  <si>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</si>
  <si>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</si>
  <si>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</si>
  <si>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</si>
  <si>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</si>
  <si>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</si>
  <si>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</si>
  <si>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</si>
  <si>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</si>
  <si>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</si>
  <si>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</si>
  <si>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</si>
  <si>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</si>
  <si>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</si>
  <si>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</si>
  <si>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</si>
  <si>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</si>
  <si>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</si>
  <si>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</si>
  <si>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</si>
  <si>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</si>
  <si>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</si>
  <si>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</si>
  <si>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</si>
  <si>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</si>
  <si>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</si>
  <si>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</si>
  <si>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</si>
  <si>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</si>
  <si>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</si>
  <si>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</si>
  <si>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</si>
  <si>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</si>
  <si>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</si>
  <si>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</si>
  <si>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</si>
  <si>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</si>
  <si>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</si>
  <si>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</si>
  <si>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</si>
  <si>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</si>
  <si>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</si>
  <si>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</si>
  <si>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</si>
  <si>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</si>
  <si>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</si>
  <si>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</si>
  <si>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</si>
  <si>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</si>
  <si>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</si>
  <si>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</si>
  <si>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</si>
  <si>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</si>
  <si>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</si>
  <si>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</si>
  <si>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</si>
  <si>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</si>
  <si>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</si>
  <si>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</si>
  <si>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</si>
  <si>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</si>
  <si>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</si>
  <si>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</si>
  <si>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</si>
  <si>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</si>
  <si>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</si>
  <si>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</si>
  <si>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</si>
  <si>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</si>
  <si>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</si>
  <si>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</si>
  <si>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</si>
  <si>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</si>
  <si>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</si>
  <si>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</si>
  <si>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</si>
  <si>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</si>
  <si>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</si>
  <si>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</si>
  <si>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</si>
  <si>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</si>
  <si>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</si>
  <si>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</si>
  <si>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</si>
  <si>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</si>
  <si>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</si>
  <si>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</si>
  <si>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</si>
  <si>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</si>
  <si>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</si>
  <si>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</si>
  <si>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</si>
  <si>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</si>
  <si>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</si>
  <si>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</si>
  <si>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</si>
  <si>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</si>
  <si>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</si>
  <si>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</si>
  <si>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</si>
  <si>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</si>
  <si>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</si>
  <si>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</si>
  <si>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</si>
  <si>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</si>
  <si>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</si>
  <si>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</si>
  <si>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</si>
  <si>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</si>
  <si>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</si>
  <si>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</si>
  <si>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</si>
  <si>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</si>
  <si>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</si>
  <si>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</si>
  <si>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</si>
  <si>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</si>
  <si>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</si>
  <si>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</si>
  <si>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</si>
  <si>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</si>
  <si>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</si>
  <si>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</si>
  <si>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</si>
  <si>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</si>
  <si>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</si>
  <si>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</si>
  <si>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</si>
  <si>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</si>
  <si>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</si>
  <si>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</si>
  <si>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</si>
  <si>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</si>
  <si>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</si>
  <si>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</si>
  <si>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</si>
  <si>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</si>
  <si>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</si>
  <si>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</si>
  <si>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</si>
  <si>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</si>
  <si>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</si>
  <si>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</si>
  <si>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</si>
  <si>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</si>
  <si>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</si>
  <si>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</si>
  <si>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</si>
  <si>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</si>
  <si>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</si>
  <si>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</si>
  <si>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</si>
  <si>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</si>
  <si>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</si>
  <si>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</si>
  <si>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</si>
  <si>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</si>
  <si>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</si>
  <si>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</si>
  <si>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</si>
  <si>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</si>
  <si>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</si>
  <si>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</si>
  <si>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</si>
  <si>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</si>
  <si>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</si>
  <si>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</si>
  <si>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</si>
  <si>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</si>
  <si>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</si>
  <si>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</si>
  <si>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</si>
  <si>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</si>
  <si>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</si>
  <si>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</si>
  <si>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</si>
  <si>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</si>
  <si>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</si>
  <si>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</si>
  <si>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</si>
  <si>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</si>
  <si>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</si>
  <si>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</si>
  <si>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</si>
  <si>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</si>
  <si>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</si>
  <si>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</si>
  <si>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</si>
  <si>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</si>
  <si>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</si>
  <si>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</si>
  <si>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</si>
  <si>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</si>
  <si>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</si>
  <si>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</si>
  <si>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</si>
  <si>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</si>
  <si>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</si>
  <si>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</si>
  <si>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</si>
  <si>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</si>
  <si>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</si>
  <si>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</si>
  <si>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</si>
  <si>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</si>
  <si>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</si>
  <si>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</si>
  <si>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</si>
  <si>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</si>
  <si>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</si>
  <si>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</si>
  <si>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</si>
  <si>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</si>
  <si>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</si>
  <si>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</si>
  <si>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</si>
  <si>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</si>
  <si>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</si>
  <si>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</si>
  <si>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</si>
  <si>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</si>
  <si>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</si>
  <si>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</si>
  <si>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</si>
  <si>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</si>
  <si>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</si>
  <si>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</si>
  <si>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</si>
  <si>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</si>
  <si>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</si>
  <si>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</si>
  <si>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</si>
  <si>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</si>
  <si>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</si>
  <si>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</si>
  <si>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</si>
  <si>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</si>
  <si>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</si>
  <si>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</si>
  <si>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</si>
  <si>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</si>
  <si>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</si>
  <si>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</si>
  <si>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</si>
  <si>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</si>
  <si>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</si>
  <si>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</si>
  <si>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</si>
  <si>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</si>
  <si>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</si>
  <si>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</si>
  <si>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</si>
  <si>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</si>
  <si>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</si>
  <si>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</si>
  <si>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</si>
  <si>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</si>
  <si>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</si>
  <si>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</si>
  <si>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</si>
  <si>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</si>
  <si>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</si>
  <si>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</si>
  <si>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</si>
  <si>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</si>
  <si>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</si>
  <si>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</si>
  <si>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</si>
  <si>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</si>
  <si>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</si>
  <si>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</si>
  <si>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</si>
  <si>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</si>
  <si>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</si>
  <si>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</si>
  <si>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</si>
  <si>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</si>
  <si>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</si>
  <si>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</si>
  <si>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</si>
  <si>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</si>
  <si>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</si>
  <si>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</si>
  <si>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</si>
  <si>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</si>
  <si>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</si>
  <si>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</si>
  <si>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</si>
  <si>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</si>
  <si>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</si>
  <si>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</si>
  <si>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</si>
  <si>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</si>
  <si>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</si>
  <si>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</si>
  <si>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</si>
  <si>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</si>
  <si>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</si>
  <si>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</si>
  <si>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</si>
  <si>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</si>
  <si>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</si>
  <si>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</si>
  <si>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</si>
  <si>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</si>
  <si>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</si>
  <si>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</si>
  <si>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</si>
  <si>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</si>
  <si>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</si>
  <si>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</si>
  <si>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</si>
  <si>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</si>
  <si>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</si>
  <si>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</si>
  <si>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</si>
  <si>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</si>
  <si>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</si>
  <si>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</si>
  <si>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</si>
  <si>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</si>
  <si>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</si>
  <si>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</si>
  <si>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</si>
  <si>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</si>
  <si>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</si>
  <si>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</si>
  <si>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</si>
  <si>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</si>
  <si>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</si>
  <si>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</si>
  <si>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</si>
  <si>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</si>
  <si>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</si>
  <si>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</si>
  <si>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</si>
  <si>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</si>
  <si>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</si>
  <si>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</si>
  <si>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</si>
  <si>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</si>
  <si>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</si>
  <si>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</si>
  <si>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</si>
  <si>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</si>
  <si>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</si>
  <si>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</si>
  <si>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</si>
  <si>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</si>
  <si>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</si>
  <si>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</si>
  <si>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</si>
  <si>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</si>
  <si>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</si>
  <si>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</si>
  <si>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</si>
  <si>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</si>
  <si>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</si>
  <si>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</si>
  <si>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</si>
  <si>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</si>
  <si>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</si>
  <si>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</si>
  <si>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</si>
  <si>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</si>
  <si>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</si>
  <si>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</si>
  <si>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</si>
  <si>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</si>
  <si>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</si>
  <si>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</si>
  <si>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</si>
  <si>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</si>
  <si>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</si>
  <si>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</si>
  <si>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</si>
  <si>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</si>
  <si>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</si>
  <si>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</si>
  <si>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</si>
  <si>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</si>
  <si>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</si>
  <si>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</si>
  <si>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</si>
  <si>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</si>
  <si>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</si>
  <si>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</si>
  <si>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</si>
  <si>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</si>
  <si>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</si>
  <si>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</si>
  <si>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</si>
  <si>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</si>
  <si>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</si>
  <si>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</si>
  <si>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</si>
  <si>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</si>
  <si>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</si>
  <si>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</si>
  <si>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</si>
  <si>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</si>
  <si>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</si>
  <si>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</si>
  <si>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</si>
  <si>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</si>
  <si>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</si>
  <si>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</si>
  <si>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</si>
  <si>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</si>
  <si>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</si>
  <si>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</si>
  <si>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</si>
  <si>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</si>
  <si>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</si>
  <si>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</si>
  <si>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</si>
  <si>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</si>
  <si>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</si>
  <si>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</si>
  <si>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</si>
  <si>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</si>
  <si>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</si>
  <si>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</si>
  <si>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</si>
  <si>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</si>
  <si>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</si>
  <si>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</si>
  <si>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</si>
  <si>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</si>
  <si>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</si>
  <si>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</si>
  <si>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</si>
  <si>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</si>
  <si>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</si>
  <si>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</si>
  <si>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</si>
  <si>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</si>
  <si>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</si>
  <si>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</si>
  <si>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</si>
  <si>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</si>
  <si>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</si>
  <si>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</si>
  <si>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</si>
  <si>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</si>
  <si>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</si>
  <si>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</si>
  <si>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</si>
  <si>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</si>
  <si>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</si>
  <si>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</si>
  <si>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</si>
  <si>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</si>
  <si>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</si>
  <si>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</si>
  <si>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</si>
  <si>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</si>
  <si>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</si>
  <si>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</si>
  <si>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</si>
  <si>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</si>
  <si>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</si>
  <si>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</si>
  <si>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</si>
  <si>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</si>
  <si>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</si>
  <si>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</si>
  <si>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</si>
  <si>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</si>
  <si>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</si>
  <si>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</si>
  <si>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</si>
  <si>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</si>
  <si>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</si>
  <si>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</si>
  <si>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</si>
  <si>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</si>
  <si>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</si>
  <si>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</si>
  <si>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</si>
  <si>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</si>
  <si>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</si>
  <si>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</si>
  <si>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</si>
  <si>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</si>
  <si>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</si>
  <si>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</si>
  <si>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</si>
  <si>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</si>
  <si>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</si>
  <si>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</si>
  <si>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</si>
  <si>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</si>
  <si>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</si>
  <si>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</si>
  <si>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</si>
  <si>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</si>
  <si>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</si>
  <si>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</si>
  <si>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</si>
  <si>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</si>
  <si>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</si>
  <si>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</si>
  <si>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</si>
  <si>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</si>
  <si>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</si>
  <si>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</si>
  <si>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</si>
  <si>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</si>
  <si>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</si>
  <si>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</si>
  <si>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</si>
  <si>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</si>
  <si>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</si>
  <si>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</si>
  <si>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</si>
  <si>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</si>
  <si>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</si>
  <si>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</si>
  <si>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</si>
  <si>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</si>
  <si>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</si>
  <si>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</si>
  <si>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</si>
  <si>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</si>
  <si>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</si>
  <si>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</si>
  <si>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</si>
  <si>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</si>
  <si>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</si>
  <si>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</si>
  <si>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</si>
  <si>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</si>
  <si>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</si>
  <si>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</si>
  <si>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</si>
  <si>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</si>
  <si>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</si>
  <si>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</si>
  <si>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</si>
  <si>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</si>
  <si>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</si>
  <si>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</si>
  <si>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</si>
  <si>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</si>
  <si>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</si>
  <si>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</si>
  <si>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</si>
  <si>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</si>
  <si>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</si>
  <si>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</si>
  <si>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</si>
  <si>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</si>
  <si>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</si>
  <si>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</si>
  <si>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</si>
  <si>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</si>
  <si>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</si>
  <si>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</si>
  <si>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</si>
  <si>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</si>
  <si>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</si>
  <si>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</si>
  <si>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</si>
  <si>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</si>
  <si>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</si>
  <si>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</si>
  <si>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</si>
  <si>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</si>
  <si>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</si>
  <si>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</si>
  <si>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</si>
  <si>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</si>
  <si>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</si>
  <si>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</si>
  <si>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</si>
  <si>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</si>
  <si>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</si>
  <si>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</si>
  <si>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</si>
  <si>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</si>
  <si>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</si>
  <si>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</si>
  <si>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</si>
  <si>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</si>
  <si>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</si>
  <si>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</si>
  <si>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</si>
  <si>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</si>
  <si>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</si>
  <si>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</si>
  <si>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</si>
  <si>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</si>
  <si>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</si>
  <si>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</si>
  <si>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</si>
  <si>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</si>
  <si>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</si>
  <si>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</si>
  <si>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</si>
  <si>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</si>
  <si>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</si>
  <si>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</si>
  <si>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</si>
  <si>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</si>
  <si>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</si>
  <si>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</si>
  <si>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</si>
  <si>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</si>
  <si>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</si>
  <si>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</si>
  <si>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</si>
  <si>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</si>
  <si>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</si>
  <si>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</si>
  <si>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</si>
  <si>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</si>
  <si>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</si>
  <si>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</si>
  <si>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</si>
  <si>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</si>
  <si>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</si>
  <si>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</si>
  <si>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</si>
  <si>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</si>
  <si>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</si>
  <si>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</si>
  <si>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</si>
  <si>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</si>
  <si>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</si>
  <si>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</si>
  <si>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</si>
  <si>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</si>
  <si>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</si>
  <si>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</si>
  <si>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</si>
  <si>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</si>
  <si>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</si>
  <si>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</si>
  <si>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</si>
  <si>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</si>
  <si>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</si>
  <si>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</si>
  <si>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</si>
  <si>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</si>
  <si>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</si>
  <si>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</si>
  <si>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</si>
  <si>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</si>
  <si>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</si>
  <si>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</si>
  <si>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</si>
  <si>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</si>
  <si>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</si>
  <si>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</si>
  <si>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</si>
  <si>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</si>
  <si>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</si>
  <si>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</si>
  <si>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</si>
  <si>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</si>
  <si>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</si>
  <si>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</si>
  <si>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</si>
  <si>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</si>
  <si>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</si>
  <si>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</si>
  <si>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</si>
  <si>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</si>
  <si>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</si>
  <si>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</si>
  <si>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</si>
  <si>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</si>
  <si>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</si>
  <si>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</si>
  <si>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</si>
  <si>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</si>
  <si>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</si>
  <si>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</si>
  <si>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</si>
  <si>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</si>
  <si>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</si>
  <si>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</si>
  <si>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</si>
  <si>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</si>
  <si>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</si>
  <si>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</si>
  <si>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</si>
  <si>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</si>
  <si>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</si>
  <si>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</si>
  <si>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</si>
  <si>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</si>
  <si>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</si>
  <si>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</si>
  <si>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</si>
  <si>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</si>
  <si>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</si>
  <si>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</si>
  <si>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</si>
  <si>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</si>
  <si>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</si>
  <si>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</si>
  <si>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</si>
  <si>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</si>
  <si>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</si>
  <si>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</si>
  <si>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</si>
  <si>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</si>
  <si>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</si>
  <si>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</si>
  <si>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</si>
  <si>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</si>
  <si>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</si>
  <si>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</si>
  <si>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</si>
  <si>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</si>
  <si>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</si>
  <si>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</si>
  <si>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</si>
  <si>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</si>
  <si>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</si>
  <si>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</si>
  <si>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</si>
  <si>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</si>
  <si>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</si>
  <si>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</si>
  <si>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</si>
  <si>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</si>
  <si>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</si>
  <si>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</si>
  <si>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</si>
  <si>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</si>
  <si>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</si>
  <si>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</si>
  <si>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</si>
  <si>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</si>
  <si>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</si>
  <si>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</si>
  <si>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</si>
  <si>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</si>
  <si>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</si>
  <si>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</si>
  <si>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</si>
  <si>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</si>
  <si>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</si>
  <si>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</si>
  <si>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</si>
  <si>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</si>
  <si>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</si>
  <si>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</si>
  <si>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</si>
  <si>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</si>
  <si>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</si>
  <si>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</si>
  <si>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</si>
  <si>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</si>
  <si>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</si>
  <si>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</si>
  <si>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</si>
  <si>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</si>
  <si>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</si>
  <si>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</si>
  <si>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</si>
  <si>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</si>
  <si>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</si>
  <si>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</si>
  <si>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</si>
  <si>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</si>
  <si>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</si>
  <si>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</si>
  <si>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</si>
  <si>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</si>
  <si>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</si>
  <si>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</si>
  <si>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</si>
  <si>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</si>
  <si>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</si>
  <si>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</si>
  <si>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</si>
  <si>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</si>
  <si>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</si>
  <si>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</si>
  <si>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</si>
  <si>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</si>
  <si>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</si>
  <si>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</si>
  <si>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</si>
  <si>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</si>
  <si>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</si>
  <si>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</si>
  <si>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</si>
  <si>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</si>
  <si>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</si>
  <si>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</si>
  <si>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</si>
  <si>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</si>
  <si>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</si>
  <si>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</si>
  <si>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</si>
  <si>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</si>
  <si>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</si>
  <si>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</si>
  <si>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</si>
  <si>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</si>
  <si>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</si>
  <si>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</si>
  <si>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</si>
  <si>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</si>
  <si>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</si>
  <si>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</si>
  <si>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</si>
  <si>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</si>
  <si>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</si>
  <si>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</si>
  <si>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</si>
  <si>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</si>
  <si>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</si>
  <si>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</si>
  <si>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</si>
  <si>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</si>
  <si>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</si>
  <si>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</si>
  <si>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</si>
  <si>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</si>
  <si>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</si>
  <si>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</si>
  <si>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</si>
  <si>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</si>
  <si>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</si>
  <si>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</si>
  <si>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</si>
  <si>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</si>
  <si>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</si>
  <si>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</si>
  <si>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</si>
  <si>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</si>
  <si>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</si>
  <si>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</si>
  <si>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</si>
  <si>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</si>
  <si>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</si>
  <si>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</si>
  <si>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</si>
  <si>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</si>
  <si>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</si>
  <si>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</si>
  <si>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</si>
  <si>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</si>
  <si>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</si>
  <si>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</si>
  <si>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</si>
  <si>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</si>
  <si>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</si>
  <si>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</si>
  <si>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</si>
  <si>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</si>
  <si>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</si>
  <si>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</si>
  <si>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</si>
  <si>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</si>
  <si>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</si>
  <si>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</si>
  <si>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</si>
  <si>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</si>
  <si>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</si>
  <si>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</si>
  <si>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</si>
  <si>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</si>
  <si>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</si>
  <si>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</si>
  <si>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</si>
  <si>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</si>
  <si>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</si>
  <si>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</si>
  <si>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</si>
  <si>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</si>
  <si>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</si>
  <si>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</si>
  <si>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</si>
  <si>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</si>
  <si>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</si>
  <si>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</si>
  <si>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</si>
  <si>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</si>
  <si>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</si>
  <si>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</si>
  <si>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</si>
  <si>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</si>
  <si>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</si>
  <si>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</si>
  <si>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</si>
  <si>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</si>
  <si>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</si>
  <si>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</si>
  <si>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</si>
  <si>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</si>
  <si>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</si>
  <si>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</si>
  <si>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</si>
  <si>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</si>
  <si>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</si>
  <si>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</si>
  <si>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</si>
  <si>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</si>
  <si>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</si>
  <si>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</si>
  <si>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</si>
  <si>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</si>
  <si>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</si>
  <si>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</si>
  <si>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</si>
  <si>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</si>
  <si>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</si>
  <si>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</si>
  <si>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</si>
  <si>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</si>
  <si>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</si>
  <si>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</si>
  <si>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</si>
  <si>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</si>
  <si>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</si>
  <si>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</si>
  <si>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</si>
  <si>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</si>
  <si>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</si>
  <si>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</si>
  <si>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</si>
  <si>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</si>
  <si>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</si>
  <si>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</si>
  <si>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</si>
  <si>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</si>
  <si>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</si>
  <si>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</si>
  <si>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</si>
  <si>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</si>
  <si>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</si>
  <si>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</si>
  <si>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</si>
  <si>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</si>
  <si>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</si>
  <si>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</si>
  <si>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</si>
  <si>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</si>
  <si>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</si>
  <si>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</si>
  <si>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</si>
  <si>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</si>
  <si>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</si>
  <si>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</si>
  <si>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</si>
  <si>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</si>
  <si>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</si>
  <si>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</si>
  <si>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</si>
  <si>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</si>
  <si>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</si>
  <si>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</si>
  <si>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</si>
  <si>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</si>
  <si>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</si>
  <si>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</si>
  <si>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</si>
  <si>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</si>
  <si>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</si>
  <si>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</si>
  <si>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</si>
  <si>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</si>
  <si>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</si>
  <si>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</si>
  <si>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</si>
  <si>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</si>
  <si>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</si>
  <si>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</si>
  <si>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</si>
  <si>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</si>
  <si>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</si>
  <si>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</si>
  <si>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</si>
  <si>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</si>
  <si>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</si>
  <si>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</si>
  <si>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</si>
  <si>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</si>
  <si>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</si>
  <si>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</si>
  <si>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</si>
  <si>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</si>
  <si>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</si>
  <si>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</si>
  <si>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</si>
  <si>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</si>
  <si>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</si>
  <si>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</si>
  <si>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</si>
  <si>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</si>
  <si>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</si>
  <si>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</si>
  <si>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</si>
  <si>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</si>
  <si>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</si>
  <si>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</si>
  <si>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</si>
  <si>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</si>
  <si>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</si>
  <si>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</si>
  <si>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</si>
  <si>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</si>
  <si>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</si>
  <si>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</si>
  <si>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</si>
  <si>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</si>
  <si>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</si>
  <si>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</si>
  <si>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</si>
  <si>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</si>
  <si>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</si>
  <si>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</si>
  <si>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</si>
  <si>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</si>
  <si>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</si>
  <si>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</si>
  <si>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</si>
  <si>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</si>
  <si>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</si>
  <si>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</si>
  <si>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</si>
  <si>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</si>
  <si>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</si>
  <si>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</si>
  <si>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</si>
  <si>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</si>
  <si>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</si>
  <si>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</si>
  <si>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</si>
  <si>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</si>
  <si>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</si>
  <si>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</si>
  <si>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</si>
  <si>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</si>
  <si>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</si>
  <si>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</si>
  <si>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</si>
  <si>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</si>
  <si>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</si>
  <si>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</si>
  <si>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</si>
  <si>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</si>
  <si>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</si>
  <si>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</si>
  <si>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</si>
  <si>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</si>
  <si>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</si>
  <si>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</si>
  <si>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</si>
  <si>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</si>
  <si>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</si>
  <si>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</si>
  <si>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</si>
  <si>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</si>
  <si>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</si>
  <si>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</si>
  <si>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</si>
  <si>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</si>
  <si>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</si>
  <si>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</si>
  <si>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</si>
  <si>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</si>
  <si>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</si>
  <si>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</si>
  <si>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</si>
  <si>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</si>
  <si>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</si>
  <si>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</si>
  <si>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</si>
  <si>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</si>
  <si>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</si>
  <si>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</si>
  <si>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</si>
  <si>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</si>
  <si>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</si>
  <si>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</si>
  <si>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</si>
  <si>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</si>
  <si>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</si>
  <si>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</si>
  <si>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</si>
  <si>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</si>
  <si>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</si>
  <si>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</si>
  <si>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</si>
  <si>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</si>
  <si>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</si>
  <si>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</si>
  <si>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</si>
  <si>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</si>
  <si>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</si>
  <si>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</si>
  <si>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</si>
  <si>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</si>
  <si>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</si>
  <si>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</si>
  <si>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</si>
  <si>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</si>
  <si>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</si>
  <si>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</si>
  <si>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</si>
  <si>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</si>
  <si>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</si>
  <si>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</si>
  <si>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</si>
  <si>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</si>
  <si>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</si>
  <si>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</si>
  <si>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</si>
  <si>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</si>
  <si>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</si>
  <si>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</si>
  <si>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</si>
  <si>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</si>
  <si>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</si>
  <si>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</si>
  <si>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</si>
  <si>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</si>
  <si>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</si>
  <si>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</si>
  <si>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</si>
  <si>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</si>
  <si>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</si>
  <si>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</si>
  <si>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</si>
  <si>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</si>
  <si>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</si>
  <si>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</si>
  <si>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</si>
  <si>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</si>
  <si>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</si>
  <si>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</si>
  <si>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</si>
  <si>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</si>
  <si>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</si>
  <si>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</si>
  <si>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</si>
  <si>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</si>
  <si>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</si>
  <si>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</si>
  <si>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</si>
  <si>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</si>
  <si>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</si>
  <si>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</si>
  <si>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</si>
  <si>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</si>
  <si>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</si>
  <si>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</si>
  <si>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</si>
  <si>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</si>
  <si>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</si>
  <si>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</si>
  <si>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</si>
  <si>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</si>
  <si>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</si>
  <si>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</si>
  <si>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</si>
  <si>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</si>
  <si>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</si>
  <si>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</si>
  <si>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</si>
  <si>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</si>
  <si>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</si>
  <si>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</si>
  <si>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</si>
  <si>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</si>
  <si>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</si>
  <si>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</si>
  <si>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</si>
  <si>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</si>
  <si>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</si>
  <si>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</si>
  <si>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</si>
  <si>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</si>
  <si>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</si>
  <si>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</si>
  <si>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</si>
  <si>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</si>
  <si>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</si>
  <si>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</si>
  <si>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</si>
  <si>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</si>
  <si>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</si>
  <si>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</si>
  <si>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</si>
  <si>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</si>
  <si>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</si>
  <si>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</si>
  <si>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</si>
  <si>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</si>
  <si>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</si>
  <si>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</si>
  <si>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</si>
  <si>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</si>
  <si>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</si>
  <si>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</si>
  <si>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</si>
  <si>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</si>
  <si>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</si>
  <si>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</si>
  <si>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</si>
  <si>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</si>
  <si>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</si>
  <si>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</si>
  <si>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</si>
  <si>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</si>
  <si>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</si>
  <si>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</si>
  <si>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</si>
  <si>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</si>
  <si>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</si>
  <si>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</si>
  <si>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</si>
  <si>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</si>
  <si>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</si>
  <si>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</si>
  <si>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</si>
  <si>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</si>
  <si>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</si>
  <si>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</si>
  <si>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</si>
  <si>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</si>
  <si>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</si>
  <si>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</si>
  <si>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</si>
  <si>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</si>
  <si>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</si>
  <si>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</si>
  <si>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</si>
  <si>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</si>
  <si>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</si>
  <si>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</si>
  <si>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</si>
  <si>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</si>
  <si>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</si>
  <si>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</si>
  <si>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</si>
  <si>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</si>
  <si>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</si>
  <si>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</si>
  <si>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</si>
  <si>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</si>
  <si>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</si>
  <si>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</si>
  <si>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</si>
  <si>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</si>
  <si>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</si>
  <si>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</si>
  <si>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</si>
  <si>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</si>
  <si>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</si>
  <si>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</si>
  <si>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</si>
  <si>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</si>
  <si>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</si>
  <si>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</si>
  <si>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</si>
  <si>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</si>
  <si>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</si>
  <si>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</si>
  <si>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</si>
  <si>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</si>
  <si>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</si>
  <si>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</si>
  <si>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</si>
  <si>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</si>
  <si>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</si>
  <si>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</si>
  <si>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</si>
  <si>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</si>
  <si>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</si>
  <si>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</si>
  <si>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</si>
  <si>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</si>
  <si>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</si>
  <si>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</si>
  <si>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</si>
  <si>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</si>
  <si>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</si>
  <si>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</si>
  <si>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</si>
  <si>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</si>
  <si>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</si>
  <si>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</si>
  <si>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</si>
  <si>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</si>
  <si>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</si>
  <si>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</si>
  <si>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</si>
  <si>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</si>
  <si>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</si>
  <si>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</si>
  <si>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</si>
  <si>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</si>
  <si>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</si>
  <si>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</si>
  <si>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</si>
  <si>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</si>
  <si>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</si>
  <si>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</si>
  <si>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</si>
  <si>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</si>
  <si>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</si>
  <si>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</si>
  <si>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</si>
  <si>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</si>
  <si>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</si>
  <si>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</si>
  <si>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</si>
  <si>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</si>
  <si>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</si>
  <si>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</si>
  <si>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</si>
  <si>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</si>
  <si>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</si>
  <si>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</si>
  <si>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</si>
  <si>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</si>
  <si>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</si>
  <si>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</si>
  <si>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</si>
  <si>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</si>
  <si>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</si>
  <si>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</si>
  <si>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</si>
  <si>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</si>
  <si>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</si>
  <si>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</si>
  <si>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</si>
  <si>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</si>
  <si>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</si>
  <si>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</si>
  <si>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</si>
  <si>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</si>
  <si>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</si>
  <si>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</si>
  <si>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</si>
  <si>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</si>
  <si>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</si>
  <si>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</si>
  <si>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</si>
  <si>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</si>
  <si>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</si>
  <si>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</si>
  <si>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</si>
  <si>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</si>
  <si>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</si>
  <si>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</si>
  <si>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</si>
  <si>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</si>
  <si>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</si>
  <si>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</si>
  <si>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</si>
  <si>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</si>
  <si>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</si>
  <si>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</si>
  <si>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</si>
  <si>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</si>
  <si>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</si>
  <si>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</si>
  <si>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</si>
  <si>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</si>
  <si>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</si>
  <si>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</si>
  <si>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</si>
  <si>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</si>
  <si>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</si>
  <si>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</si>
  <si>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</si>
  <si>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</si>
  <si>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</si>
  <si>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</si>
  <si>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</si>
  <si>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</si>
  <si>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</si>
  <si>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</si>
  <si>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</si>
  <si>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</si>
  <si>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</si>
  <si>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</si>
  <si>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</si>
  <si>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</si>
  <si>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</si>
  <si>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</si>
  <si>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</si>
  <si>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</si>
  <si>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</si>
  <si>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</si>
  <si>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</si>
  <si>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</si>
  <si>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</si>
  <si>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</si>
  <si>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</si>
  <si>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</si>
  <si>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</si>
  <si>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</si>
  <si>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</si>
  <si>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</si>
  <si>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</si>
  <si>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</si>
  <si>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</si>
  <si>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</si>
  <si>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</si>
  <si>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</si>
  <si>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</si>
  <si>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</si>
  <si>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</si>
  <si>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</si>
  <si>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</si>
  <si>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</si>
  <si>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</si>
  <si>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</si>
  <si>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</si>
  <si>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</si>
  <si>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</si>
  <si>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</si>
  <si>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</si>
  <si>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</si>
  <si>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</si>
  <si>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</si>
  <si>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</si>
  <si>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</si>
  <si>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</si>
  <si>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</si>
  <si>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</si>
  <si>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</si>
  <si>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</si>
  <si>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</si>
  <si>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</si>
  <si>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</si>
  <si>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</si>
  <si>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</si>
  <si>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</si>
  <si>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</si>
  <si>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</si>
  <si>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</si>
  <si>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</si>
  <si>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</si>
  <si>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</si>
  <si>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</si>
  <si>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</si>
  <si>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</si>
  <si>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</si>
  <si>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</si>
  <si>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</si>
  <si>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</si>
  <si>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</si>
  <si>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</si>
  <si>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</si>
  <si>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</si>
  <si>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</si>
  <si>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</si>
  <si>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</si>
  <si>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</si>
  <si>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</si>
  <si>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</si>
  <si>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</si>
  <si>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</si>
  <si>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</si>
  <si>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</si>
  <si>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</si>
  <si>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</si>
  <si>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</si>
  <si>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</si>
  <si>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</si>
  <si>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</si>
  <si>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</si>
  <si>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</si>
  <si>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</si>
  <si>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</si>
  <si>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</si>
  <si>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</si>
  <si>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</si>
  <si>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</si>
  <si>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</si>
  <si>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</si>
  <si>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</si>
  <si>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</si>
  <si>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</si>
  <si>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</si>
  <si>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</si>
  <si>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</si>
  <si>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</si>
  <si>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</si>
  <si>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</si>
  <si>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</si>
  <si>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</si>
  <si>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</si>
  <si>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</si>
  <si>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</si>
  <si>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</si>
  <si>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</si>
  <si>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</si>
  <si>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</si>
  <si>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</si>
  <si>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</si>
  <si>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</si>
  <si>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</si>
  <si>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</si>
  <si>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</si>
  <si>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</si>
  <si>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</si>
  <si>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</si>
  <si>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</si>
  <si>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</si>
  <si>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</si>
  <si>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</si>
  <si>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</si>
  <si>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</si>
  <si>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</si>
  <si>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</si>
  <si>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</si>
  <si>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</si>
  <si>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</si>
  <si>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</si>
  <si>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</si>
  <si>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</si>
  <si>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</si>
  <si>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</si>
  <si>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</si>
  <si>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</si>
  <si>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</si>
  <si>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</si>
  <si>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</si>
  <si>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</si>
  <si>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</si>
  <si>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</si>
  <si>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</si>
  <si>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</si>
  <si>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</si>
  <si>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</si>
  <si>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</si>
  <si>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</si>
  <si>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</si>
  <si>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</si>
  <si>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</si>
  <si>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</si>
  <si>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</si>
  <si>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</si>
  <si>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</si>
  <si>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</si>
  <si>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</si>
  <si>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</si>
  <si>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</si>
  <si>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</si>
  <si>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</si>
  <si>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</si>
  <si>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</si>
  <si>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</si>
  <si>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</si>
  <si>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</si>
  <si>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</si>
  <si>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</si>
  <si>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</si>
  <si>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</si>
  <si>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</si>
  <si>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</si>
  <si>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</si>
  <si>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</si>
  <si>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</si>
  <si>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</si>
  <si>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</si>
  <si>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</si>
  <si>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</si>
  <si>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</si>
  <si>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</si>
  <si>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</si>
  <si>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</si>
  <si>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</si>
  <si>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</si>
  <si>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</si>
  <si>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</si>
  <si>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</si>
  <si>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</si>
  <si>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</si>
  <si>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</si>
  <si>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</si>
  <si>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</si>
  <si>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</si>
  <si>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</si>
  <si>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</si>
  <si>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</si>
  <si>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</si>
  <si>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</si>
  <si>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</si>
  <si>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</si>
  <si>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</si>
  <si>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</si>
  <si>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</si>
  <si>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</si>
  <si>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</si>
  <si>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</si>
  <si>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</si>
  <si>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</si>
  <si>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</si>
  <si>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</si>
  <si>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</si>
  <si>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</si>
  <si>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</si>
  <si>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</si>
  <si>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</si>
  <si>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</si>
  <si>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</si>
  <si>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</si>
  <si>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</si>
  <si>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</si>
  <si>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</si>
  <si>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</si>
  <si>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</si>
  <si>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</si>
  <si>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</si>
  <si>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</si>
  <si>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</si>
  <si>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</si>
  <si>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</si>
  <si>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</si>
  <si>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</si>
  <si>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</si>
  <si>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</si>
  <si>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</si>
  <si>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</si>
  <si>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</si>
  <si>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</si>
  <si>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</si>
  <si>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</si>
  <si>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</si>
  <si>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</si>
  <si>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</si>
  <si>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</si>
  <si>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</si>
  <si>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</si>
  <si>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</si>
  <si>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</si>
  <si>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</si>
  <si>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</si>
  <si>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</si>
  <si>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</si>
  <si>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</si>
  <si>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</si>
  <si>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</si>
  <si>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</si>
  <si>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</si>
  <si>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</si>
  <si>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</si>
  <si>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</si>
  <si>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</si>
  <si>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</si>
  <si>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</si>
  <si>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</si>
  <si>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</si>
  <si>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</si>
  <si>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</si>
  <si>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</si>
  <si>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</si>
  <si>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</si>
  <si>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</si>
  <si>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</si>
  <si>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</si>
  <si>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</si>
  <si>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</si>
  <si>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</si>
  <si>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</si>
  <si>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</si>
  <si>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</si>
  <si>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</si>
  <si>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</si>
  <si>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</si>
  <si>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</si>
  <si>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</si>
  <si>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</si>
  <si>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</si>
  <si>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</si>
  <si>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</si>
  <si>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</si>
  <si>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</si>
  <si>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</si>
  <si>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</si>
  <si>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</si>
  <si>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</si>
  <si>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</si>
  <si>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</si>
  <si>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</si>
  <si>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</si>
  <si>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</si>
  <si>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</si>
  <si>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</si>
  <si>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</si>
  <si>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</si>
  <si>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</si>
  <si>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</si>
  <si>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</si>
  <si>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</si>
  <si>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</si>
  <si>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</si>
  <si>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</si>
  <si>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</si>
  <si>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</si>
  <si>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</si>
  <si>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</si>
  <si>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</si>
  <si>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</si>
  <si>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</si>
  <si>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</si>
  <si>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</si>
  <si>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</si>
  <si>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</si>
  <si>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</si>
  <si>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</si>
  <si>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</si>
  <si>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</si>
  <si>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</si>
  <si>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</si>
  <si>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</si>
  <si>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</si>
  <si>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</si>
  <si>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</si>
  <si>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</si>
  <si>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</si>
  <si>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</si>
  <si>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</si>
  <si>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</si>
  <si>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</si>
  <si>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</si>
  <si>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</si>
  <si>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</si>
  <si>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</si>
  <si>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</si>
  <si>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</si>
  <si>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</si>
  <si>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</si>
  <si>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</si>
  <si>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</si>
  <si>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</si>
  <si>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</si>
  <si>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</si>
  <si>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</si>
  <si>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</si>
  <si>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</si>
  <si>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</si>
  <si>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</si>
  <si>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</si>
  <si>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</si>
  <si>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</si>
  <si>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</si>
  <si>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</si>
  <si>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</si>
  <si>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</si>
  <si>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</si>
  <si>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</si>
  <si>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</si>
  <si>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</si>
  <si>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</si>
  <si>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</si>
  <si>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</si>
  <si>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</si>
  <si>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</si>
  <si>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</si>
  <si>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</si>
  <si>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</si>
  <si>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</si>
  <si>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</si>
  <si>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</si>
  <si>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</si>
  <si>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</si>
  <si>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</si>
  <si>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</si>
  <si>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</si>
  <si>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</si>
  <si>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</si>
  <si>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</si>
  <si>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</si>
  <si>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</si>
  <si>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</si>
  <si>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</si>
  <si>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</si>
  <si>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</si>
  <si>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</si>
  <si>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</si>
  <si>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</si>
  <si>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</si>
  <si>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</si>
  <si>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</si>
  <si>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</si>
  <si>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</si>
  <si>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</si>
  <si>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</si>
  <si>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</si>
  <si>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</si>
  <si>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</si>
  <si>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</si>
  <si>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</si>
  <si>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</si>
  <si>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</si>
  <si>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</si>
  <si>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</si>
  <si>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</si>
  <si>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</si>
  <si>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</si>
  <si>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</si>
  <si>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</si>
  <si>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</si>
  <si>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</si>
  <si>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</si>
  <si>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</si>
  <si>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</si>
  <si>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</si>
  <si>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</si>
  <si>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</si>
  <si>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</si>
  <si>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</si>
  <si>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</si>
  <si>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</si>
  <si>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</si>
  <si>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</si>
  <si>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</si>
  <si>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</si>
  <si>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</si>
  <si>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</si>
  <si>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</si>
  <si>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</si>
  <si>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</si>
  <si>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</si>
  <si>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</si>
  <si>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</si>
  <si>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</si>
  <si>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</si>
  <si>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</si>
  <si>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</si>
  <si>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</si>
  <si>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</si>
  <si>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</si>
  <si>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</si>
  <si>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</si>
  <si>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</si>
  <si>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</si>
  <si>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</si>
  <si>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</si>
  <si>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</si>
  <si>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</si>
  <si>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</si>
  <si>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</si>
  <si>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</si>
  <si>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</si>
  <si>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</si>
  <si>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</si>
  <si>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</si>
  <si>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</si>
  <si>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</si>
  <si>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</si>
  <si>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</si>
  <si>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</si>
  <si>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</si>
  <si>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</si>
  <si>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</si>
  <si>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</si>
  <si>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</si>
  <si>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</si>
  <si>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</si>
  <si>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</si>
  <si>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</si>
  <si>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</si>
  <si>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</si>
  <si>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</si>
  <si>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</si>
  <si>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</si>
  <si>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</si>
  <si>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</si>
  <si>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</si>
  <si>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</si>
  <si>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</si>
  <si>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</si>
  <si>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</si>
  <si>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</si>
  <si>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</si>
  <si>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</si>
  <si>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</si>
  <si>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</si>
  <si>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</si>
  <si>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</si>
  <si>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</si>
  <si>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</si>
  <si>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</si>
  <si>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</si>
  <si>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</si>
  <si>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</si>
  <si>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</si>
  <si>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</si>
  <si>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</si>
  <si>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</si>
  <si>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</si>
  <si>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</si>
  <si>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</si>
  <si>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</si>
  <si>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</si>
  <si>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</si>
  <si>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</si>
  <si>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</si>
  <si>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</si>
  <si>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</si>
  <si>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</si>
  <si>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</si>
  <si>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</si>
  <si>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</si>
  <si>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</si>
  <si>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</si>
  <si>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</si>
  <si>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</si>
  <si>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</si>
  <si>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</si>
  <si>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</si>
  <si>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</si>
  <si>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</si>
  <si>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</si>
  <si>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</si>
  <si>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</si>
  <si>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</si>
  <si>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</si>
  <si>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</si>
  <si>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</si>
  <si>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</si>
  <si>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</si>
  <si>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</si>
  <si>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</si>
  <si>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</si>
  <si>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</si>
  <si>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</si>
  <si>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</si>
  <si>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</si>
  <si>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</si>
  <si>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</si>
  <si>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</si>
  <si>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</si>
  <si>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</si>
  <si>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</si>
  <si>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</si>
  <si>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</si>
  <si>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</si>
  <si>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</si>
  <si>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</si>
  <si>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</si>
  <si>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</si>
  <si>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</si>
  <si>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</si>
  <si>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</si>
  <si>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</si>
  <si>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</si>
  <si>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</si>
  <si>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</si>
  <si>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</si>
  <si>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</si>
  <si>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</si>
  <si>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</si>
  <si>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</si>
  <si>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</si>
  <si>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</si>
  <si>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</si>
  <si>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</si>
  <si>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</si>
  <si>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</si>
  <si>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</si>
  <si>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</si>
  <si>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</si>
  <si>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</si>
  <si>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</si>
  <si>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</si>
  <si>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</si>
  <si>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</si>
  <si>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</si>
  <si>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</si>
  <si>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</si>
  <si>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</si>
  <si>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</si>
  <si>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</si>
  <si>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</si>
  <si>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</si>
  <si>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</si>
  <si>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</si>
  <si>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</si>
  <si>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</si>
  <si>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</si>
  <si>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</si>
  <si>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</si>
  <si>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</si>
  <si>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</si>
  <si>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</si>
  <si>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</si>
  <si>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</si>
  <si>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</si>
  <si>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</si>
  <si>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</si>
  <si>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</si>
  <si>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</si>
  <si>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</si>
  <si>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</si>
  <si>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</si>
  <si>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</si>
  <si>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</si>
  <si>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</si>
  <si>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</si>
  <si>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</si>
  <si>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</si>
  <si>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</si>
  <si>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</si>
  <si>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</si>
  <si>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</si>
  <si>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</si>
  <si>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</si>
  <si>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</si>
  <si>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</si>
  <si>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</si>
  <si>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</si>
  <si>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</si>
  <si>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</si>
  <si>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</si>
  <si>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</si>
  <si>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</si>
  <si>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</si>
  <si>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</si>
  <si>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</si>
  <si>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</si>
  <si>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</si>
  <si>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</si>
  <si>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</si>
  <si>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</si>
  <si>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</si>
  <si>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</si>
  <si>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</si>
  <si>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</si>
  <si>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</si>
  <si>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</si>
  <si>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</si>
  <si>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</si>
  <si>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</si>
  <si>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</si>
  <si>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</si>
  <si>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</si>
  <si>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</si>
  <si>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</si>
  <si>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</si>
  <si>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</si>
  <si>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</si>
  <si>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</si>
  <si>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</si>
  <si>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</si>
  <si>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</si>
  <si>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</si>
  <si>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</si>
  <si>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</si>
  <si>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</si>
  <si>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</si>
  <si>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</si>
  <si>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</si>
  <si>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</si>
  <si>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</si>
  <si>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</si>
  <si>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</si>
  <si>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</si>
  <si>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</si>
  <si>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</si>
  <si>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</si>
  <si>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</si>
  <si>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</si>
  <si>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</si>
  <si>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</si>
  <si>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</si>
  <si>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</si>
  <si>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</si>
  <si>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</si>
  <si>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</si>
  <si>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</si>
  <si>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</si>
  <si>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</si>
  <si>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</si>
  <si>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</si>
  <si>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</si>
  <si>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</si>
  <si>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</si>
  <si>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</si>
  <si>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</si>
  <si>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</si>
  <si>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</si>
  <si>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</si>
  <si>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</si>
  <si>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</si>
  <si>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</si>
  <si>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</si>
  <si>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</si>
  <si>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</si>
  <si>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</si>
  <si>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</si>
  <si>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</si>
  <si>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</si>
  <si>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</si>
  <si>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</si>
  <si>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</si>
  <si>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</si>
  <si>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</si>
  <si>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</si>
  <si>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</si>
  <si>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</si>
  <si>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</si>
  <si>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</si>
  <si>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</si>
  <si>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</si>
  <si>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</si>
  <si>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</si>
  <si>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</si>
  <si>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</si>
  <si>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</si>
  <si>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</si>
  <si>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</si>
  <si>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</si>
  <si>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</si>
  <si>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</si>
  <si>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</si>
  <si>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</si>
  <si>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</si>
  <si>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</si>
  <si>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</si>
  <si>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</si>
  <si>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</si>
  <si>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</si>
  <si>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</si>
  <si>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</si>
  <si>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</si>
  <si>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</si>
  <si>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</si>
  <si>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</si>
  <si>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</si>
  <si>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</si>
  <si>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</si>
  <si>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</si>
  <si>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</si>
  <si>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</si>
  <si>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</si>
  <si>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</si>
  <si>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</si>
  <si>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</si>
  <si>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</si>
  <si>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</si>
  <si>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</si>
  <si>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</si>
  <si>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</si>
  <si>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</si>
  <si>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</si>
  <si>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</si>
  <si>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</si>
  <si>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</si>
  <si>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</si>
  <si>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</si>
  <si>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</si>
  <si>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</si>
  <si>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</si>
  <si>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</si>
  <si>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</si>
  <si>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</si>
  <si>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</si>
  <si>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</si>
  <si>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</si>
  <si>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</si>
  <si>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</si>
  <si>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</si>
  <si>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</si>
  <si>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</si>
  <si>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</si>
  <si>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</si>
  <si>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</si>
  <si>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</si>
  <si>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</si>
  <si>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</si>
  <si>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</si>
  <si>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</si>
  <si>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</si>
  <si>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</si>
  <si>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</si>
  <si>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</si>
  <si>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</si>
  <si>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</si>
  <si>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</si>
  <si>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</si>
  <si>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</si>
  <si>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</si>
  <si>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</si>
  <si>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</si>
  <si>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</si>
  <si>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</si>
  <si>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</si>
  <si>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</si>
  <si>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</si>
  <si>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</si>
  <si>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</si>
  <si>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</si>
  <si>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</si>
  <si>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</si>
  <si>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</si>
  <si>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</si>
  <si>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</si>
  <si>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</si>
  <si>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</si>
  <si>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</si>
  <si>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</si>
  <si>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</si>
  <si>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</si>
  <si>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</si>
  <si>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</si>
  <si>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</si>
  <si>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</si>
  <si>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</si>
  <si>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</si>
  <si>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</si>
  <si>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</si>
  <si>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</si>
  <si>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</si>
  <si>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</si>
  <si>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</si>
  <si>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</si>
  <si>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</si>
  <si>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</si>
  <si>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</si>
  <si>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</si>
  <si>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</si>
  <si>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</si>
  <si>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</si>
  <si>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</si>
  <si>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</si>
  <si>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</si>
  <si>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</si>
  <si>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</si>
  <si>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</si>
  <si>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</si>
  <si>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</si>
  <si>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</si>
  <si>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</si>
  <si>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</si>
  <si>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</si>
  <si>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</si>
  <si>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</si>
  <si>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</si>
  <si>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</si>
  <si>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</si>
  <si>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</si>
  <si>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</si>
  <si>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</si>
  <si>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</si>
  <si>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</si>
  <si>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</si>
  <si>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</si>
  <si>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</si>
  <si>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</si>
  <si>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</si>
  <si>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</si>
  <si>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</si>
  <si>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</si>
  <si>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</si>
  <si>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</si>
  <si>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</si>
  <si>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</si>
  <si>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</si>
  <si>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</si>
  <si>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</si>
  <si>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</si>
  <si>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</si>
  <si>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</si>
  <si>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</si>
  <si>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</si>
  <si>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</si>
  <si>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</si>
  <si>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</si>
  <si>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</si>
  <si>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</si>
  <si>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</si>
  <si>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</si>
  <si>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</si>
  <si>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</si>
  <si>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</si>
  <si>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</si>
  <si>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</si>
  <si>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</si>
  <si>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</si>
  <si>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</si>
  <si>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</si>
  <si>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</si>
  <si>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</si>
  <si>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</si>
  <si>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</si>
  <si>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</si>
  <si>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</si>
  <si>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</si>
  <si>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</si>
  <si>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</si>
  <si>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</si>
  <si>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</si>
  <si>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</si>
  <si>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</si>
  <si>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</si>
  <si>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</si>
  <si>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</si>
  <si>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</si>
  <si>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</si>
  <si>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</si>
  <si>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</si>
  <si>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</si>
  <si>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</si>
  <si>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</si>
  <si>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</si>
  <si>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</si>
  <si>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</si>
  <si>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</si>
  <si>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</si>
  <si>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</si>
  <si>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</si>
  <si>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</si>
  <si>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</si>
  <si>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</si>
  <si>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</si>
  <si>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</si>
  <si>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</si>
  <si>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</si>
  <si>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</si>
  <si>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</si>
  <si>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</si>
  <si>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</si>
  <si>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</si>
  <si>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</si>
  <si>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</si>
  <si>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</si>
  <si>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</si>
  <si>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</si>
  <si>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</si>
  <si>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</si>
  <si>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</si>
  <si>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</si>
  <si>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</si>
  <si>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</si>
  <si>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</si>
  <si>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</si>
  <si>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</si>
  <si>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</si>
  <si>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</si>
  <si>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</si>
  <si>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</si>
  <si>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</si>
  <si>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</si>
  <si>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</si>
  <si>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</si>
  <si>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</si>
  <si>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</si>
  <si>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</si>
  <si>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</si>
  <si>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</si>
  <si>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</si>
  <si>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</si>
  <si>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</si>
  <si>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</si>
  <si>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</si>
  <si>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</si>
  <si>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</si>
  <si>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</si>
  <si>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</si>
  <si>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</si>
  <si>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</si>
  <si>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</si>
  <si>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</si>
  <si>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</si>
  <si>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</si>
  <si>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</si>
  <si>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</si>
  <si>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</si>
  <si>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</si>
  <si>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</si>
  <si>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</si>
  <si>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</si>
  <si>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</si>
  <si>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</si>
  <si>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</si>
  <si>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</si>
  <si>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</si>
  <si>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</si>
  <si>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</si>
  <si>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</si>
  <si>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</si>
  <si>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</si>
  <si>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</si>
  <si>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</si>
  <si>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</si>
  <si>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</si>
  <si>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</si>
  <si>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</si>
  <si>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</si>
  <si>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</si>
  <si>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</si>
  <si>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</si>
  <si>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</si>
  <si>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</si>
  <si>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</si>
  <si>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</si>
  <si>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</si>
  <si>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</si>
  <si>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</si>
  <si>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</si>
  <si>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</si>
  <si>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</si>
  <si>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</si>
  <si>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</si>
  <si>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</si>
  <si>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</si>
  <si>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</si>
  <si>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</si>
  <si>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</si>
  <si>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</si>
  <si>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</si>
  <si>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</si>
  <si>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</si>
  <si>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</si>
  <si>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</si>
  <si>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</si>
  <si>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</si>
  <si>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</si>
  <si>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</si>
  <si>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</si>
  <si>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</si>
  <si>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</si>
  <si>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</si>
  <si>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</si>
  <si>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</si>
  <si>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</si>
  <si>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</si>
  <si>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</si>
  <si>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</si>
  <si>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</si>
  <si>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</si>
  <si>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</si>
  <si>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</si>
  <si>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</si>
  <si>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</si>
  <si>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</si>
  <si>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</si>
  <si>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</si>
  <si>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</si>
  <si>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</si>
  <si>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</si>
  <si>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</si>
  <si>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</si>
  <si>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</si>
  <si>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</si>
  <si>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</si>
  <si>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</si>
  <si>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</si>
  <si>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</si>
  <si>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</si>
  <si>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</si>
  <si>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</si>
  <si>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</si>
  <si>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</si>
  <si>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</si>
  <si>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</si>
  <si>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</si>
  <si>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</si>
  <si>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</si>
  <si>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</si>
  <si>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</si>
  <si>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</si>
  <si>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</si>
  <si>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</si>
  <si>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</si>
  <si>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</si>
  <si>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</si>
  <si>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</si>
  <si>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</si>
  <si>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</si>
  <si>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</si>
  <si>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</si>
  <si>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</si>
  <si>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</si>
  <si>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</si>
  <si>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</si>
  <si>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</si>
  <si>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</si>
  <si>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</si>
  <si>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</si>
  <si>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</si>
  <si>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</si>
  <si>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</si>
  <si>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</si>
  <si>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</si>
  <si>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</si>
  <si>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</si>
  <si>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</si>
  <si>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</si>
  <si>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</si>
  <si>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</si>
  <si>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</si>
  <si>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</si>
  <si>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</si>
  <si>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</si>
  <si>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</si>
  <si>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</si>
  <si>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</si>
  <si>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</si>
  <si>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</si>
  <si>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</si>
  <si>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</si>
  <si>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</si>
  <si>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</si>
  <si>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</si>
  <si>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</si>
  <si>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</si>
  <si>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</si>
  <si>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</si>
  <si>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</si>
  <si>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</si>
  <si>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</si>
  <si>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</si>
  <si>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</si>
  <si>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</si>
  <si>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</si>
  <si>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</si>
  <si>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</si>
  <si>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</si>
  <si>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</si>
  <si>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</si>
  <si>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</si>
  <si>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</si>
  <si>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</si>
  <si>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</si>
  <si>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</si>
  <si>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</si>
  <si>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</si>
  <si>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</si>
  <si>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</si>
  <si>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</si>
  <si>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</si>
  <si>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</si>
  <si>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</si>
  <si>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</si>
  <si>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</si>
  <si>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</si>
  <si>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</si>
  <si>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</si>
  <si>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</si>
  <si>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</si>
  <si>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</si>
  <si>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</si>
  <si>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</si>
  <si>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</si>
  <si>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</si>
  <si>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</si>
  <si>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</si>
  <si>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</si>
  <si>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</si>
  <si>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</si>
  <si>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</si>
  <si>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</si>
  <si>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</si>
  <si>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</si>
  <si>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</si>
  <si>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</si>
  <si>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</si>
  <si>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</si>
  <si>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</si>
  <si>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</si>
  <si>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</si>
  <si>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</si>
  <si>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</si>
  <si>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</si>
  <si>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</si>
  <si>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</si>
  <si>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</si>
  <si>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</si>
  <si>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</si>
  <si>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</si>
  <si>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</si>
  <si>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</si>
  <si>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</si>
  <si>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</si>
  <si>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</si>
  <si>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</si>
  <si>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</si>
  <si>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</si>
  <si>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</si>
  <si>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</si>
  <si>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</si>
  <si>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</si>
  <si>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</si>
  <si>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</si>
  <si>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</si>
  <si>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</si>
  <si>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</si>
  <si>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</si>
  <si>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</si>
  <si>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</si>
  <si>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</si>
  <si>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</si>
  <si>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</si>
  <si>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</si>
  <si>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</si>
  <si>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</si>
  <si>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</si>
  <si>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</si>
  <si>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</si>
  <si>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</si>
  <si>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</si>
  <si>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</si>
  <si>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</si>
  <si>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</si>
  <si>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</si>
  <si>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</si>
  <si>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</si>
  <si>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</si>
  <si>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</si>
  <si>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</si>
  <si>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</si>
  <si>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</si>
  <si>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</si>
  <si>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</si>
  <si>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</si>
  <si>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</si>
  <si>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</si>
  <si>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</si>
  <si>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</si>
  <si>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</si>
  <si>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</si>
  <si>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</si>
  <si>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</si>
  <si>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</si>
  <si>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</si>
  <si>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</si>
  <si>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</si>
  <si>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</si>
  <si>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</si>
  <si>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</si>
  <si>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</si>
  <si>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</si>
  <si>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</si>
  <si>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</si>
  <si>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</si>
  <si>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</si>
  <si>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</si>
  <si>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</si>
  <si>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</si>
  <si>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</si>
  <si>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</si>
  <si>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</si>
  <si>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</si>
  <si>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</si>
  <si>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</si>
  <si>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</si>
  <si>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</si>
  <si>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</si>
  <si>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</si>
  <si>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</si>
  <si>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</si>
  <si>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</si>
  <si>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</si>
  <si>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</si>
  <si>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</si>
  <si>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</si>
  <si>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</si>
  <si>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</si>
  <si>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</si>
  <si>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</si>
  <si>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</si>
  <si>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</si>
  <si>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</si>
  <si>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</si>
  <si>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</si>
  <si>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</si>
  <si>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</si>
  <si>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</si>
  <si>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</si>
  <si>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</si>
  <si>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</si>
  <si>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</si>
  <si>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</si>
  <si>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</si>
  <si>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</si>
  <si>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</si>
  <si>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</si>
  <si>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</si>
  <si>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</si>
  <si>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</si>
  <si>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</si>
  <si>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</si>
  <si>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</si>
  <si>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</si>
  <si>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</si>
  <si>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</si>
  <si>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</si>
  <si>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</si>
  <si>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</si>
  <si>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</si>
  <si>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</si>
  <si>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</si>
  <si>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</si>
  <si>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</si>
  <si>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</si>
  <si>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</si>
  <si>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</si>
  <si>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</si>
  <si>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</si>
  <si>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</si>
  <si>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</si>
  <si>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</si>
  <si>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</si>
  <si>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</si>
  <si>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</si>
  <si>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</si>
  <si>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</si>
  <si>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</si>
  <si>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</si>
  <si>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</si>
  <si>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</si>
  <si>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</si>
  <si>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</si>
  <si>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</si>
  <si>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</si>
  <si>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</si>
  <si>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</si>
  <si>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</si>
  <si>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</si>
  <si>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</si>
  <si>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</si>
  <si>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</si>
  <si>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</si>
  <si>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</si>
  <si>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</si>
  <si>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</si>
  <si>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</si>
  <si>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</si>
  <si>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</si>
  <si>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</si>
  <si>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</si>
  <si>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</si>
  <si>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</si>
  <si>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</si>
  <si>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</si>
  <si>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</si>
  <si>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</si>
  <si>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</si>
  <si>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</si>
  <si>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</si>
  <si>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</si>
  <si>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</si>
  <si>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</si>
  <si>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</si>
  <si>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</si>
  <si>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</si>
  <si>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</si>
  <si>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</si>
  <si>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</si>
  <si>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</si>
  <si>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</si>
  <si>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</si>
  <si>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</si>
  <si>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</si>
  <si>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</si>
  <si>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</si>
  <si>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</si>
  <si>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</si>
  <si>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</si>
  <si>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</si>
  <si>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</si>
  <si>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</si>
  <si>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</si>
  <si>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</si>
  <si>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</si>
  <si>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</si>
  <si>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</si>
  <si>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</si>
  <si>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</si>
  <si>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</si>
  <si>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</si>
  <si>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</si>
  <si>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</si>
  <si>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</si>
  <si>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</si>
  <si>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</si>
  <si>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</si>
  <si>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</si>
  <si>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</si>
  <si>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</si>
  <si>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</si>
  <si>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</si>
  <si>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</si>
  <si>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</si>
  <si>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</si>
  <si>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</si>
  <si>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</si>
  <si>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</si>
  <si>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</si>
  <si>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</si>
  <si>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</si>
  <si>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</si>
  <si>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</si>
  <si>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</si>
  <si>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</si>
  <si>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</si>
  <si>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</si>
  <si>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</si>
  <si>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</si>
  <si>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</si>
  <si>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</si>
  <si>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</si>
  <si>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</si>
  <si>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</si>
  <si>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</si>
  <si>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</si>
  <si>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</si>
  <si>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</si>
  <si>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</si>
  <si>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</si>
  <si>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</si>
  <si>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</si>
  <si>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EM ANDAMENTO</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</si>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</sst>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G5" activePane="bottomRight" state="frozen"/>
      <selection pane="topRight" activeCell="D1" sqref="D1"/>
      <selection pane="bottomLeft" activeCell="A5" sqref="A5"/>
      <selection pane="bottomRight" activeCell="M2138" sqref="M2138"/>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686</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23494</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23494</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Agendado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23573</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23570</v>
      </c>
      <c r="L2125" s="20" t="str">
        <f>VLOOKUP(B2125,SAOM!B$2:H3667,4,0)</f>
        <v>Agendado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c r="AB2125" s="16"/>
      <c r="AC2125" s="421"/>
      <c r="AD2125" s="258" t="s">
        <v>453</v>
      </c>
      <c r="AE2125" s="60" t="s">
        <v>23576</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41815</v>
      </c>
      <c r="AA2126" s="29" t="s">
        <v>15416</v>
      </c>
      <c r="AB2126" s="16">
        <v>41816</v>
      </c>
      <c r="AC2126" s="421">
        <v>41879</v>
      </c>
      <c r="AD2126" s="258" t="s">
        <v>453</v>
      </c>
      <c r="AE2126" s="60"/>
      <c r="AF2126" s="89" t="str">
        <f>VLOOKUP(B2126,SAOM!B$2:T3667,16,0)</f>
        <v>Bairro Morro Santana
Posto do Morro Santana</v>
      </c>
      <c r="AG2126" s="89">
        <f t="shared" si="134"/>
        <v>41905</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23494</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23494</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23660</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v>41883</v>
      </c>
      <c r="AA2131" s="29" t="s">
        <v>14523</v>
      </c>
      <c r="AB2131" s="16"/>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23494</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23573</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v>41876</v>
      </c>
      <c r="J2135" s="12" t="s">
        <v>23204</v>
      </c>
      <c r="K2135" s="37" t="s">
        <v>686</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41907</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23570</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v>41883</v>
      </c>
      <c r="AA2148" s="29"/>
      <c r="AB2148" s="16"/>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23570</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v>41883</v>
      </c>
      <c r="AA2149" s="29"/>
      <c r="AB2149" s="16"/>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458</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v>41883</v>
      </c>
      <c r="AA2152" s="29" t="s">
        <v>23662</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23572</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23560</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23494</v>
      </c>
      <c r="L2166" s="20" t="str">
        <f>VLOOKUP(B2166,SAOM!B$2:H3708,4,0)</f>
        <v>Agendado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23494</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23494</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23567</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H3" activePane="bottomRight" state="frozen"/>
      <selection activeCell="B3" sqref="B3"/>
      <selection pane="topRight" activeCell="B3" sqref="B3"/>
      <selection pane="bottomLeft" activeCell="B3" sqref="B3"/>
      <selection pane="bottomRight" activeCell="H26" sqref="H26"/>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23546</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23546</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23540</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23546</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23546</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23547</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23546</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23540</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23546</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23536</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23541</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23541</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23546</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23540</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23546</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23541</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23546</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23541</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23546</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23546</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23532</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23546</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23540</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23541</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23541</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23541</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23540</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23531</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23532</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23533</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23535</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23537</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23540</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23532</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23538</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23531</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23531</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23539</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23540</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23541</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23542</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23542</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23542</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23541</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23540</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23540</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23543</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23537</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23540</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23541</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23541</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23539</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23542</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23542</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23542</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23541</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23542</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23542</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23542</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23540</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23540</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23535</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23539</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23532</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23540</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23540</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23540</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23537</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23540</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23580</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23539</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23537</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23540</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23531</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23546</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23546</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473" t="s">
        <v>8437</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23500</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23549</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23546</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23540</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23550</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23547</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23548</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23548</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23540</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23541</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23548</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23539</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23548</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23532</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23548</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23541</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23539</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23541</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23551</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23551</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23551</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23552</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23541</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23540</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23539</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23552</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23540</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23536</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23553</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23541</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23555</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23555</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23553</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23539</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23541</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23540</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23542</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23539</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23546</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23539</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23539</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23531</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23540</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23539</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23539</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23542</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23553</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23539</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23540</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23548</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23499</v>
      </c>
      <c r="N672" s="15" t="s">
        <v>23547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23498</v>
      </c>
      <c r="N673" s="15" t="s">
        <v>23548</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23540</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23539</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23546</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23546</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23495</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23497</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23527</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23496</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23584</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23583</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23585</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23502</v>
      </c>
      <c r="M815" s="450" t="s">
        <v>23559</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23503</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23504</v>
      </c>
      <c r="M817" s="450" t="s">
        <v>23571</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23507</v>
      </c>
      <c r="M818" s="450" t="s">
        <v>23524</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23505</v>
      </c>
      <c r="M819" s="450" t="s">
        <v>23663</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23506</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50" t="s">
        <v>23655</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23508</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23509</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23510</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23511</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23512</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23513</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23514</v>
      </c>
      <c r="M828" s="450" t="s">
        <v>23664</v>
      </c>
      <c r="N828" s="15" t="s">
        <v>23540</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23515</v>
      </c>
      <c r="M829" s="450" t="s">
        <v>23523</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23515</v>
      </c>
      <c r="M830" s="450" t="s">
        <v>23525</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23516</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23272</v>
      </c>
      <c r="K832" s="473" t="s">
        <v>8437</v>
      </c>
      <c r="L832" s="57" t="s">
        <v>23517</v>
      </c>
      <c r="M832" s="450"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23272</v>
      </c>
      <c r="K833" s="473" t="s">
        <v>8437</v>
      </c>
      <c r="L833" s="95" t="s">
        <v>23515</v>
      </c>
      <c r="M833" s="450"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23518</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23518</v>
      </c>
      <c r="M835" s="450" t="s">
        <v>23557</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23519</v>
      </c>
      <c r="M836" s="160" t="s">
        <v>23558</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23520</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23272</v>
      </c>
      <c r="K838" s="443" t="s">
        <v>22705</v>
      </c>
      <c r="L838" s="57" t="s">
        <v>23273</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23521</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23522</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23304</v>
      </c>
      <c r="K841" s="473" t="s">
        <v>8437</v>
      </c>
      <c r="L841" s="95" t="s">
        <v>23526</v>
      </c>
      <c r="M841" s="450"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23272</v>
      </c>
      <c r="K842" s="446" t="s">
        <v>8439</v>
      </c>
      <c r="L842" s="95" t="s">
        <v>23528</v>
      </c>
      <c r="M842" s="450"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23272</v>
      </c>
      <c r="K843" s="446" t="s">
        <v>8439</v>
      </c>
      <c r="L843" s="160" t="s">
        <v>23529</v>
      </c>
      <c r="M843" s="450" t="s">
        <v>4064</v>
      </c>
      <c r="N843" s="15"/>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23574</v>
      </c>
      <c r="M844" s="450" t="s">
        <v>23575</v>
      </c>
      <c r="N844" s="15" t="s">
        <v>23540</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23577</v>
      </c>
      <c r="M845" s="450" t="s">
        <v>20585</v>
      </c>
      <c r="N845" s="15" t="s">
        <v>23661</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23579</v>
      </c>
      <c r="M846" s="95" t="s">
        <v>23578</v>
      </c>
      <c r="N846" s="15" t="s">
        <v>23540</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23581</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23582</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50" t="s">
        <v>23654</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446" t="s">
        <v>8439</v>
      </c>
      <c r="L850" s="95" t="s">
        <v>23665</v>
      </c>
      <c r="M850" s="450"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446" t="s">
        <v>8439</v>
      </c>
      <c r="L851" s="95" t="s">
        <v>23666</v>
      </c>
      <c r="M851" s="450"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50"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50"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50"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50"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50"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50"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A351" sqref="A35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378</v>
      </c>
    </row>
    <row r="3" spans="2:16" ht="22.5" customHeight="1" thickBot="1" x14ac:dyDescent="0.3">
      <c r="B3" s="135" t="s">
        <v>6415</v>
      </c>
      <c r="C3" s="150">
        <f>COUNTIF(VODANET!K5:K4966,"ACEITO")</f>
        <v>2022</v>
      </c>
      <c r="D3" s="150">
        <f>1200-C2</f>
        <v>822</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2022</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2022</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2022</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2022</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2022</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3</v>
      </c>
      <c r="F98" s="178">
        <f>SUM(C98:E98)</f>
        <v>3</v>
      </c>
    </row>
    <row r="99" spans="2:13" ht="16.5" customHeight="1" thickBot="1" x14ac:dyDescent="0.3">
      <c r="C99" s="1"/>
      <c r="E99" s="145" t="s">
        <v>5488</v>
      </c>
      <c r="F99" s="146">
        <f>SUM(F96:F98)</f>
        <v>79</v>
      </c>
    </row>
    <row r="102" spans="2:13" ht="16.5" customHeight="1" thickBot="1" x14ac:dyDescent="0.3"/>
    <row r="103" spans="2:13" ht="16.5" customHeight="1" thickBot="1" x14ac:dyDescent="0.3">
      <c r="B103" s="135" t="s">
        <v>6415</v>
      </c>
      <c r="C103" s="150">
        <f>C3</f>
        <v>2022</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3</v>
      </c>
      <c r="F112" s="178">
        <f>SUM(C112:E112)</f>
        <v>3</v>
      </c>
    </row>
    <row r="113" spans="2:13" ht="16.5" customHeight="1" thickBot="1" x14ac:dyDescent="0.3">
      <c r="C113" s="1"/>
      <c r="E113" s="145" t="s">
        <v>5488</v>
      </c>
      <c r="F113" s="146">
        <f>SUM(F110:F112)</f>
        <v>67</v>
      </c>
    </row>
    <row r="115" spans="2:13" ht="16.5" customHeight="1" thickBot="1" x14ac:dyDescent="0.3"/>
    <row r="116" spans="2:13" ht="16.5" customHeight="1" thickBot="1" x14ac:dyDescent="0.3">
      <c r="B116" s="135" t="s">
        <v>6415</v>
      </c>
      <c r="C116" s="150">
        <f>C3</f>
        <v>2022</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3</v>
      </c>
      <c r="F125" s="178">
        <f>SUM(C125:E125)</f>
        <v>3</v>
      </c>
    </row>
    <row r="126" spans="2:13" ht="16.5" customHeight="1" thickBot="1" x14ac:dyDescent="0.3">
      <c r="C126" s="1"/>
      <c r="E126" s="145" t="s">
        <v>5488</v>
      </c>
      <c r="F126" s="146">
        <f>SUM(F123:F125)</f>
        <v>93</v>
      </c>
    </row>
    <row r="128" spans="2:13" ht="16.5" customHeight="1" thickBot="1" x14ac:dyDescent="0.3"/>
    <row r="129" spans="2:13" ht="16.5" customHeight="1" thickBot="1" x14ac:dyDescent="0.3">
      <c r="B129" s="135" t="s">
        <v>6415</v>
      </c>
      <c r="C129" s="150">
        <f>C3</f>
        <v>2022</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3</v>
      </c>
      <c r="F138" s="178">
        <f>SUM(C138:E138)</f>
        <v>3</v>
      </c>
    </row>
    <row r="139" spans="2:13" ht="16.5" customHeight="1" thickBot="1" x14ac:dyDescent="0.3">
      <c r="C139" s="1"/>
      <c r="E139" s="145" t="s">
        <v>5488</v>
      </c>
      <c r="F139" s="146">
        <f>SUM(F136:F138)</f>
        <v>127</v>
      </c>
    </row>
    <row r="141" spans="2:13" ht="16.5" customHeight="1" thickBot="1" x14ac:dyDescent="0.3"/>
    <row r="142" spans="2:13" ht="16.5" customHeight="1" thickBot="1" x14ac:dyDescent="0.3">
      <c r="B142" s="135" t="s">
        <v>6415</v>
      </c>
      <c r="C142" s="150">
        <f>C3</f>
        <v>2022</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3</v>
      </c>
      <c r="F151" s="178">
        <f>SUM(C151:E151)</f>
        <v>3</v>
      </c>
    </row>
    <row r="152" spans="2:13" ht="16.5" customHeight="1" thickBot="1" x14ac:dyDescent="0.3">
      <c r="C152" s="1"/>
      <c r="E152" s="145" t="s">
        <v>5488</v>
      </c>
      <c r="F152" s="146">
        <f>SUM(F149:F151)</f>
        <v>154</v>
      </c>
    </row>
    <row r="154" spans="2:13" ht="16.5" customHeight="1" thickBot="1" x14ac:dyDescent="0.3"/>
    <row r="155" spans="2:13" ht="16.5" customHeight="1" thickBot="1" x14ac:dyDescent="0.3">
      <c r="B155" s="135" t="s">
        <v>6415</v>
      </c>
      <c r="C155" s="150">
        <f>C3</f>
        <v>2022</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3</v>
      </c>
      <c r="F164" s="178">
        <f>SUM(C164:E164)</f>
        <v>3</v>
      </c>
    </row>
    <row r="165" spans="2:13" ht="16.5" customHeight="1" thickBot="1" x14ac:dyDescent="0.3">
      <c r="C165" s="1"/>
      <c r="E165" s="145" t="s">
        <v>5488</v>
      </c>
      <c r="F165" s="146">
        <f>SUM(F162:F164)</f>
        <v>209</v>
      </c>
    </row>
    <row r="167" spans="2:13" ht="16.5" customHeight="1" thickBot="1" x14ac:dyDescent="0.3"/>
    <row r="168" spans="2:13" ht="16.5" customHeight="1" thickBot="1" x14ac:dyDescent="0.3">
      <c r="B168" s="135" t="s">
        <v>6415</v>
      </c>
      <c r="C168" s="150">
        <f>C3</f>
        <v>2022</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3</v>
      </c>
      <c r="F177" s="178">
        <f>SUM(C177:E177)</f>
        <v>3</v>
      </c>
    </row>
    <row r="178" spans="2:13" ht="16.5" customHeight="1" thickBot="1" x14ac:dyDescent="0.3">
      <c r="C178" s="1"/>
      <c r="E178" s="287" t="s">
        <v>5488</v>
      </c>
      <c r="F178" s="288">
        <f>SUM(F175:F177)</f>
        <v>41</v>
      </c>
    </row>
    <row r="180" spans="2:13" ht="16.5" customHeight="1" thickBot="1" x14ac:dyDescent="0.3"/>
    <row r="181" spans="2:13" ht="16.5" customHeight="1" thickBot="1" x14ac:dyDescent="0.3">
      <c r="B181" s="135" t="s">
        <v>6415</v>
      </c>
      <c r="C181" s="150">
        <f>C3</f>
        <v>2022</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3</v>
      </c>
      <c r="F190" s="178">
        <f>SUM(C190:E190)</f>
        <v>3</v>
      </c>
    </row>
    <row r="191" spans="2:13" ht="16.5" customHeight="1" thickBot="1" x14ac:dyDescent="0.3">
      <c r="C191" s="1"/>
      <c r="E191" s="287" t="s">
        <v>5488</v>
      </c>
      <c r="F191" s="288">
        <f>SUM(F188:F190)</f>
        <v>14</v>
      </c>
    </row>
    <row r="193" spans="2:13" ht="16.5" customHeight="1" thickBot="1" x14ac:dyDescent="0.3"/>
    <row r="194" spans="2:13" ht="16.5" customHeight="1" thickBot="1" x14ac:dyDescent="0.3">
      <c r="B194" s="135" t="s">
        <v>6415</v>
      </c>
      <c r="C194" s="150">
        <f>C3</f>
        <v>2022</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3</v>
      </c>
      <c r="F203" s="178">
        <f>SUM(C203:E203)</f>
        <v>3</v>
      </c>
    </row>
    <row r="204" spans="2:13" ht="16.5" customHeight="1" thickBot="1" x14ac:dyDescent="0.3">
      <c r="C204" s="1"/>
      <c r="E204" s="287" t="s">
        <v>5488</v>
      </c>
      <c r="F204" s="288">
        <f>SUM(F201:F203)</f>
        <v>4</v>
      </c>
    </row>
    <row r="206" spans="2:13" ht="16.5" customHeight="1" thickBot="1" x14ac:dyDescent="0.3"/>
    <row r="207" spans="2:13" ht="16.5" customHeight="1" thickBot="1" x14ac:dyDescent="0.3">
      <c r="B207" s="135" t="s">
        <v>6415</v>
      </c>
      <c r="C207" s="150">
        <f>$C$3</f>
        <v>2022</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3</v>
      </c>
      <c r="F216" s="178">
        <f>SUM(C216:E216)</f>
        <v>3</v>
      </c>
    </row>
    <row r="217" spans="2:13" ht="16.5" customHeight="1" thickBot="1" x14ac:dyDescent="0.3">
      <c r="C217" s="1"/>
      <c r="E217" s="287" t="s">
        <v>5488</v>
      </c>
      <c r="F217" s="288">
        <f>SUM(F214:F216)</f>
        <v>7</v>
      </c>
    </row>
    <row r="219" spans="2:13" ht="16.5" customHeight="1" thickBot="1" x14ac:dyDescent="0.3"/>
    <row r="220" spans="2:13" ht="16.5" customHeight="1" thickBot="1" x14ac:dyDescent="0.3">
      <c r="B220" s="135" t="s">
        <v>6415</v>
      </c>
      <c r="C220" s="150">
        <f>$C$3</f>
        <v>2022</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3</v>
      </c>
      <c r="F229" s="178">
        <f>SUM(C229:E229)</f>
        <v>3</v>
      </c>
    </row>
    <row r="230" spans="2:13" ht="16.5" customHeight="1" thickBot="1" x14ac:dyDescent="0.3">
      <c r="C230" s="373"/>
      <c r="E230" s="287" t="s">
        <v>5488</v>
      </c>
      <c r="F230" s="288">
        <f>SUM(F227:F229)</f>
        <v>5</v>
      </c>
    </row>
    <row r="232" spans="2:13" ht="16.5" customHeight="1" thickBot="1" x14ac:dyDescent="0.3"/>
    <row r="233" spans="2:13" ht="16.5" customHeight="1" thickBot="1" x14ac:dyDescent="0.3">
      <c r="B233" s="135" t="s">
        <v>6415</v>
      </c>
      <c r="C233" s="150">
        <f>$C$3</f>
        <v>2022</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3</v>
      </c>
      <c r="F242" s="178">
        <f>SUM(C242:E242)</f>
        <v>3</v>
      </c>
    </row>
    <row r="243" spans="2:13" ht="16.5" customHeight="1" thickBot="1" x14ac:dyDescent="0.3">
      <c r="C243" s="423"/>
      <c r="E243" s="287" t="s">
        <v>5488</v>
      </c>
      <c r="F243" s="288">
        <f>SUM(F240:F242)</f>
        <v>4</v>
      </c>
    </row>
    <row r="245" spans="2:13" ht="16.5" customHeight="1" thickBot="1" x14ac:dyDescent="0.3"/>
    <row r="246" spans="2:13" ht="16.5" customHeight="1" thickBot="1" x14ac:dyDescent="0.3">
      <c r="B246" s="135" t="s">
        <v>6415</v>
      </c>
      <c r="C246" s="150">
        <f>$C$3</f>
        <v>2022</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3</v>
      </c>
      <c r="F255" s="178">
        <f>SUM(C255:E255)</f>
        <v>3</v>
      </c>
    </row>
    <row r="256" spans="2:13" ht="16.5" customHeight="1" thickBot="1" x14ac:dyDescent="0.3">
      <c r="C256" s="424"/>
      <c r="E256" s="287" t="s">
        <v>5488</v>
      </c>
      <c r="F256" s="288">
        <f>SUM(F253:F255)</f>
        <v>8</v>
      </c>
    </row>
    <row r="258" spans="2:12" ht="16.5" customHeight="1" thickBot="1" x14ac:dyDescent="0.3"/>
    <row r="259" spans="2:12" ht="16.5" customHeight="1" thickBot="1" x14ac:dyDescent="0.3">
      <c r="B259" s="135" t="s">
        <v>6415</v>
      </c>
      <c r="C259" s="150">
        <f>$C$3</f>
        <v>2022</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3</v>
      </c>
      <c r="F268" s="178">
        <f>SUM(C268:E268)</f>
        <v>3</v>
      </c>
    </row>
    <row r="269" spans="2:12" ht="16.5" customHeight="1" thickBot="1" x14ac:dyDescent="0.3">
      <c r="C269" s="430"/>
      <c r="E269" s="287" t="s">
        <v>5488</v>
      </c>
      <c r="F269" s="288">
        <f>SUM(F266:F268)</f>
        <v>17</v>
      </c>
    </row>
    <row r="271" spans="2:12" ht="16.5" customHeight="1" thickBot="1" x14ac:dyDescent="0.3"/>
    <row r="272" spans="2:12" ht="16.5" customHeight="1" thickBot="1" x14ac:dyDescent="0.3">
      <c r="B272" s="135" t="s">
        <v>6415</v>
      </c>
      <c r="C272" s="150">
        <f>$C$3</f>
        <v>2022</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3</v>
      </c>
      <c r="F281" s="178">
        <f>SUM(C281:E281)</f>
        <v>3</v>
      </c>
    </row>
    <row r="282" spans="2:13" ht="16.5" customHeight="1" thickBot="1" x14ac:dyDescent="0.3">
      <c r="C282" s="430"/>
      <c r="E282" s="287" t="s">
        <v>5488</v>
      </c>
      <c r="F282" s="288">
        <f>SUM(F279:F281)</f>
        <v>13</v>
      </c>
    </row>
    <row r="284" spans="2:13" ht="16.5" customHeight="1" thickBot="1" x14ac:dyDescent="0.3"/>
    <row r="285" spans="2:13" ht="16.5" customHeight="1" thickBot="1" x14ac:dyDescent="0.3">
      <c r="B285" s="135" t="s">
        <v>6415</v>
      </c>
      <c r="C285" s="150">
        <f>$C$3</f>
        <v>2022</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3</v>
      </c>
      <c r="F294" s="178">
        <f>SUM(C294:E294)</f>
        <v>3</v>
      </c>
    </row>
    <row r="295" spans="2:13" ht="16.5" customHeight="1" thickBot="1" x14ac:dyDescent="0.3">
      <c r="C295" s="440"/>
      <c r="E295" s="287" t="s">
        <v>5488</v>
      </c>
      <c r="F295" s="288">
        <f>SUM(F292:F294)</f>
        <v>4</v>
      </c>
    </row>
    <row r="297" spans="2:13" ht="16.5" customHeight="1" thickBot="1" x14ac:dyDescent="0.3"/>
    <row r="298" spans="2:13" ht="16.5" customHeight="1" thickBot="1" x14ac:dyDescent="0.3">
      <c r="B298" s="135" t="s">
        <v>6415</v>
      </c>
      <c r="C298" s="150">
        <f>$C$3</f>
        <v>2022</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3</v>
      </c>
      <c r="F307" s="178">
        <f>SUM(C307:E307)</f>
        <v>3</v>
      </c>
    </row>
    <row r="308" spans="2:13" ht="16.5" customHeight="1" thickBot="1" x14ac:dyDescent="0.3">
      <c r="C308" s="444"/>
      <c r="E308" s="287" t="s">
        <v>5488</v>
      </c>
      <c r="F308" s="288">
        <f>SUM(F305:F307)</f>
        <v>5</v>
      </c>
    </row>
    <row r="310" spans="2:13" ht="16.5" customHeight="1" thickBot="1" x14ac:dyDescent="0.3"/>
    <row r="311" spans="2:13" ht="16.5" customHeight="1" thickBot="1" x14ac:dyDescent="0.3">
      <c r="B311" s="135" t="s">
        <v>6415</v>
      </c>
      <c r="C311" s="150">
        <f>$C$3</f>
        <v>2022</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2</v>
      </c>
      <c r="J314" s="486"/>
      <c r="K314" s="485">
        <f>COUNTIFS(VODANET!$AB$5:$AB$4966,"&gt;="&amp;Mensal!K312,VODANET!$AB$5:$AB$4966,"&lt;="&amp;Mensal!L312)</f>
        <v>0</v>
      </c>
      <c r="L314" s="486"/>
      <c r="M314" s="110">
        <f>SUM(C314:L314)</f>
        <v>4</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4</v>
      </c>
      <c r="F318" s="176">
        <f>SUM(C318:E318)</f>
        <v>4</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3</v>
      </c>
      <c r="F320" s="178">
        <f>SUM(C320:E320)</f>
        <v>3</v>
      </c>
    </row>
    <row r="321" spans="2:13" ht="16.5" customHeight="1" thickBot="1" x14ac:dyDescent="0.3">
      <c r="C321" s="445"/>
      <c r="E321" s="287" t="s">
        <v>5488</v>
      </c>
      <c r="F321" s="288">
        <f>SUM(F318:F320)</f>
        <v>8</v>
      </c>
    </row>
    <row r="323" spans="2:13" ht="16.5" customHeight="1" thickBot="1" x14ac:dyDescent="0.3"/>
    <row r="324" spans="2:13" ht="16.5" customHeight="1" thickBot="1" x14ac:dyDescent="0.3">
      <c r="B324" s="135" t="s">
        <v>6415</v>
      </c>
      <c r="C324" s="150">
        <f>$C$3</f>
        <v>2022</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3</v>
      </c>
      <c r="F333" s="178">
        <f>SUM(C333:E333)</f>
        <v>3</v>
      </c>
    </row>
    <row r="334" spans="2:13" ht="16.5" customHeight="1" thickBot="1" x14ac:dyDescent="0.3">
      <c r="C334" s="474"/>
      <c r="E334" s="287" t="s">
        <v>5488</v>
      </c>
      <c r="F334" s="288">
        <f>SUM(F331:F333)</f>
        <v>4</v>
      </c>
    </row>
    <row r="336" spans="2:13" ht="16.5" customHeight="1" thickBot="1" x14ac:dyDescent="0.3"/>
    <row r="337" spans="2:13" ht="16.5" customHeight="1" thickBot="1" x14ac:dyDescent="0.3">
      <c r="B337" s="135" t="s">
        <v>6415</v>
      </c>
      <c r="C337" s="150">
        <f>$C$3</f>
        <v>2022</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21</v>
      </c>
      <c r="L340" s="486"/>
      <c r="M340" s="110">
        <f>SUM(C340:L340)</f>
        <v>21</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21</v>
      </c>
      <c r="F344" s="176">
        <f>SUM(C344:E344)</f>
        <v>21</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3</v>
      </c>
      <c r="F346" s="178">
        <f>SUM(C346:E346)</f>
        <v>3</v>
      </c>
    </row>
    <row r="347" spans="2:13" ht="16.5" customHeight="1" thickBot="1" x14ac:dyDescent="0.3">
      <c r="C347" s="474"/>
      <c r="E347" s="287" t="s">
        <v>5488</v>
      </c>
      <c r="F347" s="288">
        <f>SUM(F344:F346)</f>
        <v>25</v>
      </c>
    </row>
    <row r="349" spans="2:13" ht="16.5" customHeight="1" thickBot="1" x14ac:dyDescent="0.3"/>
    <row r="350" spans="2:13" ht="16.5" customHeight="1" thickBot="1" x14ac:dyDescent="0.3">
      <c r="B350" s="135" t="s">
        <v>6415</v>
      </c>
      <c r="C350" s="150">
        <f>$C$3</f>
        <v>2022</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2</v>
      </c>
      <c r="D353" s="486"/>
      <c r="E353" s="485">
        <f>COUNTIFS(VODANET!$AB$5:$AB$4966,"&gt;="&amp;Mensal!E351,VODANET!$AB$5:$AB$4966,"&lt;="&amp;Mensal!F351)</f>
        <v>0</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2</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2</v>
      </c>
      <c r="F357" s="176">
        <f>SUM(C357:E357)</f>
        <v>2</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3</v>
      </c>
      <c r="F359" s="178">
        <f>SUM(C359:E359)</f>
        <v>3</v>
      </c>
    </row>
    <row r="360" spans="2:13" ht="16.5" customHeight="1" thickBot="1" x14ac:dyDescent="0.3">
      <c r="C360" s="475"/>
      <c r="E360" s="287" t="s">
        <v>5488</v>
      </c>
      <c r="F360" s="288">
        <f>SUM(F357:F359)</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23656</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c r="AB2137" s="15" t="str">
        <f t="shared" si="68"/>
        <v>-º-'-''</v>
      </c>
      <c r="AC2137" s="15" t="str">
        <f t="shared" si="69"/>
        <v>-º-'-''</v>
      </c>
    </row>
    <row r="2138" spans="1:29" ht="14.25" customHeight="1" x14ac:dyDescent="0.25">
      <c r="A2138">
        <v>9846</v>
      </c>
      <c r="B2138">
        <v>9846</v>
      </c>
      <c r="C2138" s="3">
        <v>41862</v>
      </c>
      <c r="D2138">
        <v>41907</v>
      </c>
      <c r="E2138" t="s">
        <v>1366</v>
      </c>
      <c r="F2138" t="s">
        <v>14028</v>
      </c>
      <c r="G2138" t="s">
        <v>1662</v>
      </c>
      <c r="H2138" s="14" t="s">
        <v>23586</v>
      </c>
      <c r="I2138" s="14">
        <v>41880</v>
      </c>
      <c r="J2138" t="s">
        <v>23332</v>
      </c>
      <c r="K2138" t="s">
        <v>23333</v>
      </c>
      <c r="L2138" t="s">
        <v>23334</v>
      </c>
      <c r="M2138" t="s">
        <v>23335</v>
      </c>
      <c r="N2138" s="14" t="s">
        <v>23657</v>
      </c>
      <c r="O2138" s="14" t="s">
        <v>23573</v>
      </c>
      <c r="P2138" s="14" t="s">
        <v>453</v>
      </c>
      <c r="Q2138" t="s">
        <v>23336</v>
      </c>
      <c r="R2138" s="14" t="s">
        <v>23587</v>
      </c>
      <c r="S2138" t="s">
        <v>23337</v>
      </c>
      <c r="T2138" t="s">
        <v>3977</v>
      </c>
      <c r="U2138" s="14" t="s">
        <v>23658</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1366</v>
      </c>
      <c r="F2139" t="s">
        <v>14028</v>
      </c>
      <c r="G2139" t="s">
        <v>13756</v>
      </c>
      <c r="H2139" s="14" t="s">
        <v>23588</v>
      </c>
      <c r="I2139" s="14">
        <v>41873</v>
      </c>
      <c r="J2139" t="s">
        <v>23326</v>
      </c>
      <c r="K2139" t="s">
        <v>23338</v>
      </c>
      <c r="L2139" t="s">
        <v>23328</v>
      </c>
      <c r="M2139" t="s">
        <v>23329</v>
      </c>
      <c r="N2139" s="14" t="s">
        <v>453</v>
      </c>
      <c r="O2139" s="14" t="s">
        <v>453</v>
      </c>
      <c r="P2139" s="14" t="s">
        <v>453</v>
      </c>
      <c r="Q2139" t="s">
        <v>23339</v>
      </c>
      <c r="R2139" s="14" t="s">
        <v>10790</v>
      </c>
      <c r="S2139" t="s">
        <v>23340</v>
      </c>
      <c r="T2139" t="s">
        <v>14774</v>
      </c>
      <c r="U2139" s="14" t="s">
        <v>453</v>
      </c>
      <c r="V2139" s="203" t="s">
        <v>453</v>
      </c>
      <c r="W2139" s="14" t="s">
        <v>453</v>
      </c>
      <c r="X2139" s="14" t="s">
        <v>453</v>
      </c>
      <c r="Y2139" s="14" t="s">
        <v>453</v>
      </c>
      <c r="Z2139" s="14" t="s">
        <v>453</v>
      </c>
      <c r="AA2139" s="14" t="s">
        <v>453</v>
      </c>
      <c r="AB2139" s="15" t="str">
        <f t="shared" si="68"/>
        <v>-º-'-''</v>
      </c>
      <c r="AC2139" s="15" t="str">
        <f t="shared" si="69"/>
        <v>-º-'-''</v>
      </c>
    </row>
    <row r="2140" spans="1:29" ht="14.25" customHeight="1" x14ac:dyDescent="0.25">
      <c r="A2140">
        <v>9821</v>
      </c>
      <c r="B2140">
        <v>9821</v>
      </c>
      <c r="C2140" s="3">
        <v>41862</v>
      </c>
      <c r="D2140">
        <v>41907</v>
      </c>
      <c r="E2140" t="s">
        <v>1303</v>
      </c>
      <c r="F2140" t="s">
        <v>14028</v>
      </c>
      <c r="G2140" t="s">
        <v>13756</v>
      </c>
      <c r="H2140" s="14" t="s">
        <v>23589</v>
      </c>
      <c r="I2140" s="14">
        <v>41876</v>
      </c>
      <c r="J2140" t="s">
        <v>23326</v>
      </c>
      <c r="K2140" t="s">
        <v>23341</v>
      </c>
      <c r="L2140" t="s">
        <v>23328</v>
      </c>
      <c r="M2140" t="s">
        <v>23329</v>
      </c>
      <c r="N2140" s="14" t="s">
        <v>23590</v>
      </c>
      <c r="O2140" s="14" t="s">
        <v>15416</v>
      </c>
      <c r="P2140" s="14">
        <v>41877</v>
      </c>
      <c r="Q2140" t="s">
        <v>23342</v>
      </c>
      <c r="R2140" s="14" t="s">
        <v>10697</v>
      </c>
      <c r="S2140" t="s">
        <v>23343</v>
      </c>
      <c r="T2140" t="s">
        <v>3977</v>
      </c>
      <c r="U2140" s="14" t="s">
        <v>23591</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23592</v>
      </c>
      <c r="I2142" s="14">
        <v>41878</v>
      </c>
      <c r="J2142" t="s">
        <v>23326</v>
      </c>
      <c r="K2142" t="s">
        <v>23349</v>
      </c>
      <c r="L2142" t="s">
        <v>23328</v>
      </c>
      <c r="M2142" t="s">
        <v>23329</v>
      </c>
      <c r="N2142" s="14" t="s">
        <v>23593</v>
      </c>
      <c r="O2142" s="14" t="s">
        <v>15416</v>
      </c>
      <c r="P2142" s="14">
        <v>41880</v>
      </c>
      <c r="Q2142" t="s">
        <v>23350</v>
      </c>
      <c r="R2142" s="14" t="s">
        <v>17640</v>
      </c>
      <c r="S2142" t="s">
        <v>23351</v>
      </c>
      <c r="T2142" t="s">
        <v>3977</v>
      </c>
      <c r="U2142" s="14" t="s">
        <v>23594</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c r="AB2145" s="15" t="str">
        <f t="shared" si="68"/>
        <v>-º-'-''</v>
      </c>
      <c r="AC2145" s="15" t="str">
        <f t="shared" si="69"/>
        <v>-º-'-''</v>
      </c>
    </row>
    <row r="2146" spans="1:29"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c r="AB2147" s="15" t="str">
        <f t="shared" si="68"/>
        <v>-º-'-''</v>
      </c>
      <c r="AC2147" s="15" t="str">
        <f t="shared" si="69"/>
        <v>-º-'-''</v>
      </c>
    </row>
    <row r="2148" spans="1:29" ht="14.25" customHeight="1" x14ac:dyDescent="0.25">
      <c r="A2148">
        <v>9804</v>
      </c>
      <c r="B2148">
        <v>9804</v>
      </c>
      <c r="C2148" s="3">
        <v>41862</v>
      </c>
      <c r="D2148">
        <v>41907</v>
      </c>
      <c r="E2148" t="s">
        <v>1303</v>
      </c>
      <c r="F2148" t="s">
        <v>14028</v>
      </c>
      <c r="G2148" t="s">
        <v>13756</v>
      </c>
      <c r="H2148" s="14" t="s">
        <v>23595</v>
      </c>
      <c r="I2148" s="14">
        <v>41877</v>
      </c>
      <c r="J2148" t="s">
        <v>23326</v>
      </c>
      <c r="K2148" t="s">
        <v>23372</v>
      </c>
      <c r="L2148" t="s">
        <v>23328</v>
      </c>
      <c r="M2148">
        <v>35579718</v>
      </c>
      <c r="N2148" s="14" t="s">
        <v>23596</v>
      </c>
      <c r="O2148" s="14" t="s">
        <v>23573</v>
      </c>
      <c r="P2148" s="14">
        <v>41878</v>
      </c>
      <c r="Q2148" t="s">
        <v>23373</v>
      </c>
      <c r="R2148" s="14" t="s">
        <v>13116</v>
      </c>
      <c r="S2148" t="s">
        <v>23374</v>
      </c>
      <c r="T2148" t="s">
        <v>3977</v>
      </c>
      <c r="U2148" s="14" t="s">
        <v>23597</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41907</v>
      </c>
      <c r="E2149" t="s">
        <v>1312</v>
      </c>
      <c r="F2149" t="s">
        <v>14028</v>
      </c>
      <c r="G2149" t="s">
        <v>13756</v>
      </c>
      <c r="H2149" s="14" t="s">
        <v>453</v>
      </c>
      <c r="I2149" s="14" t="s">
        <v>453</v>
      </c>
      <c r="J2149" t="s">
        <v>23326</v>
      </c>
      <c r="K2149" t="s">
        <v>23598</v>
      </c>
      <c r="L2149" t="s">
        <v>23328</v>
      </c>
      <c r="M2149" t="s">
        <v>23329</v>
      </c>
      <c r="N2149" s="14" t="s">
        <v>453</v>
      </c>
      <c r="O2149" s="14" t="s">
        <v>453</v>
      </c>
      <c r="P2149" s="14" t="s">
        <v>453</v>
      </c>
      <c r="Q2149" t="s">
        <v>23659</v>
      </c>
      <c r="R2149" s="14" t="s">
        <v>453</v>
      </c>
      <c r="S2149" t="s">
        <v>23375</v>
      </c>
      <c r="T2149" t="s">
        <v>14774</v>
      </c>
      <c r="U2149" s="14" t="s">
        <v>453</v>
      </c>
      <c r="V2149" s="203" t="s">
        <v>453</v>
      </c>
      <c r="W2149" s="14" t="s">
        <v>453</v>
      </c>
      <c r="X2149" s="14" t="s">
        <v>453</v>
      </c>
      <c r="Y2149" s="14" t="s">
        <v>453</v>
      </c>
      <c r="Z2149" s="14" t="s">
        <v>453</v>
      </c>
      <c r="AA2149" s="14" t="s">
        <v>453</v>
      </c>
      <c r="AB2149" s="15" t="str">
        <f t="shared" si="68"/>
        <v>-º-'-''</v>
      </c>
      <c r="AC2149" s="15" t="str">
        <f t="shared" si="69"/>
        <v>-º-'-''</v>
      </c>
    </row>
    <row r="2150" spans="1:29" ht="14.25" customHeight="1" x14ac:dyDescent="0.25">
      <c r="A2150">
        <v>9803</v>
      </c>
      <c r="B2150">
        <v>9803</v>
      </c>
      <c r="C2150" s="3">
        <v>41862</v>
      </c>
      <c r="D2150">
        <v>41907</v>
      </c>
      <c r="E2150" t="s">
        <v>1303</v>
      </c>
      <c r="F2150" t="s">
        <v>14028</v>
      </c>
      <c r="G2150" t="s">
        <v>13756</v>
      </c>
      <c r="H2150" s="14" t="s">
        <v>23599</v>
      </c>
      <c r="I2150" s="14">
        <v>41878</v>
      </c>
      <c r="J2150" t="s">
        <v>23326</v>
      </c>
      <c r="K2150" t="s">
        <v>23376</v>
      </c>
      <c r="L2150" t="s">
        <v>23328</v>
      </c>
      <c r="M2150" t="s">
        <v>23363</v>
      </c>
      <c r="N2150" s="14" t="s">
        <v>23600</v>
      </c>
      <c r="O2150" s="14" t="s">
        <v>14523</v>
      </c>
      <c r="P2150" s="14">
        <v>41878</v>
      </c>
      <c r="Q2150" t="s">
        <v>23370</v>
      </c>
      <c r="R2150" s="14" t="s">
        <v>17629</v>
      </c>
      <c r="S2150" t="s">
        <v>23377</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23601</v>
      </c>
      <c r="I2151" s="14">
        <v>41877</v>
      </c>
      <c r="J2151" t="s">
        <v>23326</v>
      </c>
      <c r="K2151" t="s">
        <v>23378</v>
      </c>
      <c r="L2151" t="s">
        <v>23328</v>
      </c>
      <c r="M2151">
        <v>35579718</v>
      </c>
      <c r="N2151" s="14" t="s">
        <v>23602</v>
      </c>
      <c r="O2151" s="14" t="s">
        <v>15416</v>
      </c>
      <c r="P2151" s="14">
        <v>41878</v>
      </c>
      <c r="Q2151" t="s">
        <v>23373</v>
      </c>
      <c r="R2151" s="14" t="s">
        <v>12689</v>
      </c>
      <c r="S2151" t="s">
        <v>23379</v>
      </c>
      <c r="T2151" t="s">
        <v>3977</v>
      </c>
      <c r="U2151" s="14" t="s">
        <v>23603</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23344</v>
      </c>
      <c r="K2152" t="s">
        <v>23380</v>
      </c>
      <c r="L2152" t="s">
        <v>4295</v>
      </c>
      <c r="M2152" t="s">
        <v>23381</v>
      </c>
      <c r="N2152" s="14" t="s">
        <v>453</v>
      </c>
      <c r="O2152" s="14" t="s">
        <v>453</v>
      </c>
      <c r="P2152" s="14" t="s">
        <v>453</v>
      </c>
      <c r="Q2152" t="s">
        <v>23382</v>
      </c>
      <c r="R2152" s="14" t="s">
        <v>453</v>
      </c>
      <c r="S2152" t="s">
        <v>23383</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23604</v>
      </c>
      <c r="I2153" s="14">
        <v>41877</v>
      </c>
      <c r="J2153" t="s">
        <v>23326</v>
      </c>
      <c r="K2153" t="s">
        <v>23384</v>
      </c>
      <c r="L2153" t="s">
        <v>23328</v>
      </c>
      <c r="M2153">
        <v>35579718</v>
      </c>
      <c r="N2153" s="14" t="s">
        <v>23605</v>
      </c>
      <c r="O2153" s="14" t="s">
        <v>11940</v>
      </c>
      <c r="P2153" s="14">
        <v>41878</v>
      </c>
      <c r="Q2153" t="s">
        <v>23373</v>
      </c>
      <c r="R2153" s="14" t="s">
        <v>23231</v>
      </c>
      <c r="S2153" t="s">
        <v>23385</v>
      </c>
      <c r="T2153" t="s">
        <v>3977</v>
      </c>
      <c r="U2153" s="14" t="s">
        <v>23606</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23344</v>
      </c>
      <c r="K2154" t="s">
        <v>23386</v>
      </c>
      <c r="L2154" t="s">
        <v>4295</v>
      </c>
      <c r="M2154" t="s">
        <v>23346</v>
      </c>
      <c r="N2154" s="14" t="s">
        <v>453</v>
      </c>
      <c r="O2154" s="14" t="s">
        <v>453</v>
      </c>
      <c r="P2154" s="14" t="s">
        <v>453</v>
      </c>
      <c r="Q2154" t="s">
        <v>23387</v>
      </c>
      <c r="R2154" s="14" t="s">
        <v>453</v>
      </c>
      <c r="S2154" t="s">
        <v>23388</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23607</v>
      </c>
      <c r="I2155" s="14">
        <v>41880</v>
      </c>
      <c r="J2155" t="s">
        <v>23326</v>
      </c>
      <c r="K2155" t="s">
        <v>23389</v>
      </c>
      <c r="L2155" t="s">
        <v>23328</v>
      </c>
      <c r="M2155">
        <v>35579718</v>
      </c>
      <c r="N2155" s="14" t="s">
        <v>23608</v>
      </c>
      <c r="O2155" s="14" t="s">
        <v>14523</v>
      </c>
      <c r="P2155" s="14">
        <v>41880</v>
      </c>
      <c r="Q2155" t="s">
        <v>23373</v>
      </c>
      <c r="R2155" s="14" t="s">
        <v>4064</v>
      </c>
      <c r="S2155" t="s">
        <v>23390</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23344</v>
      </c>
      <c r="K2156" t="s">
        <v>23391</v>
      </c>
      <c r="L2156" t="s">
        <v>4295</v>
      </c>
      <c r="M2156" t="s">
        <v>23346</v>
      </c>
      <c r="N2156" s="14" t="s">
        <v>453</v>
      </c>
      <c r="O2156" s="14" t="s">
        <v>453</v>
      </c>
      <c r="P2156" s="14" t="s">
        <v>453</v>
      </c>
      <c r="Q2156" t="s">
        <v>23392</v>
      </c>
      <c r="R2156" s="14" t="s">
        <v>453</v>
      </c>
      <c r="S2156" t="s">
        <v>23393</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23326</v>
      </c>
      <c r="K2157" t="s">
        <v>23394</v>
      </c>
      <c r="L2157" t="s">
        <v>23328</v>
      </c>
      <c r="M2157">
        <v>35579718</v>
      </c>
      <c r="N2157" s="14" t="s">
        <v>453</v>
      </c>
      <c r="O2157" s="14" t="s">
        <v>453</v>
      </c>
      <c r="P2157" s="14" t="s">
        <v>453</v>
      </c>
      <c r="Q2157" t="s">
        <v>23373</v>
      </c>
      <c r="R2157" s="14" t="s">
        <v>453</v>
      </c>
      <c r="S2157" t="s">
        <v>23395</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23609</v>
      </c>
      <c r="I2158" s="14">
        <v>41879</v>
      </c>
      <c r="J2158" t="s">
        <v>23326</v>
      </c>
      <c r="K2158" t="s">
        <v>23396</v>
      </c>
      <c r="L2158" t="s">
        <v>23328</v>
      </c>
      <c r="M2158" t="s">
        <v>23363</v>
      </c>
      <c r="N2158" s="14" t="s">
        <v>23610</v>
      </c>
      <c r="O2158" s="14" t="s">
        <v>14523</v>
      </c>
      <c r="P2158" s="14">
        <v>41880</v>
      </c>
      <c r="Q2158" t="s">
        <v>23370</v>
      </c>
      <c r="R2158" s="14" t="s">
        <v>19308</v>
      </c>
      <c r="S2158" t="s">
        <v>23397</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23344</v>
      </c>
      <c r="K2159" t="s">
        <v>23398</v>
      </c>
      <c r="L2159" t="s">
        <v>4295</v>
      </c>
      <c r="M2159" t="s">
        <v>23346</v>
      </c>
      <c r="N2159" s="14" t="s">
        <v>453</v>
      </c>
      <c r="O2159" s="14" t="s">
        <v>453</v>
      </c>
      <c r="P2159" s="14" t="s">
        <v>453</v>
      </c>
      <c r="Q2159" t="s">
        <v>23399</v>
      </c>
      <c r="R2159" s="14" t="s">
        <v>453</v>
      </c>
      <c r="S2159" t="s">
        <v>23400</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23611</v>
      </c>
      <c r="I2160" s="14">
        <v>41877</v>
      </c>
      <c r="J2160" t="s">
        <v>23326</v>
      </c>
      <c r="K2160" t="s">
        <v>23401</v>
      </c>
      <c r="L2160" t="s">
        <v>23328</v>
      </c>
      <c r="M2160">
        <v>35579718</v>
      </c>
      <c r="N2160" s="14" t="s">
        <v>23612</v>
      </c>
      <c r="O2160" s="14" t="s">
        <v>15416</v>
      </c>
      <c r="P2160" s="14">
        <v>41878</v>
      </c>
      <c r="Q2160" t="s">
        <v>23373</v>
      </c>
      <c r="R2160" s="14" t="s">
        <v>10386</v>
      </c>
      <c r="S2160" t="s">
        <v>23402</v>
      </c>
      <c r="T2160" t="s">
        <v>3977</v>
      </c>
      <c r="U2160" s="14" t="s">
        <v>23613</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23614</v>
      </c>
      <c r="I2161" s="14">
        <v>41879</v>
      </c>
      <c r="J2161" t="s">
        <v>23326</v>
      </c>
      <c r="K2161" t="s">
        <v>23403</v>
      </c>
      <c r="L2161" t="s">
        <v>23328</v>
      </c>
      <c r="M2161" t="s">
        <v>23363</v>
      </c>
      <c r="N2161" s="14" t="s">
        <v>23615</v>
      </c>
      <c r="O2161" s="14" t="s">
        <v>11974</v>
      </c>
      <c r="P2161" s="14">
        <v>41880</v>
      </c>
      <c r="Q2161" t="s">
        <v>23370</v>
      </c>
      <c r="R2161" s="14" t="s">
        <v>19486</v>
      </c>
      <c r="S2161" t="s">
        <v>23404</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1449</v>
      </c>
      <c r="F2162" t="s">
        <v>14028</v>
      </c>
      <c r="G2162" t="s">
        <v>13756</v>
      </c>
      <c r="H2162" s="14" t="s">
        <v>453</v>
      </c>
      <c r="I2162" s="14" t="s">
        <v>453</v>
      </c>
      <c r="J2162" t="s">
        <v>23326</v>
      </c>
      <c r="K2162" t="s">
        <v>23405</v>
      </c>
      <c r="L2162" t="s">
        <v>23328</v>
      </c>
      <c r="M2162" t="s">
        <v>23406</v>
      </c>
      <c r="N2162" s="14" t="s">
        <v>453</v>
      </c>
      <c r="O2162" s="14" t="s">
        <v>453</v>
      </c>
      <c r="P2162" s="14" t="s">
        <v>453</v>
      </c>
      <c r="Q2162" t="s">
        <v>23407</v>
      </c>
      <c r="R2162" s="14" t="s">
        <v>453</v>
      </c>
      <c r="S2162" t="s">
        <v>23408</v>
      </c>
      <c r="T2162" t="s">
        <v>14774</v>
      </c>
      <c r="U2162" s="14" t="s">
        <v>453</v>
      </c>
      <c r="V2162" s="203" t="s">
        <v>453</v>
      </c>
      <c r="W2162" s="14" t="s">
        <v>453</v>
      </c>
      <c r="X2162" s="14" t="s">
        <v>453</v>
      </c>
      <c r="Y2162" s="14" t="s">
        <v>453</v>
      </c>
      <c r="Z2162" s="14" t="s">
        <v>453</v>
      </c>
      <c r="AA2162" s="14" t="s">
        <v>453</v>
      </c>
      <c r="AB2162" s="15" t="str">
        <f t="shared" si="68"/>
        <v>-º-'-''</v>
      </c>
      <c r="AC2162" s="15" t="str">
        <f t="shared" si="69"/>
        <v>-º-'-''</v>
      </c>
    </row>
    <row r="2163" spans="1:29" ht="14.25" customHeight="1" x14ac:dyDescent="0.25">
      <c r="A2163">
        <v>9784</v>
      </c>
      <c r="B2163">
        <v>9784</v>
      </c>
      <c r="C2163" s="3">
        <v>41862</v>
      </c>
      <c r="D2163">
        <v>41907</v>
      </c>
      <c r="E2163" t="s">
        <v>1449</v>
      </c>
      <c r="F2163" t="s">
        <v>14028</v>
      </c>
      <c r="G2163" t="s">
        <v>13756</v>
      </c>
      <c r="H2163" s="14" t="s">
        <v>453</v>
      </c>
      <c r="I2163" s="14" t="s">
        <v>453</v>
      </c>
      <c r="J2163" t="s">
        <v>23326</v>
      </c>
      <c r="K2163" t="s">
        <v>23409</v>
      </c>
      <c r="L2163" t="s">
        <v>23328</v>
      </c>
      <c r="M2163" t="s">
        <v>23410</v>
      </c>
      <c r="N2163" s="14" t="s">
        <v>453</v>
      </c>
      <c r="O2163" s="14" t="s">
        <v>453</v>
      </c>
      <c r="P2163" s="14" t="s">
        <v>453</v>
      </c>
      <c r="Q2163" s="14" t="s">
        <v>453</v>
      </c>
      <c r="R2163" s="14" t="s">
        <v>453</v>
      </c>
      <c r="S2163" t="s">
        <v>23411</v>
      </c>
      <c r="T2163" t="s">
        <v>14774</v>
      </c>
      <c r="U2163" s="14" t="s">
        <v>453</v>
      </c>
      <c r="V2163" s="203" t="s">
        <v>453</v>
      </c>
      <c r="W2163" s="14" t="s">
        <v>453</v>
      </c>
      <c r="X2163" s="14" t="s">
        <v>453</v>
      </c>
      <c r="Y2163" s="14" t="s">
        <v>453</v>
      </c>
      <c r="Z2163" s="14" t="s">
        <v>453</v>
      </c>
      <c r="AA2163" s="14" t="s">
        <v>453</v>
      </c>
      <c r="AB2163" s="15" t="str">
        <f t="shared" si="68"/>
        <v>-º-'-''</v>
      </c>
      <c r="AC2163" s="15" t="str">
        <f t="shared" si="69"/>
        <v>-º-'-''</v>
      </c>
    </row>
    <row r="2164" spans="1:29" ht="14.25" customHeight="1" x14ac:dyDescent="0.25">
      <c r="A2164">
        <v>9787</v>
      </c>
      <c r="B2164">
        <v>9787</v>
      </c>
      <c r="C2164" s="3">
        <v>41862</v>
      </c>
      <c r="D2164">
        <v>41907</v>
      </c>
      <c r="E2164" t="s">
        <v>1303</v>
      </c>
      <c r="F2164" t="s">
        <v>14028</v>
      </c>
      <c r="G2164" t="s">
        <v>13756</v>
      </c>
      <c r="H2164" s="14" t="s">
        <v>23616</v>
      </c>
      <c r="I2164" s="14">
        <v>41878</v>
      </c>
      <c r="J2164" t="s">
        <v>23326</v>
      </c>
      <c r="K2164" t="s">
        <v>23412</v>
      </c>
      <c r="L2164" t="s">
        <v>23328</v>
      </c>
      <c r="M2164" t="s">
        <v>23363</v>
      </c>
      <c r="N2164" s="14" t="s">
        <v>23617</v>
      </c>
      <c r="O2164" s="14" t="s">
        <v>12669</v>
      </c>
      <c r="P2164" s="14">
        <v>41878</v>
      </c>
      <c r="Q2164" s="14" t="s">
        <v>453</v>
      </c>
      <c r="R2164" s="14" t="s">
        <v>15272</v>
      </c>
      <c r="S2164" t="s">
        <v>23413</v>
      </c>
      <c r="T2164" t="s">
        <v>3977</v>
      </c>
      <c r="U2164" s="14" t="s">
        <v>23618</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23344</v>
      </c>
      <c r="K2165" t="s">
        <v>23414</v>
      </c>
      <c r="L2165" t="s">
        <v>4295</v>
      </c>
      <c r="M2165" t="s">
        <v>23415</v>
      </c>
      <c r="N2165" s="14" t="s">
        <v>453</v>
      </c>
      <c r="O2165" s="14" t="s">
        <v>453</v>
      </c>
      <c r="P2165" s="14" t="s">
        <v>453</v>
      </c>
      <c r="Q2165" t="s">
        <v>23416</v>
      </c>
      <c r="R2165" s="14" t="s">
        <v>453</v>
      </c>
      <c r="S2165" t="s">
        <v>23417</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1449</v>
      </c>
      <c r="F2166" t="s">
        <v>14028</v>
      </c>
      <c r="G2166" t="s">
        <v>13756</v>
      </c>
      <c r="H2166" s="14" t="s">
        <v>453</v>
      </c>
      <c r="I2166" s="14" t="s">
        <v>453</v>
      </c>
      <c r="J2166" t="s">
        <v>23326</v>
      </c>
      <c r="K2166" t="s">
        <v>23418</v>
      </c>
      <c r="L2166" t="s">
        <v>23328</v>
      </c>
      <c r="M2166">
        <v>35579718</v>
      </c>
      <c r="N2166" s="14" t="s">
        <v>453</v>
      </c>
      <c r="O2166" s="14" t="s">
        <v>453</v>
      </c>
      <c r="P2166" s="14" t="s">
        <v>453</v>
      </c>
      <c r="Q2166" s="14" t="s">
        <v>453</v>
      </c>
      <c r="R2166" s="14" t="s">
        <v>453</v>
      </c>
      <c r="S2166" t="s">
        <v>23419</v>
      </c>
      <c r="T2166" t="s">
        <v>14774</v>
      </c>
      <c r="U2166" s="14" t="s">
        <v>453</v>
      </c>
      <c r="V2166" s="203" t="s">
        <v>453</v>
      </c>
      <c r="W2166" s="14" t="s">
        <v>453</v>
      </c>
      <c r="X2166" s="14" t="s">
        <v>453</v>
      </c>
      <c r="Y2166" s="14" t="s">
        <v>453</v>
      </c>
      <c r="Z2166" s="14" t="s">
        <v>453</v>
      </c>
      <c r="AA2166" s="14" t="s">
        <v>453</v>
      </c>
      <c r="AB2166" s="15" t="str">
        <f t="shared" si="68"/>
        <v>-º-'-''</v>
      </c>
      <c r="AC2166" s="15" t="str">
        <f t="shared" si="69"/>
        <v>-º-'-''</v>
      </c>
    </row>
    <row r="2167" spans="1:29" ht="14.25" customHeight="1" x14ac:dyDescent="0.25">
      <c r="A2167">
        <v>9790</v>
      </c>
      <c r="B2167">
        <v>9790</v>
      </c>
      <c r="C2167" s="3">
        <v>41862</v>
      </c>
      <c r="D2167">
        <v>41907</v>
      </c>
      <c r="E2167" t="s">
        <v>1303</v>
      </c>
      <c r="F2167" t="s">
        <v>14028</v>
      </c>
      <c r="G2167" t="s">
        <v>13756</v>
      </c>
      <c r="H2167" s="14" t="s">
        <v>23619</v>
      </c>
      <c r="I2167" s="14">
        <v>41878</v>
      </c>
      <c r="J2167" t="s">
        <v>23326</v>
      </c>
      <c r="K2167" t="s">
        <v>23420</v>
      </c>
      <c r="L2167" t="s">
        <v>23328</v>
      </c>
      <c r="M2167" t="s">
        <v>23421</v>
      </c>
      <c r="N2167" s="14" t="s">
        <v>23620</v>
      </c>
      <c r="O2167" s="14" t="s">
        <v>12669</v>
      </c>
      <c r="P2167" s="14">
        <v>41878</v>
      </c>
      <c r="Q2167" s="14" t="s">
        <v>453</v>
      </c>
      <c r="R2167" s="14" t="s">
        <v>15667</v>
      </c>
      <c r="S2167" t="s">
        <v>23422</v>
      </c>
      <c r="T2167" t="s">
        <v>3977</v>
      </c>
      <c r="U2167" s="14" t="s">
        <v>23621</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23344</v>
      </c>
      <c r="K2168" t="s">
        <v>23423</v>
      </c>
      <c r="L2168" t="s">
        <v>4295</v>
      </c>
      <c r="M2168" t="s">
        <v>23346</v>
      </c>
      <c r="N2168" s="14" t="s">
        <v>453</v>
      </c>
      <c r="O2168" s="14" t="s">
        <v>453</v>
      </c>
      <c r="P2168" s="14" t="s">
        <v>453</v>
      </c>
      <c r="Q2168" t="s">
        <v>23424</v>
      </c>
      <c r="R2168" s="14" t="s">
        <v>453</v>
      </c>
      <c r="S2168" t="s">
        <v>23425</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23622</v>
      </c>
      <c r="I2169" s="14">
        <v>41876</v>
      </c>
      <c r="J2169" t="s">
        <v>23326</v>
      </c>
      <c r="K2169" t="s">
        <v>23426</v>
      </c>
      <c r="L2169" t="s">
        <v>23328</v>
      </c>
      <c r="M2169">
        <v>35579718</v>
      </c>
      <c r="N2169" s="14" t="s">
        <v>23623</v>
      </c>
      <c r="O2169" s="14" t="s">
        <v>12669</v>
      </c>
      <c r="P2169" s="14">
        <v>41878</v>
      </c>
      <c r="Q2169" s="14" t="s">
        <v>453</v>
      </c>
      <c r="R2169" s="14" t="s">
        <v>23624</v>
      </c>
      <c r="S2169" t="s">
        <v>23427</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23625</v>
      </c>
      <c r="I2170" s="14">
        <v>41879</v>
      </c>
      <c r="J2170" t="s">
        <v>23326</v>
      </c>
      <c r="K2170" t="s">
        <v>23428</v>
      </c>
      <c r="L2170" t="s">
        <v>23328</v>
      </c>
      <c r="M2170" t="s">
        <v>23429</v>
      </c>
      <c r="N2170" s="14" t="s">
        <v>23626</v>
      </c>
      <c r="O2170" s="14" t="s">
        <v>11974</v>
      </c>
      <c r="P2170" s="14">
        <v>41880</v>
      </c>
      <c r="Q2170" s="14" t="s">
        <v>453</v>
      </c>
      <c r="R2170" s="14" t="s">
        <v>23627</v>
      </c>
      <c r="S2170" t="s">
        <v>23430</v>
      </c>
      <c r="T2170" t="s">
        <v>3977</v>
      </c>
      <c r="U2170" s="14" t="s">
        <v>23628</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23629</v>
      </c>
      <c r="I2171" s="14">
        <v>41879</v>
      </c>
      <c r="J2171" t="s">
        <v>23326</v>
      </c>
      <c r="K2171" t="s">
        <v>23431</v>
      </c>
      <c r="L2171" t="s">
        <v>23328</v>
      </c>
      <c r="M2171" t="s">
        <v>23432</v>
      </c>
      <c r="N2171" s="14" t="s">
        <v>23630</v>
      </c>
      <c r="O2171" s="14" t="s">
        <v>12669</v>
      </c>
      <c r="P2171" s="14">
        <v>41880</v>
      </c>
      <c r="Q2171" t="s">
        <v>23433</v>
      </c>
      <c r="R2171" s="14" t="s">
        <v>23631</v>
      </c>
      <c r="S2171" t="s">
        <v>23434</v>
      </c>
      <c r="T2171" t="s">
        <v>3977</v>
      </c>
      <c r="U2171" s="14" t="s">
        <v>23632</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23633</v>
      </c>
      <c r="I2172" s="14">
        <v>41877</v>
      </c>
      <c r="J2172" t="s">
        <v>23326</v>
      </c>
      <c r="K2172" t="s">
        <v>23435</v>
      </c>
      <c r="L2172">
        <v>35420000</v>
      </c>
      <c r="M2172">
        <v>35579718</v>
      </c>
      <c r="N2172" s="14" t="s">
        <v>23634</v>
      </c>
      <c r="O2172" s="14" t="s">
        <v>12669</v>
      </c>
      <c r="P2172" s="14">
        <v>41878</v>
      </c>
      <c r="Q2172" s="14" t="s">
        <v>453</v>
      </c>
      <c r="R2172" s="14" t="s">
        <v>11526</v>
      </c>
      <c r="S2172" t="s">
        <v>23436</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23635</v>
      </c>
      <c r="I2173" s="14">
        <v>41878</v>
      </c>
      <c r="J2173" t="s">
        <v>23326</v>
      </c>
      <c r="K2173" t="s">
        <v>23437</v>
      </c>
      <c r="L2173">
        <v>35420000</v>
      </c>
      <c r="M2173">
        <v>35579718</v>
      </c>
      <c r="N2173" s="14" t="s">
        <v>23636</v>
      </c>
      <c r="O2173" s="14" t="s">
        <v>11974</v>
      </c>
      <c r="P2173" s="14">
        <v>41878</v>
      </c>
      <c r="Q2173" s="14" t="s">
        <v>453</v>
      </c>
      <c r="R2173" s="14" t="s">
        <v>15944</v>
      </c>
      <c r="S2173" t="s">
        <v>23438</v>
      </c>
      <c r="T2173" t="s">
        <v>3977</v>
      </c>
      <c r="U2173" s="14" t="s">
        <v>23637</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23344</v>
      </c>
      <c r="K2174" t="s">
        <v>23439</v>
      </c>
      <c r="L2174" t="s">
        <v>4295</v>
      </c>
      <c r="M2174" t="s">
        <v>23440</v>
      </c>
      <c r="N2174" s="14" t="s">
        <v>453</v>
      </c>
      <c r="O2174" s="14" t="s">
        <v>453</v>
      </c>
      <c r="P2174" s="14" t="s">
        <v>453</v>
      </c>
      <c r="Q2174" t="s">
        <v>23441</v>
      </c>
      <c r="R2174" s="14" t="s">
        <v>453</v>
      </c>
      <c r="S2174" t="s">
        <v>23442</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23638</v>
      </c>
      <c r="I2175" s="14">
        <v>41879</v>
      </c>
      <c r="J2175" t="s">
        <v>23326</v>
      </c>
      <c r="K2175" t="s">
        <v>23443</v>
      </c>
      <c r="L2175">
        <v>35420000</v>
      </c>
      <c r="M2175">
        <v>35579718</v>
      </c>
      <c r="N2175" s="14" t="s">
        <v>23639</v>
      </c>
      <c r="O2175" s="14" t="s">
        <v>11974</v>
      </c>
      <c r="P2175" s="14">
        <v>41880</v>
      </c>
      <c r="Q2175" s="14" t="s">
        <v>453</v>
      </c>
      <c r="R2175" s="14" t="s">
        <v>17679</v>
      </c>
      <c r="S2175" t="s">
        <v>23444</v>
      </c>
      <c r="T2175" t="s">
        <v>3977</v>
      </c>
      <c r="U2175" s="14" t="s">
        <v>23640</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23641</v>
      </c>
      <c r="I2176" s="14">
        <v>41879</v>
      </c>
      <c r="J2176" t="s">
        <v>23326</v>
      </c>
      <c r="K2176" t="s">
        <v>23445</v>
      </c>
      <c r="L2176">
        <v>35420000</v>
      </c>
      <c r="M2176" t="s">
        <v>23363</v>
      </c>
      <c r="N2176" s="14" t="s">
        <v>23642</v>
      </c>
      <c r="O2176" s="14" t="s">
        <v>15416</v>
      </c>
      <c r="P2176" s="14">
        <v>41880</v>
      </c>
      <c r="Q2176" s="14" t="s">
        <v>453</v>
      </c>
      <c r="R2176" s="14" t="s">
        <v>23643</v>
      </c>
      <c r="S2176" t="s">
        <v>23446</v>
      </c>
      <c r="T2176" t="s">
        <v>3977</v>
      </c>
      <c r="U2176" s="14" t="s">
        <v>23644</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23645</v>
      </c>
      <c r="I2177" s="14">
        <v>41876</v>
      </c>
      <c r="J2177" t="s">
        <v>23326</v>
      </c>
      <c r="K2177" t="s">
        <v>23447</v>
      </c>
      <c r="L2177">
        <v>35420000</v>
      </c>
      <c r="M2177">
        <v>35579718</v>
      </c>
      <c r="N2177" s="14" t="s">
        <v>23646</v>
      </c>
      <c r="O2177" s="14" t="s">
        <v>11974</v>
      </c>
      <c r="P2177" s="14">
        <v>41878</v>
      </c>
      <c r="Q2177" s="14" t="s">
        <v>453</v>
      </c>
      <c r="R2177" s="14" t="s">
        <v>10774</v>
      </c>
      <c r="S2177" t="s">
        <v>23448</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23344</v>
      </c>
      <c r="K2178" t="s">
        <v>23449</v>
      </c>
      <c r="L2178" t="s">
        <v>4295</v>
      </c>
      <c r="M2178" t="s">
        <v>23346</v>
      </c>
      <c r="N2178" s="14" t="s">
        <v>453</v>
      </c>
      <c r="O2178" s="14" t="s">
        <v>453</v>
      </c>
      <c r="P2178" s="14" t="s">
        <v>453</v>
      </c>
      <c r="Q2178" t="s">
        <v>23450</v>
      </c>
      <c r="R2178" s="14" t="s">
        <v>453</v>
      </c>
      <c r="S2178" t="s">
        <v>23451</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23647</v>
      </c>
      <c r="I2179" s="14" t="s">
        <v>453</v>
      </c>
      <c r="J2179" t="s">
        <v>23326</v>
      </c>
      <c r="K2179" t="s">
        <v>23452</v>
      </c>
      <c r="L2179">
        <v>35420000</v>
      </c>
      <c r="M2179">
        <v>35579718</v>
      </c>
      <c r="N2179" s="14" t="s">
        <v>23648</v>
      </c>
      <c r="O2179" s="14" t="s">
        <v>23560</v>
      </c>
      <c r="P2179" s="14">
        <v>41877</v>
      </c>
      <c r="Q2179" s="14" t="s">
        <v>453</v>
      </c>
      <c r="R2179" s="14" t="s">
        <v>10517</v>
      </c>
      <c r="S2179" t="s">
        <v>23453</v>
      </c>
      <c r="T2179" t="s">
        <v>3977</v>
      </c>
      <c r="U2179" s="14" t="s">
        <v>23649</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1366</v>
      </c>
      <c r="F2180" t="s">
        <v>14028</v>
      </c>
      <c r="G2180" t="s">
        <v>13756</v>
      </c>
      <c r="H2180" s="14" t="s">
        <v>23650</v>
      </c>
      <c r="I2180" s="14">
        <v>41879</v>
      </c>
      <c r="J2180" t="s">
        <v>23326</v>
      </c>
      <c r="K2180" t="s">
        <v>23454</v>
      </c>
      <c r="L2180">
        <v>35420000</v>
      </c>
      <c r="M2180" t="s">
        <v>23363</v>
      </c>
      <c r="N2180" s="14" t="s">
        <v>453</v>
      </c>
      <c r="O2180" s="14" t="s">
        <v>453</v>
      </c>
      <c r="P2180" s="14" t="s">
        <v>453</v>
      </c>
      <c r="Q2180" s="14" t="s">
        <v>453</v>
      </c>
      <c r="R2180" s="14" t="s">
        <v>19316</v>
      </c>
      <c r="S2180" t="s">
        <v>23455</v>
      </c>
      <c r="T2180" t="s">
        <v>14774</v>
      </c>
      <c r="U2180" s="14" t="s">
        <v>453</v>
      </c>
      <c r="V2180" s="203" t="s">
        <v>453</v>
      </c>
      <c r="W2180" s="14" t="s">
        <v>453</v>
      </c>
      <c r="X2180" s="14" t="s">
        <v>453</v>
      </c>
      <c r="Y2180" s="14" t="s">
        <v>453</v>
      </c>
      <c r="Z2180" s="14" t="s">
        <v>453</v>
      </c>
      <c r="AA2180" s="14" t="s">
        <v>453</v>
      </c>
      <c r="AB2180" s="15" t="str">
        <f t="shared" si="68"/>
        <v>-º-'-''</v>
      </c>
      <c r="AC2180" s="15" t="str">
        <f t="shared" si="69"/>
        <v>-º-'-''</v>
      </c>
    </row>
    <row r="2181" spans="1:29" ht="14.25" customHeight="1" x14ac:dyDescent="0.25">
      <c r="A2181">
        <v>9815</v>
      </c>
      <c r="B2181">
        <v>9815</v>
      </c>
      <c r="C2181" s="3">
        <v>41862</v>
      </c>
      <c r="D2181">
        <v>41907</v>
      </c>
      <c r="E2181" t="s">
        <v>1303</v>
      </c>
      <c r="F2181" t="s">
        <v>14028</v>
      </c>
      <c r="G2181" t="s">
        <v>13756</v>
      </c>
      <c r="H2181" s="14" t="s">
        <v>23651</v>
      </c>
      <c r="I2181" s="14">
        <v>41876</v>
      </c>
      <c r="J2181" t="s">
        <v>23326</v>
      </c>
      <c r="K2181" t="s">
        <v>23456</v>
      </c>
      <c r="L2181">
        <v>35420000</v>
      </c>
      <c r="M2181">
        <v>35579718</v>
      </c>
      <c r="N2181" s="14" t="s">
        <v>23652</v>
      </c>
      <c r="O2181" s="14" t="s">
        <v>19200</v>
      </c>
      <c r="P2181" s="14">
        <v>41877</v>
      </c>
      <c r="Q2181" s="14" t="s">
        <v>453</v>
      </c>
      <c r="R2181" s="14" t="s">
        <v>10608</v>
      </c>
      <c r="S2181" t="s">
        <v>23457</v>
      </c>
      <c r="T2181" t="s">
        <v>3977</v>
      </c>
      <c r="U2181" s="14" t="s">
        <v>23653</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23344</v>
      </c>
      <c r="K2182" t="s">
        <v>23458</v>
      </c>
      <c r="L2182" t="s">
        <v>4295</v>
      </c>
      <c r="M2182" t="s">
        <v>23346</v>
      </c>
      <c r="N2182" s="14" t="s">
        <v>453</v>
      </c>
      <c r="O2182" s="14" t="s">
        <v>453</v>
      </c>
      <c r="P2182" s="14" t="s">
        <v>453</v>
      </c>
      <c r="Q2182" t="s">
        <v>23459</v>
      </c>
      <c r="R2182" s="14" t="s">
        <v>453</v>
      </c>
      <c r="S2182" t="s">
        <v>23460</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23344</v>
      </c>
      <c r="K2183" t="s">
        <v>23461</v>
      </c>
      <c r="L2183" t="s">
        <v>4295</v>
      </c>
      <c r="M2183" t="s">
        <v>23462</v>
      </c>
      <c r="N2183" s="14" t="s">
        <v>453</v>
      </c>
      <c r="O2183" s="14" t="s">
        <v>453</v>
      </c>
      <c r="P2183" s="14" t="s">
        <v>453</v>
      </c>
      <c r="Q2183" t="s">
        <v>23463</v>
      </c>
      <c r="R2183" s="14" t="s">
        <v>453</v>
      </c>
      <c r="S2183" t="s">
        <v>23464</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23344</v>
      </c>
      <c r="K2184" t="s">
        <v>23465</v>
      </c>
      <c r="L2184" t="s">
        <v>4295</v>
      </c>
      <c r="M2184" t="s">
        <v>23346</v>
      </c>
      <c r="N2184" s="14" t="s">
        <v>453</v>
      </c>
      <c r="O2184" s="14" t="s">
        <v>453</v>
      </c>
      <c r="P2184" s="14" t="s">
        <v>453</v>
      </c>
      <c r="Q2184" t="s">
        <v>23466</v>
      </c>
      <c r="R2184" s="14" t="s">
        <v>453</v>
      </c>
      <c r="S2184" t="s">
        <v>23467</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23344</v>
      </c>
      <c r="K2185" t="s">
        <v>23468</v>
      </c>
      <c r="L2185" t="s">
        <v>4295</v>
      </c>
      <c r="M2185" t="s">
        <v>23346</v>
      </c>
      <c r="N2185" s="14" t="s">
        <v>453</v>
      </c>
      <c r="O2185" s="14" t="s">
        <v>453</v>
      </c>
      <c r="P2185" s="14" t="s">
        <v>453</v>
      </c>
      <c r="Q2185" t="s">
        <v>23469</v>
      </c>
      <c r="R2185" s="14" t="s">
        <v>453</v>
      </c>
      <c r="S2185" t="s">
        <v>23470</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23344</v>
      </c>
      <c r="K2186" t="s">
        <v>23471</v>
      </c>
      <c r="L2186" t="s">
        <v>4295</v>
      </c>
      <c r="M2186" t="s">
        <v>23346</v>
      </c>
      <c r="N2186" s="14" t="s">
        <v>453</v>
      </c>
      <c r="O2186" s="14" t="s">
        <v>453</v>
      </c>
      <c r="P2186" s="14" t="s">
        <v>453</v>
      </c>
      <c r="Q2186" t="s">
        <v>23472</v>
      </c>
      <c r="R2186" s="14" t="s">
        <v>453</v>
      </c>
      <c r="S2186" t="s">
        <v>23473</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23344</v>
      </c>
      <c r="K2187" t="s">
        <v>23474</v>
      </c>
      <c r="L2187" t="s">
        <v>4295</v>
      </c>
      <c r="M2187" t="s">
        <v>23346</v>
      </c>
      <c r="N2187" s="14" t="s">
        <v>453</v>
      </c>
      <c r="O2187" s="14" t="s">
        <v>453</v>
      </c>
      <c r="P2187" s="14" t="s">
        <v>453</v>
      </c>
      <c r="Q2187" t="s">
        <v>23475</v>
      </c>
      <c r="R2187" s="14" t="s">
        <v>453</v>
      </c>
      <c r="S2187" t="s">
        <v>23476</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23344</v>
      </c>
      <c r="K2188" t="s">
        <v>23477</v>
      </c>
      <c r="L2188" t="s">
        <v>4295</v>
      </c>
      <c r="M2188" t="s">
        <v>23346</v>
      </c>
      <c r="N2188" s="14" t="s">
        <v>453</v>
      </c>
      <c r="O2188" s="14" t="s">
        <v>453</v>
      </c>
      <c r="P2188" s="14" t="s">
        <v>453</v>
      </c>
      <c r="Q2188" t="s">
        <v>23478</v>
      </c>
      <c r="R2188" s="14" t="s">
        <v>453</v>
      </c>
      <c r="S2188" t="s">
        <v>23479</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23344</v>
      </c>
      <c r="K2189" t="s">
        <v>23480</v>
      </c>
      <c r="L2189" t="s">
        <v>4295</v>
      </c>
      <c r="M2189" t="s">
        <v>23346</v>
      </c>
      <c r="N2189" s="14" t="s">
        <v>453</v>
      </c>
      <c r="O2189" s="14" t="s">
        <v>453</v>
      </c>
      <c r="P2189" s="14" t="s">
        <v>453</v>
      </c>
      <c r="Q2189" t="s">
        <v>23481</v>
      </c>
      <c r="R2189" s="14" t="s">
        <v>453</v>
      </c>
      <c r="S2189" t="s">
        <v>23482</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23344</v>
      </c>
      <c r="K2190" t="s">
        <v>23483</v>
      </c>
      <c r="L2190" t="s">
        <v>4295</v>
      </c>
      <c r="M2190" t="s">
        <v>23381</v>
      </c>
      <c r="N2190" s="14" t="s">
        <v>453</v>
      </c>
      <c r="O2190" s="14" t="s">
        <v>453</v>
      </c>
      <c r="P2190" s="14" t="s">
        <v>453</v>
      </c>
      <c r="Q2190" t="s">
        <v>23484</v>
      </c>
      <c r="R2190" s="14" t="s">
        <v>453</v>
      </c>
      <c r="S2190" t="s">
        <v>23485</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23344</v>
      </c>
      <c r="K2191" t="s">
        <v>23486</v>
      </c>
      <c r="L2191" t="s">
        <v>4295</v>
      </c>
      <c r="M2191" t="s">
        <v>23346</v>
      </c>
      <c r="N2191" s="14" t="s">
        <v>453</v>
      </c>
      <c r="O2191" s="14" t="s">
        <v>453</v>
      </c>
      <c r="P2191" s="14" t="s">
        <v>453</v>
      </c>
      <c r="Q2191" t="s">
        <v>23487</v>
      </c>
      <c r="R2191" s="14" t="s">
        <v>453</v>
      </c>
      <c r="S2191" t="s">
        <v>23488</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23344</v>
      </c>
      <c r="K2192" t="s">
        <v>23489</v>
      </c>
      <c r="L2192" t="s">
        <v>4295</v>
      </c>
      <c r="M2192" t="s">
        <v>23346</v>
      </c>
      <c r="N2192" s="14" t="s">
        <v>453</v>
      </c>
      <c r="O2192" s="14" t="s">
        <v>453</v>
      </c>
      <c r="P2192" s="14" t="s">
        <v>453</v>
      </c>
      <c r="Q2192" t="s">
        <v>23490</v>
      </c>
      <c r="R2192" s="14" t="s">
        <v>453</v>
      </c>
      <c r="S2192" t="s">
        <v>23491</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23492</v>
      </c>
      <c r="L2193" t="s">
        <v>4295</v>
      </c>
      <c r="M2193" t="s">
        <v>23346</v>
      </c>
      <c r="N2193" s="14" t="s">
        <v>453</v>
      </c>
      <c r="O2193" s="14" t="s">
        <v>453</v>
      </c>
      <c r="P2193" s="14" t="s">
        <v>453</v>
      </c>
      <c r="Q2193" t="s">
        <v>23493</v>
      </c>
      <c r="R2193" s="14" t="s">
        <v>453</v>
      </c>
      <c r="S2193" t="s">
        <v>23491</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23561</v>
      </c>
      <c r="K2194" t="s">
        <v>6980</v>
      </c>
      <c r="L2194" t="s">
        <v>6981</v>
      </c>
      <c r="M2194" t="s">
        <v>23562</v>
      </c>
      <c r="N2194" s="14" t="s">
        <v>453</v>
      </c>
      <c r="O2194" s="14" t="s">
        <v>453</v>
      </c>
      <c r="P2194" s="14" t="s">
        <v>453</v>
      </c>
      <c r="Q2194" t="s">
        <v>23563</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23561</v>
      </c>
      <c r="K2195" t="s">
        <v>23564</v>
      </c>
      <c r="L2195" t="s">
        <v>6981</v>
      </c>
      <c r="M2195" t="s">
        <v>23565</v>
      </c>
      <c r="N2195" s="14" t="s">
        <v>453</v>
      </c>
      <c r="O2195" s="14" t="s">
        <v>453</v>
      </c>
      <c r="P2195" s="14" t="s">
        <v>453</v>
      </c>
      <c r="Q2195" t="s">
        <v>23566</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2022</v>
      </c>
      <c r="H2" s="57">
        <f>F2-G2</f>
        <v>911</v>
      </c>
      <c r="I2" s="57">
        <f>H2-C2</f>
        <v>911</v>
      </c>
      <c r="J2" s="57">
        <v>0</v>
      </c>
      <c r="L2">
        <v>2581</v>
      </c>
      <c r="M2">
        <f>L2-1927</f>
        <v>654</v>
      </c>
      <c r="O2" s="15" t="s">
        <v>20172</v>
      </c>
      <c r="Q2">
        <f>M14+V14</f>
        <v>2845</v>
      </c>
      <c r="R2" s="15">
        <f>Q2-Q6</f>
        <v>823</v>
      </c>
      <c r="S2" s="15">
        <f>R2-C9-C2</f>
        <v>460</v>
      </c>
      <c r="T2">
        <f>S2-J2-J9</f>
        <v>460</v>
      </c>
    </row>
    <row r="3" spans="2:28" x14ac:dyDescent="0.25">
      <c r="B3" s="57" t="s">
        <v>20140</v>
      </c>
      <c r="C3" s="57">
        <v>0</v>
      </c>
      <c r="D3" s="57">
        <v>2222</v>
      </c>
      <c r="E3" s="57">
        <v>100</v>
      </c>
      <c r="F3" s="57">
        <f>D3+E3</f>
        <v>2322</v>
      </c>
      <c r="G3" s="491"/>
      <c r="H3" s="57">
        <f>F3-G2</f>
        <v>300</v>
      </c>
      <c r="I3" s="57">
        <f>(H3-C3)-J3</f>
        <v>293</v>
      </c>
      <c r="J3" s="57">
        <v>7</v>
      </c>
      <c r="L3">
        <v>91</v>
      </c>
      <c r="M3">
        <f>C2+C9</f>
        <v>363</v>
      </c>
      <c r="O3" s="15" t="s">
        <v>20171</v>
      </c>
      <c r="Q3">
        <f>O14+X14</f>
        <v>3056</v>
      </c>
      <c r="R3" s="15">
        <f>Q3-Q6</f>
        <v>1034</v>
      </c>
      <c r="S3" s="15">
        <f>R3-C11-C4</f>
        <v>727</v>
      </c>
      <c r="T3">
        <f>S3-J4-J11-M7</f>
        <v>664</v>
      </c>
    </row>
    <row r="4" spans="2:28" x14ac:dyDescent="0.25">
      <c r="B4" s="57" t="s">
        <v>20145</v>
      </c>
      <c r="C4" s="57">
        <v>0</v>
      </c>
      <c r="D4" s="57">
        <v>2500</v>
      </c>
      <c r="E4" s="57">
        <v>192</v>
      </c>
      <c r="F4" s="57">
        <f>D4+E4</f>
        <v>2692</v>
      </c>
      <c r="G4" s="491"/>
      <c r="H4" s="57">
        <f>F4-G2</f>
        <v>670</v>
      </c>
      <c r="I4" s="57">
        <f>(H4-C4)-J4</f>
        <v>657</v>
      </c>
      <c r="J4" s="57">
        <v>13</v>
      </c>
      <c r="M4">
        <f>M2-M3</f>
        <v>291</v>
      </c>
      <c r="O4" s="15" t="s">
        <v>20173</v>
      </c>
      <c r="Q4">
        <f>Q14+Z14</f>
        <v>2594</v>
      </c>
      <c r="R4" s="15">
        <f>Q4-Q6</f>
        <v>572</v>
      </c>
      <c r="S4" s="15">
        <f>R4-C3-C10</f>
        <v>369</v>
      </c>
      <c r="T4">
        <f>S4-J3-J10-M8</f>
        <v>331</v>
      </c>
    </row>
    <row r="5" spans="2:28" x14ac:dyDescent="0.25">
      <c r="B5" s="57" t="s">
        <v>20142</v>
      </c>
      <c r="C5" s="57">
        <v>0</v>
      </c>
      <c r="D5" s="57">
        <v>2450</v>
      </c>
      <c r="E5" s="57">
        <v>121</v>
      </c>
      <c r="F5" s="57">
        <f>D5+E5</f>
        <v>2571</v>
      </c>
      <c r="G5" s="491"/>
      <c r="H5" s="57">
        <f>F5-G2</f>
        <v>549</v>
      </c>
      <c r="I5" s="57">
        <f>H5-C5</f>
        <v>549</v>
      </c>
      <c r="J5" s="57">
        <v>0</v>
      </c>
      <c r="O5" s="15" t="s">
        <v>20174</v>
      </c>
      <c r="Q5">
        <f>S14+AB14</f>
        <v>2450</v>
      </c>
      <c r="R5" s="15">
        <f>Q5-Q6</f>
        <v>428</v>
      </c>
      <c r="S5" s="15">
        <f>R5-C12-C5</f>
        <v>0</v>
      </c>
      <c r="T5">
        <f>S5-J5-J12</f>
        <v>0</v>
      </c>
    </row>
    <row r="6" spans="2:28" ht="15.75" thickBot="1" x14ac:dyDescent="0.3">
      <c r="B6" s="15"/>
      <c r="D6" s="15"/>
      <c r="E6" s="15"/>
      <c r="F6" s="15"/>
      <c r="G6" s="15"/>
      <c r="H6" s="15"/>
      <c r="O6" s="15" t="s">
        <v>20175</v>
      </c>
      <c r="Q6">
        <f>Mensal!C3</f>
        <v>2022</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23530</v>
      </c>
      <c r="J60" s="15" t="s">
        <v>4064</v>
      </c>
    </row>
    <row r="61" spans="2:10" s="15" customFormat="1" x14ac:dyDescent="0.25">
      <c r="B61" s="257">
        <v>41873</v>
      </c>
      <c r="C61" s="57">
        <v>17</v>
      </c>
      <c r="D61" s="57">
        <v>30</v>
      </c>
      <c r="E61" s="57">
        <v>40</v>
      </c>
      <c r="F61" s="57">
        <v>24</v>
      </c>
      <c r="G61" s="57" t="s">
        <v>13994</v>
      </c>
      <c r="H61" s="57" t="s">
        <v>23568</v>
      </c>
      <c r="I61" s="57" t="s">
        <v>23569</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2014-09-01T21:35:14Z</dcterms:modified>
</cp:coreProperties>
</file>