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Reparos!$A$2:$J$2</definedName>
    <definedName name="_xlnm._FilterDatabase" localSheetId="4" hidden="1">SAOM!$A$1:$AD$2092</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521" i="12"/>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C520"/>
  <c r="D520"/>
  <c r="B521"/>
  <c r="C521"/>
  <c r="D521"/>
  <c r="B522"/>
  <c r="C522"/>
  <c r="D522"/>
  <c r="B523"/>
  <c r="C523"/>
  <c r="D523"/>
  <c r="B524"/>
  <c r="C524"/>
  <c r="D524"/>
  <c r="B525"/>
  <c r="C525"/>
  <c r="D525"/>
  <c r="B526"/>
  <c r="C526"/>
  <c r="D526"/>
  <c r="B527"/>
  <c r="C527"/>
  <c r="D527"/>
  <c r="B528"/>
  <c r="C528"/>
  <c r="D528"/>
  <c r="B529"/>
  <c r="C529"/>
  <c r="D529"/>
  <c r="B530"/>
  <c r="C530"/>
  <c r="D530"/>
  <c r="B531"/>
  <c r="C531"/>
  <c r="D531"/>
  <c r="B532"/>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B627"/>
  <c r="C627"/>
  <c r="D62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2" i="10" l="1"/>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AG1771" s="1"/>
  <c r="D1772"/>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72" i="1" l="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8" l="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E405" i="12" s="1"/>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G814" l="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E439" i="12" s="1"/>
  <c r="B439"/>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E508" i="12" s="1"/>
  <c r="B508"/>
  <c r="AG439" i="1"/>
  <c r="E60" i="12" s="1"/>
  <c r="B60"/>
  <c r="AG459" i="1"/>
  <c r="B304" i="12"/>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39" l="1"/>
  <c r="E156" i="12" s="1"/>
  <c r="B156"/>
  <c r="AG191" i="1"/>
  <c r="E287" i="12" s="1"/>
  <c r="B287"/>
  <c r="AG195" i="1"/>
  <c r="B507" i="12"/>
  <c r="B517"/>
  <c r="AG199" i="1"/>
  <c r="E127" i="12" s="1"/>
  <c r="B127"/>
  <c r="AG201" i="1"/>
  <c r="B18" i="12"/>
  <c r="B44"/>
  <c r="AG205" i="1"/>
  <c r="B37" i="12"/>
  <c r="B424"/>
  <c r="AG207" i="1"/>
  <c r="E19" i="12" s="1"/>
  <c r="B19"/>
  <c r="AG209" i="1"/>
  <c r="B478" i="12"/>
  <c r="B473"/>
  <c r="B12"/>
  <c r="AG243" i="1"/>
  <c r="E245" i="12" s="1"/>
  <c r="B245"/>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50" l="1"/>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<sst xmlns="http://schemas.openxmlformats.org/spreadsheetml/2006/main" count="62794" uniqueCount="20735">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</sst>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14" fontId="0" fillId="15" borderId="9" xfId="0" applyNumberFormat="1" applyFill="1" applyBorder="1" applyAlignment="1">
      <alignment horizont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H2" sqref="AH1:AL1048576"/>
    </sheetView>
  </sheetViews>
  <sheetFormatPr defaultRowHeight="15"/>
  <cols>
    <col min="1" max="1" width="9.140625" style="206"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8"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396" t="s">
        <v>3</v>
      </c>
      <c r="B1" s="397"/>
      <c r="C1" s="397"/>
      <c r="D1" s="397"/>
      <c r="E1" s="397"/>
      <c r="F1" s="397"/>
      <c r="G1" s="397"/>
      <c r="H1" s="397"/>
      <c r="I1" s="397"/>
      <c r="J1" s="397"/>
      <c r="K1" s="397"/>
      <c r="L1" s="397"/>
      <c r="M1" s="397"/>
      <c r="N1" s="397"/>
      <c r="O1" s="397"/>
      <c r="P1" s="397"/>
      <c r="Q1" s="397"/>
      <c r="R1" s="397"/>
      <c r="S1" s="397"/>
      <c r="T1" s="397"/>
      <c r="U1" s="397"/>
      <c r="V1" s="397"/>
      <c r="W1" s="397"/>
      <c r="X1" s="397"/>
      <c r="Y1" s="397"/>
      <c r="Z1" s="397"/>
      <c r="AA1" s="397"/>
      <c r="AB1" s="397"/>
      <c r="AC1" s="397"/>
      <c r="AD1" s="397"/>
      <c r="AE1" s="397"/>
      <c r="AF1" s="397"/>
      <c r="AG1" s="397"/>
      <c r="AH1" s="397"/>
      <c r="AI1" s="398"/>
    </row>
    <row r="2" spans="1:36" ht="9.75" customHeight="1" thickBot="1">
      <c r="A2" s="399"/>
      <c r="B2" s="400"/>
      <c r="C2" s="400"/>
      <c r="D2" s="400"/>
      <c r="E2" s="400"/>
      <c r="F2" s="400"/>
      <c r="G2" s="400"/>
      <c r="H2" s="400"/>
      <c r="I2" s="400"/>
      <c r="J2" s="400"/>
      <c r="K2" s="400"/>
      <c r="L2" s="400"/>
      <c r="M2" s="400"/>
      <c r="N2" s="400"/>
      <c r="O2" s="400"/>
      <c r="P2" s="400"/>
      <c r="Q2" s="400"/>
      <c r="R2" s="401"/>
      <c r="S2" s="400"/>
      <c r="T2" s="400"/>
      <c r="U2" s="400"/>
      <c r="V2" s="400"/>
      <c r="W2" s="400"/>
      <c r="X2" s="400"/>
      <c r="Y2" s="400"/>
      <c r="Z2" s="400"/>
      <c r="AA2" s="402"/>
      <c r="AB2" s="400"/>
      <c r="AC2" s="400"/>
      <c r="AD2" s="401"/>
      <c r="AE2" s="106"/>
      <c r="AF2" s="160"/>
      <c r="AG2" s="368"/>
      <c r="AH2" s="259"/>
    </row>
    <row r="3" spans="1:36" s="1" customFormat="1" ht="38.25" customHeight="1" thickBot="1">
      <c r="A3" s="201"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3" t="s">
        <v>16326</v>
      </c>
      <c r="AD3" s="83" t="s">
        <v>2</v>
      </c>
      <c r="AE3" s="83" t="s">
        <v>6777</v>
      </c>
      <c r="AF3" s="83" t="s">
        <v>13513</v>
      </c>
      <c r="AG3" s="83" t="s">
        <v>20657</v>
      </c>
      <c r="AH3" s="83" t="s">
        <v>19209</v>
      </c>
      <c r="AI3" s="81" t="s">
        <v>3375</v>
      </c>
    </row>
    <row r="4" spans="1:36" ht="8.25" customHeight="1">
      <c r="A4" s="202"/>
      <c r="B4" s="68"/>
      <c r="C4" s="189"/>
      <c r="D4" s="189"/>
      <c r="E4" s="69"/>
      <c r="F4" s="69"/>
      <c r="G4" s="69"/>
      <c r="H4" s="69"/>
      <c r="I4" s="69"/>
      <c r="J4" s="70"/>
      <c r="K4" s="70"/>
      <c r="L4" s="70"/>
      <c r="M4" s="70"/>
      <c r="N4" s="71"/>
      <c r="O4" s="71"/>
      <c r="P4" s="71"/>
      <c r="Q4" s="71"/>
      <c r="R4" s="72"/>
      <c r="S4" s="73"/>
      <c r="T4" s="71"/>
      <c r="U4" s="74"/>
      <c r="V4" s="71"/>
      <c r="W4" s="75"/>
      <c r="X4" s="74"/>
      <c r="Y4" s="74"/>
      <c r="Z4" s="74"/>
      <c r="AA4" s="77"/>
      <c r="AB4" s="78"/>
      <c r="AC4" s="254"/>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5">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3">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5"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3">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5"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3">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5">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3">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5">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3">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5"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3">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5">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3">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5">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3">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5">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3">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5">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3">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5">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3">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5">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3">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5">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3">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5">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3">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5">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3">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5">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5">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3">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5">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3">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5">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20682</v>
      </c>
      <c r="AJ23" s="15" t="s">
        <v>4086</v>
      </c>
    </row>
    <row r="24" spans="1:36" s="15" customFormat="1" ht="15.75" customHeight="1">
      <c r="A24" s="203">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5">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3">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5">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3">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5">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3">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5">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3">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5">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3">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5">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3">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5">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3">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5">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3">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5">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3">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5">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3">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5">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3">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5">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5">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3">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5">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3">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5">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3">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5">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3">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5">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3">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5">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3">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5">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3">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5">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5">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3">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5">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3">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5">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3">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5">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3">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5">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3">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5">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3">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5">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3">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5">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3">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5">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3">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5">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3">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5">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3">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5">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3">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5">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3">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5">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3">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5">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3">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5">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3">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5">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3">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5">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3">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5">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3">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5">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3">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5">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5">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5">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5">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4">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5">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4">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5">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5">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4">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5">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4">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5">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5">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4">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5">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5">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5">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5">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4">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5">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5">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5">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5">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5">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5">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5">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5">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5">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5">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5">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5">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4">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5">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4">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5">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4">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5">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5">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5">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5">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5">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5">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5">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5">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5">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5">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5">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5">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5">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5">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5">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5">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5">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5">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5">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8">
        <v>41337</v>
      </c>
      <c r="AC111" s="255">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5">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5">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5">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5">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5">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5">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5">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5">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5">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5">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5">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5">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5">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5">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5">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5">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5">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5">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5">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5">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5">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5">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5">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5">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5">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5">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5">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5">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5">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5">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5">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5">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5">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5">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5">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5">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5">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5">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5">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5">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5">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5">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5"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5">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5">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5">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5">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5">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5">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5">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5">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5">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5">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5">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5">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5">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5">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5">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5">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5">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5">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20411</v>
      </c>
      <c r="AN172" s="100" t="s">
        <v>20488</v>
      </c>
      <c r="AO172" s="46">
        <v>41509</v>
      </c>
      <c r="AP172" s="46">
        <v>41514</v>
      </c>
      <c r="AQ172" s="161" t="s">
        <v>15894</v>
      </c>
      <c r="AR172" s="100" t="s">
        <v>15293</v>
      </c>
      <c r="AS172" s="100" t="s">
        <v>20628</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5">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5">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5"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5">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5">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5">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5">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5">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5">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5">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5">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5">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5">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5">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5">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5">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8">
        <v>41337</v>
      </c>
      <c r="AC189" s="255">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5">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5">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5">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5">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5">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5">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20635</v>
      </c>
      <c r="AN195" s="98" t="s">
        <v>20683</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5">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5">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5">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5">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5">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5">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5">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5">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5">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5">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5">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8">
        <v>41337</v>
      </c>
      <c r="AC207" s="255">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5">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5">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20480</v>
      </c>
      <c r="AN209" s="99" t="s">
        <v>19233</v>
      </c>
      <c r="AO209" s="14">
        <v>41491</v>
      </c>
      <c r="AP209" s="14">
        <v>41493</v>
      </c>
      <c r="AQ209" s="161" t="s">
        <v>8486</v>
      </c>
      <c r="AR209" s="99" t="s">
        <v>20481</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5">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5">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8">
        <v>41337</v>
      </c>
      <c r="AC212" s="255">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5">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5">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5">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5">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5">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5">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5">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5">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5">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5">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5">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5">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5">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5">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5">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5">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5">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5">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5">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5">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5">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5">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5">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5">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5">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5">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5">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5">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5"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5">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5">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5">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5">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5">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5">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5">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5">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6">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5">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5">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5">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5">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5">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6"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5">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5">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5">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5">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5">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5">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5">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5">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5">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5">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5">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5">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5">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5">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5">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5">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5"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5">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5">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5">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5">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5">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5">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5">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5">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5">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5">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5"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5">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5"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5">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5">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5">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5">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5">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5">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5">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5">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5">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5">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5">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5">
        <f>VLOOKUP(D298,Faturamento!D$3:F1733,3,0)</f>
        <v>41153</v>
      </c>
      <c r="AD298" s="193"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5">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5">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5">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5">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5">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5">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5">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5">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5">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5">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5">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5">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5">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5">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5">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5">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5">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5">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5">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5">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5">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5">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5">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5">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5">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5">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5">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5">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5">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5">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5">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5">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5">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5">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20410</v>
      </c>
      <c r="AN332" s="99" t="s">
        <v>20413</v>
      </c>
      <c r="AO332" s="14">
        <v>41509</v>
      </c>
      <c r="AP332" s="14">
        <v>41547</v>
      </c>
      <c r="AQ332" s="38" t="s">
        <v>15894</v>
      </c>
      <c r="AR332" s="99" t="s">
        <v>20410</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5">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5">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5">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5">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5">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5">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5">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5">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5">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5">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5">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5">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5">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5">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5">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5">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5">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5">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5">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5">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5">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5">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5">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5">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5">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5">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5">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5">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5">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5">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5">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5">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5">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5">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5"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5">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5">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5">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5">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5">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5">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5">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5">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5">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5">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5">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5">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5">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5">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5">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5">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5">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20416</v>
      </c>
      <c r="AN384" s="99" t="s">
        <v>20483</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5">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5"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5">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5">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5">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5">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5">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5">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5">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5">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5">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5">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5">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5">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5">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5">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5">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5">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5">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5">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5">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5">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5"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5">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5">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5">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5"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5">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5">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5">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5">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5">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5">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5">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5">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5">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5">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5">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5">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5">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5"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5">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5">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5">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5">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5">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5">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5">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5">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5">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5">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5">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5">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5">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5">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5">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5">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5">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5">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5">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5">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5">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5">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5">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5">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5">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5">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5">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5">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5">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5">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5">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5">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5">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5">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20409</v>
      </c>
      <c r="BC459" s="99" t="s">
        <v>20470</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5">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5">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5">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5"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5">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5">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5">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5">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5">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5">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5">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5">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5">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5">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5">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5">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5">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5">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5">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5">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5"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5">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5">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5">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5">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5">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5">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5">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5">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5">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5">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5">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5">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5">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5">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5">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5">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5">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5">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5">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5">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5">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5">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5">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5">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5">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5">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5">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5">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5">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5">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5">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5">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5">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5">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5">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5">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5">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5">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5">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5">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5">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5">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5">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5">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5">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5">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5">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5">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5">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8">
        <v>41337</v>
      </c>
      <c r="AC530" s="255">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8">
        <v>41337</v>
      </c>
      <c r="AC531" s="255">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5">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5">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5">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5">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5">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5">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5">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5">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5">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8">
        <v>41337</v>
      </c>
      <c r="AC541" s="255">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5">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5">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2" customFormat="1" ht="15.75" customHeight="1">
      <c r="A544" s="30">
        <v>3705</v>
      </c>
      <c r="B544" s="166">
        <v>3705</v>
      </c>
      <c r="C544" s="22">
        <v>3705</v>
      </c>
      <c r="D544" s="166" t="str">
        <f>VLOOKUP(B544,SAOM!B$2:H2201,7,0)</f>
        <v>SES-TENI-3705</v>
      </c>
      <c r="E544" s="167">
        <v>41071</v>
      </c>
      <c r="F544" s="167">
        <v>41171</v>
      </c>
      <c r="G544" s="167">
        <f>VLOOKUP(B544,SAOM!B$2:D2088,3,0)</f>
        <v>41171</v>
      </c>
      <c r="H544" s="167">
        <f t="shared" si="16"/>
        <v>41186</v>
      </c>
      <c r="I544" s="167">
        <v>41086</v>
      </c>
      <c r="J544" s="10" t="s">
        <v>460</v>
      </c>
      <c r="K544" s="166" t="str">
        <f>VLOOKUP(B544,SAOM!B$2:H2085,4,0)</f>
        <v>Aceito</v>
      </c>
      <c r="L544" s="168"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6">
        <v>4033</v>
      </c>
      <c r="S544" s="167">
        <v>41169</v>
      </c>
      <c r="T544" s="196" t="str">
        <f>VLOOKUP(B544,SAOM!B$2:M2085,9,0)</f>
        <v>Viviene Vieira</v>
      </c>
      <c r="U544" s="167" t="str">
        <f>VLOOKUP(B544,SAOM!B$2:N2085,10,0)</f>
        <v>Rua José Hermógenes, n51 - Zona Rural- Bairro Topázio</v>
      </c>
      <c r="V544" s="196" t="str">
        <f>VLOOKUP(B544,SAOM!B$2:P2085,12,0)</f>
        <v>(33)3528-2181 /3529-</v>
      </c>
      <c r="W544" s="197" t="str">
        <f>VLOOKUP(B544,SAOM!B$2:O2085,11,0)</f>
        <v>39800-000</v>
      </c>
      <c r="X544" s="166" t="str">
        <f>VLOOKUP(B544,SAOM!B$2:Q2085,13,0)</f>
        <v>00:20:0E:10:59:37</v>
      </c>
      <c r="Y544" s="167">
        <v>41326</v>
      </c>
      <c r="Z544" s="61" t="s">
        <v>6138</v>
      </c>
      <c r="AA544" s="169">
        <v>41333</v>
      </c>
      <c r="AB544" s="349">
        <v>41337</v>
      </c>
      <c r="AC544" s="255">
        <f>VLOOKUP(D544,Faturamento!D$3:F1979,3,0)</f>
        <v>41364</v>
      </c>
      <c r="AD544" s="198" t="s">
        <v>15358</v>
      </c>
      <c r="AE544" s="169" t="str">
        <f>VLOOKUP(B544,SAOM!B$2:T2085,16,0)</f>
        <v xml:space="preserve">20/08/2012 15:08:22
Ivan Santos
Viviane confirmou o endereço. 
26/6 - Em contato com a Sra. Viviane (33) 3528-2181, informou que endereço correto e Rua Mario Campos N: 51- Distrito Topázio. 
Cnes: 2705338 
PSF Topázio </v>
      </c>
      <c r="AF544" s="169">
        <f t="shared" si="17"/>
        <v>41423</v>
      </c>
      <c r="AG544" s="14" t="e">
        <f>VLOOKUP(D544,Monitoramento!A$2:B740,2,0)</f>
        <v>#N/A</v>
      </c>
      <c r="AH544" s="98" t="str">
        <f>VLOOKUP(B544,SAOM!B$2:S2624,18,0)</f>
        <v>10.146.58.1</v>
      </c>
      <c r="AI544" s="11" t="str">
        <f>VLOOKUP(B544,SAOM!B$2:U2202,20,0)</f>
        <v>Não tem computador.</v>
      </c>
      <c r="AJ544" s="172"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5"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5">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5"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5">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5">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5">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5">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5">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5">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5">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8">
        <v>41337</v>
      </c>
      <c r="AC555" s="255">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5">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5">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5">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5">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5">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5">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5">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5">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5">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5">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5">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5">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5">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5">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5">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5">
        <f>VLOOKUP(D571,Faturamento!D$3:F2006,3,0)</f>
        <v>41183</v>
      </c>
      <c r="AD571" s="180"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5">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8">
        <v>41337</v>
      </c>
      <c r="AC573" s="255">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5">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8">
        <v>41337</v>
      </c>
      <c r="AC575" s="255">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8">
        <v>41337</v>
      </c>
      <c r="AC576" s="255">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5">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5">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5">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5">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5">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5"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5">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8">
        <v>41337</v>
      </c>
      <c r="AC584" s="255">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5">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5">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5">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5">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5">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5">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5">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5">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5">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5">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5">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5">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5">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5">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5">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5">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5">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5">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5">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5"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5">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5">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5">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5">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5">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5">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5">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5">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5">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5">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5">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5">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5">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5">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5">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5">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5">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5">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5">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5">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5">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5">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5">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5">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5">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5">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5">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5">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5">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5">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5">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20409</v>
      </c>
      <c r="AS635" s="99" t="s">
        <v>20418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5">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5">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5">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5">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5"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5">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5">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5">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5">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5">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5">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5">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8">
        <v>41337</v>
      </c>
      <c r="AC648" s="255">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8">
        <v>41337</v>
      </c>
      <c r="AC649" s="255">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5">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5">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5">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5">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5"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5">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5">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5">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5"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5">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5">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5">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5">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5">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5">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5">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5">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5">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5">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5">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5">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5">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5">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5">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5">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5">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5">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5">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5">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5">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5">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5">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5">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5">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5">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5">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5">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5"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5">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5">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5">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5">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5">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5">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5">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5">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5">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5">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5">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5">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5">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5">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5">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5">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5">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5">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5">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5">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5">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8">
        <v>41337</v>
      </c>
      <c r="AC709" s="255">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8">
        <v>41337</v>
      </c>
      <c r="AC710" s="255">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8">
        <v>41337</v>
      </c>
      <c r="AC711" s="255">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5">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5"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5">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5">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5">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5">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5">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3"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5">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5">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5">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5">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5">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5">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5">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5">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5">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5">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5">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5">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5">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5">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5">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5">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5">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5">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8">
        <v>41337</v>
      </c>
      <c r="AC737" s="255">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5">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5">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8">
        <v>41337</v>
      </c>
      <c r="AC740" s="255">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5">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5">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5"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5">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5">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5">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5">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8">
        <v>41337</v>
      </c>
      <c r="AC748" s="255">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5">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5">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5">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5">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5">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5">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5">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5">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5">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5">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5">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5">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5">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5">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5">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5">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5">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2" customFormat="1" ht="15.75" customHeight="1">
      <c r="A766" s="30">
        <v>4008</v>
      </c>
      <c r="B766" s="166">
        <v>4008</v>
      </c>
      <c r="C766" s="22">
        <v>4008</v>
      </c>
      <c r="D766" s="24" t="str">
        <f>VLOOKUP(B766,SAOM!B$2:H2423,7,0)</f>
        <v>SES-ITRA-4008</v>
      </c>
      <c r="E766" s="167">
        <v>41116</v>
      </c>
      <c r="F766" s="167">
        <f t="shared" si="32"/>
        <v>41161</v>
      </c>
      <c r="G766" s="13">
        <f>VLOOKUP(B766,SAOM!B$2:D2310,3,0)</f>
        <v>41161</v>
      </c>
      <c r="H766" s="167">
        <f t="shared" si="28"/>
        <v>41176</v>
      </c>
      <c r="I766" s="167" t="s">
        <v>455</v>
      </c>
      <c r="J766" s="168"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6">
        <v>4033</v>
      </c>
      <c r="S766" s="167">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7">
        <v>41206</v>
      </c>
      <c r="Z766" s="61" t="s">
        <v>7377</v>
      </c>
      <c r="AA766" s="169">
        <v>41206</v>
      </c>
      <c r="AB766" s="19">
        <v>41277</v>
      </c>
      <c r="AC766" s="255">
        <f>VLOOKUP(D766,Faturamento!D$3:F2201,3,0)</f>
        <v>41237</v>
      </c>
      <c r="AD766" s="170"/>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9">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5">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5">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5">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5">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5">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5">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5">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5">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5">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5">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5">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5">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5">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5">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5">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5">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5">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5">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5">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5">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5">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5">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5">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5">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5">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5">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5">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5">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5">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5">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5">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5">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5">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5">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5">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5">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5">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6"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5">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5">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5">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5">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5">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5">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5">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5">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5">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5">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5">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5">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5">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5">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5">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5">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5">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5">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5">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5">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5">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5">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5">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5">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5">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5">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5">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5">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5">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5"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5">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5">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5">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5">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5">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5">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5">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5">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5">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5">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5">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5">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5">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5">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5">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5">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5"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5">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5">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50">
        <v>41337</v>
      </c>
      <c r="AC853" s="255">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5">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5">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5"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5"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5">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5">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5">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5">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5">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5">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5">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5"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5">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5">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5">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5">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5">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5">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8">
        <v>41337</v>
      </c>
      <c r="AC871" s="255">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5">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5">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5">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5">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5">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5">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5">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5">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5">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5">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5">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5">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5">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5">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8">
        <v>41337</v>
      </c>
      <c r="AC886" s="255">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5">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8">
        <v>41337</v>
      </c>
      <c r="AC888" s="255">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8">
        <v>41337</v>
      </c>
      <c r="AC889" s="255">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5">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5">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6">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6">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5">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5">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5">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5">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5">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5">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5">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5">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5">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5">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5">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5">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5">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5">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5">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5">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5">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5">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5">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5">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5">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5">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5">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5">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5">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5">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5">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5">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5">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5">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5">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5">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5">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5">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5">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5">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5">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5">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5">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5">
        <f>VLOOKUP(D933,Faturamento!D$3:F2368,3,0)</f>
        <v>41231</v>
      </c>
      <c r="AD933" s="36" t="s">
        <v>20652</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5">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5">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5">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5">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50">
        <v>41337</v>
      </c>
      <c r="AC938" s="255">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5">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8">
        <v>41337</v>
      </c>
      <c r="AC940" s="255">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5">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5">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5">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5">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5">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5">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5">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5">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5">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5">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6">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5">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5">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8">
        <v>41337</v>
      </c>
      <c r="AC954" s="255">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5">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5">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8">
        <v>41337</v>
      </c>
      <c r="AC957" s="255">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8">
        <v>41337</v>
      </c>
      <c r="AC958" s="255">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5">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5">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5">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5">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5">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5"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8">
        <v>41337</v>
      </c>
      <c r="AC965" s="255">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5">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5">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5">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5">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5">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5">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5">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5">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5">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5">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5">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5">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5">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5">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5">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5">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5">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5">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5">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5">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5">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5">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5">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5">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5"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5"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5">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5">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5">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5"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5">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5">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5">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5">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5">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5">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5">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5">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5">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5">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5">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5">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5">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5">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5">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5">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5">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5">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5">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5">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5"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5"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5">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5">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5">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5"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8">
        <v>41337</v>
      </c>
      <c r="AC1022" s="255">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5">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5"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5">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5">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5">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5">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5">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5">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5">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8">
        <v>41337</v>
      </c>
      <c r="AC1032" s="255">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5">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5">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5">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5"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5">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5">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5">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8">
        <v>41337</v>
      </c>
      <c r="AC1040" s="255">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8">
        <v>41337</v>
      </c>
      <c r="AC1041" s="255">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5">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5">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5">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5">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5">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5">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5">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5">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5">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5">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5">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5">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5">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5">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5">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5">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5">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5">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5">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5">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5">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5">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5">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8">
        <v>41337</v>
      </c>
      <c r="AC1065" s="255">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5">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5">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8">
        <v>41337</v>
      </c>
      <c r="AC1068" s="255">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5">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5">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5">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8">
        <v>41337</v>
      </c>
      <c r="AC1072" s="255">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5">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5">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8">
        <v>41337</v>
      </c>
      <c r="AC1075" s="255">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8">
        <v>41337</v>
      </c>
      <c r="AC1076" s="255">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8">
        <v>41337</v>
      </c>
      <c r="AC1077" s="255">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8">
        <v>41337</v>
      </c>
      <c r="AC1078" s="255">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8">
        <v>41337</v>
      </c>
      <c r="AC1079" s="255">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5">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5">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5"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5">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5">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8">
        <v>41337</v>
      </c>
      <c r="AC1085" s="255">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5">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5">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5">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5">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5">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5">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5">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5">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5">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5">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8">
        <v>41337</v>
      </c>
      <c r="AC1096" s="255">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8">
        <v>41337</v>
      </c>
      <c r="AC1097" s="255">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5">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5">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5">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5">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5">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5">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5">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5">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5">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5">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5">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5">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5">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5">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5">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5">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5">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5">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5">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5">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5">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5">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5">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5">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5">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5">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5">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5"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5">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5">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5">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5">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5">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5">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5">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5">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8">
        <v>41337</v>
      </c>
      <c r="AC1134" s="255">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5">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5">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5">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5">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5">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8">
        <v>41337</v>
      </c>
      <c r="AC1140" s="255">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8">
        <v>41337</v>
      </c>
      <c r="AC1141" s="255">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8">
        <v>41337</v>
      </c>
      <c r="AC1142" s="255">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5">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8">
        <v>41337</v>
      </c>
      <c r="AC1144" s="255">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5">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8">
        <v>41337</v>
      </c>
      <c r="AC1146" s="255">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5"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5">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5">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5">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5">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5">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5">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5">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5">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5">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5"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5"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5">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5">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5">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8">
        <v>41337</v>
      </c>
      <c r="AC1162" s="255">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5">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5">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5">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5">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5">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5">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5">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5">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8">
        <v>41337</v>
      </c>
      <c r="AC1171" s="255">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5">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5">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8">
        <v>41337</v>
      </c>
      <c r="AC1174" s="255">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8">
        <v>41337</v>
      </c>
      <c r="AC1175" s="255">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8">
        <v>41337</v>
      </c>
      <c r="AC1176" s="255">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5">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8">
        <v>41337</v>
      </c>
      <c r="AC1178" s="255">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8">
        <v>41337</v>
      </c>
      <c r="AC1179" s="255">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5">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5">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8">
        <v>41337</v>
      </c>
      <c r="AC1182" s="255">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8">
        <v>41337</v>
      </c>
      <c r="AC1183" s="255">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5">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5">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5">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5">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5">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5">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5">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5">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5">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5">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5">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5">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5">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5">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5">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5">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5">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5">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5">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5">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5">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5">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50">
        <v>41337</v>
      </c>
      <c r="AC1206" s="255">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5">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5">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5">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5">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5">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5">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8">
        <v>41337</v>
      </c>
      <c r="AC1213" s="255">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5">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5">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5">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5">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50">
        <v>41337</v>
      </c>
      <c r="AC1218" s="255">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5">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8">
        <v>41337</v>
      </c>
      <c r="AC1220" s="255">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5">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5">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5">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3" t="s">
        <v>4885</v>
      </c>
      <c r="AA1224" s="46">
        <v>41360</v>
      </c>
      <c r="AB1224" s="47">
        <v>41390</v>
      </c>
      <c r="AC1224" s="255">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50">
        <v>41337</v>
      </c>
      <c r="AC1225" s="255">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5">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5">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5">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5">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5">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5">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5"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5">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5">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5">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5">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5">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5">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5">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5">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5">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5">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5">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5">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5">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5">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5">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5">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5">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5">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5">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5"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5">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5">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5">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5">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5">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5">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5">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5"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5">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5">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5">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5">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2" customFormat="1" ht="15.75" customHeight="1">
      <c r="A1265" s="30">
        <v>4568</v>
      </c>
      <c r="B1265" s="166">
        <v>4568</v>
      </c>
      <c r="C1265" s="22">
        <v>4568</v>
      </c>
      <c r="D1265" s="24" t="str">
        <f>VLOOKUP(B1265,SAOM!B$2:H2922,7,0)</f>
        <v>SES-JAGA-4568</v>
      </c>
      <c r="E1265" s="167">
        <v>41176</v>
      </c>
      <c r="F1265" s="167">
        <f t="shared" si="69"/>
        <v>41221</v>
      </c>
      <c r="G1265" s="13">
        <f>VLOOKUP(B1265,SAOM!B$2:D2809,3,0)</f>
        <v>41221</v>
      </c>
      <c r="H1265" s="167">
        <f t="shared" si="65"/>
        <v>41236</v>
      </c>
      <c r="I1265" s="167" t="s">
        <v>455</v>
      </c>
      <c r="J1265" s="168" t="s">
        <v>460</v>
      </c>
      <c r="K1265" s="24" t="str">
        <f>VLOOKUP(B1265,SAOM!B$2:H2806,4,0)</f>
        <v>Aceito</v>
      </c>
      <c r="L1265" s="10" t="s">
        <v>454</v>
      </c>
      <c r="M1265" s="24" t="str">
        <f>VLOOKUP(B1265,SAOM!B$2:F3092,5,0)</f>
        <v>Lider</v>
      </c>
      <c r="N1265" s="173" t="s">
        <v>7967</v>
      </c>
      <c r="O1265" s="11" t="str">
        <f>VLOOKUP(N1265,Coordenadas!B$2:C2112,2,0)</f>
        <v>SUL</v>
      </c>
      <c r="P1265" s="11" t="str">
        <f>VLOOKUP(N1265,Coordenadas!B$2:D2112,3,0)</f>
        <v xml:space="preserve"> 22°17'10.76"S</v>
      </c>
      <c r="Q1265" s="11" t="str">
        <f>VLOOKUP(N1265,Coordenadas!B$2:E2112,4,0)</f>
        <v xml:space="preserve"> 46°36'44.52"O</v>
      </c>
      <c r="R1265" s="166">
        <v>4033</v>
      </c>
      <c r="S1265" s="167">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7">
        <v>41206</v>
      </c>
      <c r="Z1265" s="61" t="s">
        <v>5290</v>
      </c>
      <c r="AA1265" s="169">
        <v>41206</v>
      </c>
      <c r="AB1265" s="19">
        <v>41254</v>
      </c>
      <c r="AC1265" s="255">
        <f>VLOOKUP(D1265,Faturamento!D$3:F2700,3,0)</f>
        <v>41237</v>
      </c>
      <c r="AD1265" s="170"/>
      <c r="AE1265" s="14" t="str">
        <f>VLOOKUP(B1265,SAOM!B$2:T2806,16,0)</f>
        <v>-</v>
      </c>
      <c r="AF1265" s="169">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5">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5">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5">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5"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5">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5">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5">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5">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5">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5">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5">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5">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5">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5">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5">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8">
        <v>41337</v>
      </c>
      <c r="AC1281" s="255">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5"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5">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5">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5">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50">
        <v>41337</v>
      </c>
      <c r="AC1286" s="255">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5">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5">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5">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5">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6">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5">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5">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5">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5">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5">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5">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5">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7"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7" t="str">
        <f>VLOOKUP(B1299,SAOM!B$2:M2840,9,0)</f>
        <v>CHRISTIANE RODRIGUES PEREIRA</v>
      </c>
      <c r="U1299" s="54" t="str">
        <f>VLOOKUP(B1299,SAOM!B$2:N2840,10,0)</f>
        <v>RUA: MUNIS PEREIRA DE ANDRADE N/81 - SÃO JOSE</v>
      </c>
      <c r="V1299" s="187" t="str">
        <f>VLOOKUP(B1299,SAOM!B$2:P2840,12,0)</f>
        <v>(38)3239-1291/-1112</v>
      </c>
      <c r="W1299" s="188" t="str">
        <f>VLOOKUP(B1299,SAOM!B$2:O2840,11,0)</f>
        <v>39420-000</v>
      </c>
      <c r="X1299" s="53" t="str">
        <f>VLOOKUP(B1299,SAOM!B$2:Q2840,13,0)</f>
        <v>00:20:0E:10:57:15</v>
      </c>
      <c r="Y1299" s="54">
        <v>41449</v>
      </c>
      <c r="Z1299" s="56" t="s">
        <v>12726</v>
      </c>
      <c r="AA1299" s="57">
        <v>41488</v>
      </c>
      <c r="AB1299" s="195">
        <v>41456</v>
      </c>
      <c r="AC1299" s="257">
        <f>VLOOKUP(D1299,Faturamento!D$3:F2734,3,0)</f>
        <v>41519</v>
      </c>
      <c r="AD1299" s="37" t="s">
        <v>20477</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8"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5">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5">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5">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5">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5">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5">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5">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5">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5">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5">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5">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5">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5">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5"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5">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5">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5">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5">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8">
        <v>41337</v>
      </c>
      <c r="AC1318" s="255">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5">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5">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5">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8">
        <v>41337</v>
      </c>
      <c r="AC1322" s="255">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5">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5">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6">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5">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5">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5">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5"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5">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5"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5">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6">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50">
        <v>41337</v>
      </c>
      <c r="AC1334" s="255">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5">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5">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5">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5">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5">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5">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5">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8">
        <v>41337</v>
      </c>
      <c r="AC1342" s="255">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5">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5">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5">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5">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5">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5">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5">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5">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5">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5">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9"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5">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5">
        <v>5527</v>
      </c>
      <c r="B1354" s="174">
        <v>5527</v>
      </c>
      <c r="C1354" s="22">
        <v>5527</v>
      </c>
      <c r="D1354" s="24" t="str">
        <f>VLOOKUP(B1354,SAOM!B$2:H3011,7,0)</f>
        <v>-</v>
      </c>
      <c r="E1354" s="175">
        <v>41221</v>
      </c>
      <c r="F1354" s="175">
        <f t="shared" si="78"/>
        <v>41266</v>
      </c>
      <c r="G1354" s="13">
        <f>VLOOKUP(B1354,SAOM!B$2:D2898,3,0)</f>
        <v>41266</v>
      </c>
      <c r="H1354" s="175">
        <f t="shared" si="76"/>
        <v>41281</v>
      </c>
      <c r="I1354" s="175">
        <v>41232</v>
      </c>
      <c r="J1354" s="176" t="s">
        <v>1282</v>
      </c>
      <c r="K1354" s="24" t="str">
        <f>VLOOKUP(B1354,SAOM!B$2:H2895,4,0)</f>
        <v>Paralisado</v>
      </c>
      <c r="L1354" s="10" t="s">
        <v>1282</v>
      </c>
      <c r="M1354" s="24" t="str">
        <f>VLOOKUP(B1354,SAOM!B$2:F3181,5,0)</f>
        <v>Lider</v>
      </c>
      <c r="N1354" s="178" t="s">
        <v>9026</v>
      </c>
      <c r="O1354" s="11" t="str">
        <f>VLOOKUP(N1354,Coordenadas!B$2:C2201,2,0)</f>
        <v>SUDESTE</v>
      </c>
      <c r="P1354" s="11" t="str">
        <f>VLOOKUP(N1354,Coordenadas!B$2:D2201,3,0)</f>
        <v xml:space="preserve"> 21°43'44.65"S</v>
      </c>
      <c r="Q1354" s="11" t="str">
        <f>VLOOKUP(N1354,Coordenadas!B$2:E2201,4,0)</f>
        <v xml:space="preserve"> 43° 4'2.34"O</v>
      </c>
      <c r="R1354" s="177">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5"/>
      <c r="Z1354" s="44"/>
      <c r="AA1354" s="89"/>
      <c r="AB1354" s="19"/>
      <c r="AC1354" s="255"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5">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5">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5">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5">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5">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5">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5">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5">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5">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5">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5">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5">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5">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5">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5">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5">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4" t="s">
        <v>3735</v>
      </c>
      <c r="AA1371" s="14">
        <v>41295</v>
      </c>
      <c r="AB1371" s="19">
        <v>41296</v>
      </c>
      <c r="AC1371" s="255">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5">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5">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5">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5"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5">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5">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50">
        <v>41337</v>
      </c>
      <c r="AC1378" s="255">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5">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5">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5">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5">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5">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5">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5">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5"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5">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5">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8">
        <v>41337</v>
      </c>
      <c r="AC1389" s="255">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50">
        <v>41337</v>
      </c>
      <c r="AC1390" s="255">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50">
        <v>41337</v>
      </c>
      <c r="AC1391" s="255">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6">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5">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5">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5">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5">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5">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5">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5">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5">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50">
        <v>41337</v>
      </c>
      <c r="AC1401" s="255">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50">
        <v>41337</v>
      </c>
      <c r="AC1402" s="255">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50">
        <v>41337</v>
      </c>
      <c r="AC1403" s="255">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8">
        <v>41337</v>
      </c>
      <c r="AC1404" s="255">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5">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5">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5">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5">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5"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5">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5"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5">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5">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5">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5">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5">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5">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5"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5">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5">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5">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5">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5">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5">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5">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5">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5">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5">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5">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5">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5">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5">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5">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5">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5">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5">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5">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5">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5">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5">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5">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5">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5">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5">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5">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5">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5">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5">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5">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5">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5">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6">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5">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6">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5">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6">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5">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5">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5">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5">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3" t="s">
        <v>11997</v>
      </c>
      <c r="AA1461" s="14">
        <v>41303</v>
      </c>
      <c r="AB1461" s="19">
        <v>41304</v>
      </c>
      <c r="AC1461" s="255">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3" t="s">
        <v>11997</v>
      </c>
      <c r="AA1462" s="46">
        <v>41291</v>
      </c>
      <c r="AB1462" s="19">
        <v>41295</v>
      </c>
      <c r="AC1462" s="255">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5">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5">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5">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5">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5">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3" t="s">
        <v>12031</v>
      </c>
      <c r="AA1468" s="46">
        <v>41296</v>
      </c>
      <c r="AB1468" s="19">
        <v>41298</v>
      </c>
      <c r="AC1468" s="255">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3" t="s">
        <v>12031</v>
      </c>
      <c r="AA1469" s="14">
        <v>41304</v>
      </c>
      <c r="AB1469" s="19">
        <v>41304</v>
      </c>
      <c r="AC1469" s="255">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5">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5">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5"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5">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5">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5">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5">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5">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5">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5">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5">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6">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6"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5">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5">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5">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5">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5">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5">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5">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5">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5">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5"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5">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5"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5"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5">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5">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5">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3" t="s">
        <v>6137</v>
      </c>
      <c r="AA1499" s="46">
        <v>41366</v>
      </c>
      <c r="AB1499" s="47"/>
      <c r="AC1499" s="255">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5">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5">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5">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5">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5">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5">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5">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5">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5"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5">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5">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5">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5">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5">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5">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5">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5">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5">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5">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5"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5"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5"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5"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5"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5"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5"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5"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5"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5">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5"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5"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5"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5"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5">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5">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5">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5"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5">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5"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5">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5">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5">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5">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5">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5">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5">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5">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5">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5">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5">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5">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5">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5">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5">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5">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5">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5">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5"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5">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5">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5">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5">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5">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5">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5">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5">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5">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5">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5">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8">
        <v>41337</v>
      </c>
      <c r="AC1569" s="255">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50">
        <v>41337</v>
      </c>
      <c r="AC1570" s="255">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5">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5">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6">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50">
        <v>41337</v>
      </c>
      <c r="AC1574" s="255">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5">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50">
        <v>41337</v>
      </c>
      <c r="AC1576" s="255">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00" t="s">
        <v>15485</v>
      </c>
      <c r="AA1577" s="14">
        <v>41337</v>
      </c>
      <c r="AB1577" s="348">
        <v>41337</v>
      </c>
      <c r="AC1577" s="255">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50">
        <v>41337</v>
      </c>
      <c r="AC1578" s="255">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5">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6">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6">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5">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5">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5">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5">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5">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5">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5">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5">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5">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6">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5">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5">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5">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5">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6">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5">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5"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5">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5">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5">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5">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5">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3" t="s">
        <v>12031</v>
      </c>
      <c r="AA1604" s="46">
        <v>41348</v>
      </c>
      <c r="AB1604" s="47">
        <v>41353</v>
      </c>
      <c r="AC1604" s="255">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3" t="s">
        <v>12031</v>
      </c>
      <c r="AA1605" s="46">
        <v>41351</v>
      </c>
      <c r="AB1605" s="47">
        <v>41353</v>
      </c>
      <c r="AC1605" s="255">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5">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5">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5">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5">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5">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5">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5">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5">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5">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5">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5">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5">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5">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5"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5">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5">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5">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5">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5">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5">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6">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5"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5">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5">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5">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5"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3" t="s">
        <v>3718</v>
      </c>
      <c r="AA1632" s="46">
        <v>41359</v>
      </c>
      <c r="AB1632" s="19">
        <v>41394</v>
      </c>
      <c r="AC1632" s="255">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3" t="s">
        <v>3718</v>
      </c>
      <c r="AA1633" s="46">
        <v>41359</v>
      </c>
      <c r="AB1633" s="19">
        <v>41394</v>
      </c>
      <c r="AC1633" s="255">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5"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5">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5">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5">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5">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5">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5">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5">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5">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5">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5">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5">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5">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6">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5">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5">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5">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3" t="s">
        <v>12726</v>
      </c>
      <c r="AA1651" s="19">
        <v>41386</v>
      </c>
      <c r="AB1651" s="19">
        <v>41392</v>
      </c>
      <c r="AC1651" s="256">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5">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3" t="s">
        <v>12726</v>
      </c>
      <c r="AA1653" s="19">
        <v>41386</v>
      </c>
      <c r="AB1653" s="19">
        <v>41392</v>
      </c>
      <c r="AC1653" s="256">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3" t="s">
        <v>12031</v>
      </c>
      <c r="AA1654" s="47">
        <v>41388</v>
      </c>
      <c r="AB1654" s="19">
        <v>41392</v>
      </c>
      <c r="AC1654" s="256">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5">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5">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5">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5">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3" t="s">
        <v>12031</v>
      </c>
      <c r="AA1659" s="47">
        <v>41389</v>
      </c>
      <c r="AB1659" s="47">
        <v>41389</v>
      </c>
      <c r="AC1659" s="256">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3" t="s">
        <v>11997</v>
      </c>
      <c r="AA1660" s="47">
        <v>41404</v>
      </c>
      <c r="AB1660" s="47">
        <v>41411</v>
      </c>
      <c r="AC1660" s="256">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5">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5">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5">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5">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3" t="s">
        <v>11997</v>
      </c>
      <c r="AA1665" s="19">
        <v>41386</v>
      </c>
      <c r="AB1665" s="47"/>
      <c r="AC1665" s="256">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3" t="s">
        <v>11997</v>
      </c>
      <c r="AA1666" s="19">
        <v>41386</v>
      </c>
      <c r="AB1666" s="47"/>
      <c r="AC1666" s="256">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5"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3" t="s">
        <v>12031</v>
      </c>
      <c r="AA1668" s="14">
        <v>41383</v>
      </c>
      <c r="AB1668" s="47"/>
      <c r="AC1668" s="256">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5">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5">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5">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3" t="s">
        <v>12031</v>
      </c>
      <c r="AA1672" s="47">
        <v>41394</v>
      </c>
      <c r="AB1672" s="47">
        <v>41397</v>
      </c>
      <c r="AC1672" s="256">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3" t="s">
        <v>11997</v>
      </c>
      <c r="AA1673" s="47">
        <v>41394</v>
      </c>
      <c r="AB1673" s="47">
        <v>41397</v>
      </c>
      <c r="AC1673" s="256">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3" t="s">
        <v>12031</v>
      </c>
      <c r="AA1674" s="47">
        <v>41394</v>
      </c>
      <c r="AB1674" s="47">
        <v>41397</v>
      </c>
      <c r="AC1674" s="256">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3" t="s">
        <v>11997</v>
      </c>
      <c r="AA1675" s="47">
        <v>41400</v>
      </c>
      <c r="AB1675" s="47">
        <v>41401</v>
      </c>
      <c r="AC1675" s="256">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5">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5">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3" t="s">
        <v>20061</v>
      </c>
      <c r="AA1678" s="47">
        <v>41453</v>
      </c>
      <c r="AB1678" s="47">
        <v>41456</v>
      </c>
      <c r="AC1678" s="256">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5">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3" t="s">
        <v>17715</v>
      </c>
      <c r="AA1680" s="47">
        <v>41394</v>
      </c>
      <c r="AB1680" s="47">
        <v>41401</v>
      </c>
      <c r="AC1680" s="256">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3" t="s">
        <v>12031</v>
      </c>
      <c r="AA1681" s="47">
        <v>41407</v>
      </c>
      <c r="AB1681" s="47">
        <v>41411</v>
      </c>
      <c r="AC1681" s="256">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3" t="s">
        <v>12726</v>
      </c>
      <c r="AA1682" s="47">
        <v>41400</v>
      </c>
      <c r="AB1682" s="47">
        <v>41401</v>
      </c>
      <c r="AC1682" s="256">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3" t="s">
        <v>12726</v>
      </c>
      <c r="AA1683" s="47">
        <v>41394</v>
      </c>
      <c r="AB1683" s="47">
        <v>41401</v>
      </c>
      <c r="AC1683" s="256">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5">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5">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5">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5">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3" t="s">
        <v>13095</v>
      </c>
      <c r="AA1688" s="47">
        <v>41387</v>
      </c>
      <c r="AB1688" s="19">
        <v>41392</v>
      </c>
      <c r="AC1688" s="256">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3" t="s">
        <v>13095</v>
      </c>
      <c r="AA1689" s="19">
        <v>41388</v>
      </c>
      <c r="AB1689" s="19">
        <v>41392</v>
      </c>
      <c r="AC1689" s="255">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5">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3" t="s">
        <v>12803</v>
      </c>
      <c r="AA1691" s="47">
        <v>41397</v>
      </c>
      <c r="AB1691" s="47">
        <v>41401</v>
      </c>
      <c r="AC1691" s="256">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3" t="s">
        <v>17523</v>
      </c>
      <c r="AA1692" s="19">
        <v>41386</v>
      </c>
      <c r="AB1692" s="47">
        <v>41392</v>
      </c>
      <c r="AC1692" s="256">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5">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5">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3" t="s">
        <v>12726</v>
      </c>
      <c r="AA1695" s="19">
        <v>41386</v>
      </c>
      <c r="AB1695" s="19">
        <v>41392</v>
      </c>
      <c r="AC1695" s="256">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3" t="s">
        <v>12726</v>
      </c>
      <c r="AA1696" s="19">
        <v>41387</v>
      </c>
      <c r="AB1696" s="19">
        <v>41392</v>
      </c>
      <c r="AC1696" s="255">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3" t="s">
        <v>12031</v>
      </c>
      <c r="AA1697" s="47">
        <v>41407</v>
      </c>
      <c r="AB1697" s="47"/>
      <c r="AC1697" s="256">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5">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5">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3" t="s">
        <v>13095</v>
      </c>
      <c r="AA1700" s="47">
        <v>41479</v>
      </c>
      <c r="AB1700" s="47">
        <v>41401</v>
      </c>
      <c r="AC1700" s="256">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5">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3" t="s">
        <v>4943</v>
      </c>
      <c r="AA1702" s="47">
        <v>41404</v>
      </c>
      <c r="AB1702" s="47"/>
      <c r="AC1702" s="256">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3" t="s">
        <v>6138</v>
      </c>
      <c r="AA1703" s="19">
        <v>41397</v>
      </c>
      <c r="AB1703" s="47"/>
      <c r="AC1703" s="256">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6" t="s">
        <v>20417</v>
      </c>
      <c r="AA1704" s="14">
        <v>41485</v>
      </c>
      <c r="AB1704" s="47">
        <v>41512</v>
      </c>
      <c r="AC1704" s="255">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5">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3" t="s">
        <v>9307</v>
      </c>
      <c r="AA1706" s="47">
        <v>41485</v>
      </c>
      <c r="AB1706" s="47">
        <v>41512</v>
      </c>
      <c r="AC1706" s="256">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5">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5">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3" t="s">
        <v>4943</v>
      </c>
      <c r="AA1709" s="47">
        <v>41467</v>
      </c>
      <c r="AB1709" s="47">
        <v>41512</v>
      </c>
      <c r="AC1709" s="256">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3" t="s">
        <v>4885</v>
      </c>
      <c r="AA1710" s="47">
        <v>41394</v>
      </c>
      <c r="AB1710" s="47">
        <v>41404</v>
      </c>
      <c r="AC1710" s="256">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3" t="s">
        <v>4885</v>
      </c>
      <c r="AA1711" s="19">
        <v>41397</v>
      </c>
      <c r="AB1711" s="47"/>
      <c r="AC1711" s="256">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5">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5">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5">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5">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3" t="s">
        <v>7208</v>
      </c>
      <c r="AA1716" s="47">
        <v>41401</v>
      </c>
      <c r="AB1716" s="47"/>
      <c r="AC1716" s="256">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3" t="s">
        <v>7208</v>
      </c>
      <c r="AA1717" s="47">
        <v>41402</v>
      </c>
      <c r="AB1717" s="47"/>
      <c r="AC1717" s="256">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3" t="s">
        <v>7208</v>
      </c>
      <c r="AA1718" s="19">
        <v>41397</v>
      </c>
      <c r="AB1718" s="47"/>
      <c r="AC1718" s="256">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3" t="s">
        <v>4594</v>
      </c>
      <c r="AA1719" s="47">
        <v>41394</v>
      </c>
      <c r="AB1719" s="47"/>
      <c r="AC1719" s="256">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5">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5">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5">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3" t="s">
        <v>17781</v>
      </c>
      <c r="AA1723" s="47">
        <v>41396</v>
      </c>
      <c r="AB1723" s="47">
        <v>41404</v>
      </c>
      <c r="AC1723" s="256">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3" t="s">
        <v>17781</v>
      </c>
      <c r="AA1724" s="47">
        <v>41397</v>
      </c>
      <c r="AB1724" s="47"/>
      <c r="AC1724" s="256">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5"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3" t="s">
        <v>15361</v>
      </c>
      <c r="AA1726" s="47">
        <v>41394</v>
      </c>
      <c r="AB1726" s="47">
        <v>41396</v>
      </c>
      <c r="AC1726" s="256">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3" t="s">
        <v>12728</v>
      </c>
      <c r="AA1727" s="47">
        <v>41394</v>
      </c>
      <c r="AB1727" s="47">
        <v>41396</v>
      </c>
      <c r="AC1727" s="256">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3" t="s">
        <v>15361</v>
      </c>
      <c r="AA1728" s="47">
        <v>41394</v>
      </c>
      <c r="AB1728" s="47">
        <v>41396</v>
      </c>
      <c r="AC1728" s="256">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3" t="s">
        <v>15361</v>
      </c>
      <c r="AA1729" s="19">
        <v>41397</v>
      </c>
      <c r="AB1729" s="47">
        <v>41401</v>
      </c>
      <c r="AC1729" s="256">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5">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5">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3" t="s">
        <v>12728</v>
      </c>
      <c r="AA1732" s="47">
        <v>41394</v>
      </c>
      <c r="AB1732" s="47">
        <v>41396</v>
      </c>
      <c r="AC1732" s="256">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3" t="s">
        <v>12728</v>
      </c>
      <c r="AA1733" s="47">
        <v>41397</v>
      </c>
      <c r="AB1733" s="47">
        <v>41401</v>
      </c>
      <c r="AC1733" s="256">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3" t="s">
        <v>14067</v>
      </c>
      <c r="AA1734" s="19">
        <v>41402</v>
      </c>
      <c r="AB1734" s="47">
        <v>41411</v>
      </c>
      <c r="AC1734" s="256">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3" t="s">
        <v>14588</v>
      </c>
      <c r="AA1735" s="47">
        <v>41397</v>
      </c>
      <c r="AB1735" s="47">
        <v>41401</v>
      </c>
      <c r="AC1735" s="256">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3" t="s">
        <v>19369</v>
      </c>
      <c r="AA1736" s="47">
        <v>41479</v>
      </c>
      <c r="AB1736" s="47">
        <v>41484</v>
      </c>
      <c r="AC1736" s="256">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3" t="s">
        <v>14588</v>
      </c>
      <c r="AA1737" s="47">
        <v>41400</v>
      </c>
      <c r="AB1737" s="47">
        <v>41401</v>
      </c>
      <c r="AC1737" s="256">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3" t="s">
        <v>15361</v>
      </c>
      <c r="AA1738" s="47">
        <v>41396</v>
      </c>
      <c r="AB1738" s="47">
        <v>41396</v>
      </c>
      <c r="AC1738" s="256">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3" t="s">
        <v>15361</v>
      </c>
      <c r="AA1739" s="47">
        <v>41400</v>
      </c>
      <c r="AB1739" s="47">
        <v>41401</v>
      </c>
      <c r="AC1739" s="256">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3" t="s">
        <v>12728</v>
      </c>
      <c r="AA1740" s="47">
        <v>41397</v>
      </c>
      <c r="AB1740" s="47">
        <v>41401</v>
      </c>
      <c r="AC1740" s="256">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5">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3" t="s">
        <v>12728</v>
      </c>
      <c r="AA1742" s="47">
        <v>41394</v>
      </c>
      <c r="AB1742" s="47">
        <v>41396</v>
      </c>
      <c r="AC1742" s="256">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3" t="s">
        <v>15361</v>
      </c>
      <c r="AA1743" s="47">
        <v>41397</v>
      </c>
      <c r="AB1743" s="47">
        <v>41401</v>
      </c>
      <c r="AC1743" s="256">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3" t="s">
        <v>12803</v>
      </c>
      <c r="AA1744" s="19">
        <v>41410</v>
      </c>
      <c r="AB1744" s="19">
        <v>41425</v>
      </c>
      <c r="AC1744" s="255">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3" t="s">
        <v>12803</v>
      </c>
      <c r="AA1745" s="47">
        <v>41390</v>
      </c>
      <c r="AB1745" s="47">
        <v>41393</v>
      </c>
      <c r="AC1745" s="256">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3" t="s">
        <v>4885</v>
      </c>
      <c r="AA1746" s="47">
        <v>41404</v>
      </c>
      <c r="AB1746" s="47"/>
      <c r="AC1746" s="256">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5">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5">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5">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3" t="s">
        <v>12728</v>
      </c>
      <c r="AA1750" s="47">
        <v>41408</v>
      </c>
      <c r="AB1750" s="47">
        <v>41421</v>
      </c>
      <c r="AC1750" s="256">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3" t="s">
        <v>12728</v>
      </c>
      <c r="AA1751" s="19">
        <v>41415</v>
      </c>
      <c r="AB1751" s="47">
        <v>41411</v>
      </c>
      <c r="AC1751" s="255">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3" t="s">
        <v>12728</v>
      </c>
      <c r="AA1752" s="47">
        <v>41407</v>
      </c>
      <c r="AB1752" s="47">
        <v>41411</v>
      </c>
      <c r="AC1752" s="256">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5">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5">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5">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5">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5">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3" t="s">
        <v>13095</v>
      </c>
      <c r="AA1758" s="47">
        <v>41404</v>
      </c>
      <c r="AB1758" s="47">
        <v>41411</v>
      </c>
      <c r="AC1758" s="256">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3" t="s">
        <v>4885</v>
      </c>
      <c r="AA1759" s="47">
        <v>41396</v>
      </c>
      <c r="AB1759" s="47"/>
      <c r="AC1759" s="256">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3" t="s">
        <v>7208</v>
      </c>
      <c r="AA1760" s="47">
        <v>41396</v>
      </c>
      <c r="AB1760" s="47"/>
      <c r="AC1760" s="256">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5">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3" t="s">
        <v>4885</v>
      </c>
      <c r="AA1762" s="47">
        <v>41428</v>
      </c>
      <c r="AB1762" s="47"/>
      <c r="AC1762" s="256">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3" t="s">
        <v>9134</v>
      </c>
      <c r="AA1763" s="19">
        <v>41388</v>
      </c>
      <c r="AB1763" s="47">
        <v>41404</v>
      </c>
      <c r="AC1763" s="256">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3" t="s">
        <v>17780</v>
      </c>
      <c r="AA1764" s="47">
        <v>41397</v>
      </c>
      <c r="AB1764" s="47"/>
      <c r="AC1764" s="256">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20620</v>
      </c>
      <c r="AA1765" s="19">
        <v>41512</v>
      </c>
      <c r="AB1765" s="19"/>
      <c r="AC1765" s="255">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3" t="s">
        <v>19946</v>
      </c>
      <c r="AA1766" s="47">
        <v>41460</v>
      </c>
      <c r="AB1766" s="47"/>
      <c r="AC1766" s="255">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5">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5">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3" t="s">
        <v>4594</v>
      </c>
      <c r="AA1769" s="46">
        <v>41423</v>
      </c>
      <c r="AB1769" s="47"/>
      <c r="AC1769" s="256">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5">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3" t="s">
        <v>7983</v>
      </c>
      <c r="AA1771" s="47">
        <v>41393</v>
      </c>
      <c r="AB1771" s="47">
        <v>41404</v>
      </c>
      <c r="AC1771" s="256">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7"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3" t="s">
        <v>15851</v>
      </c>
      <c r="AA1772" s="46">
        <v>41389</v>
      </c>
      <c r="AB1772" s="47"/>
      <c r="AC1772" s="256">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3" t="s">
        <v>7180</v>
      </c>
      <c r="AA1773" s="47">
        <v>41430</v>
      </c>
      <c r="AB1773" s="47"/>
      <c r="AC1773" s="256">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3" t="s">
        <v>7983</v>
      </c>
      <c r="AA1774" s="19">
        <v>41387</v>
      </c>
      <c r="AB1774" s="47">
        <v>41404</v>
      </c>
      <c r="AC1774" s="256">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3" t="s">
        <v>4885</v>
      </c>
      <c r="AA1775" s="47">
        <v>41429</v>
      </c>
      <c r="AB1775" s="47"/>
      <c r="AC1775" s="256">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3" t="s">
        <v>7983</v>
      </c>
      <c r="AA1776" s="47">
        <v>41394</v>
      </c>
      <c r="AB1776" s="47">
        <v>41404</v>
      </c>
      <c r="AC1776" s="256">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3" t="s">
        <v>17663</v>
      </c>
      <c r="AA1777" s="47">
        <v>41390</v>
      </c>
      <c r="AB1777" s="47"/>
      <c r="AC1777" s="256">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3" t="s">
        <v>19370</v>
      </c>
      <c r="AA1778" s="47">
        <v>41423</v>
      </c>
      <c r="AB1778" s="47"/>
      <c r="AC1778" s="256">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3" t="s">
        <v>7816</v>
      </c>
      <c r="AA1779" s="47">
        <v>41388</v>
      </c>
      <c r="AB1779" s="47">
        <v>41404</v>
      </c>
      <c r="AC1779" s="256">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5">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5">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3" t="s">
        <v>4594</v>
      </c>
      <c r="AA1782" s="47">
        <v>41431</v>
      </c>
      <c r="AB1782" s="47"/>
      <c r="AC1782" s="256">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5">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3" t="s">
        <v>7983</v>
      </c>
      <c r="AA1784" s="47">
        <v>41394</v>
      </c>
      <c r="AB1784" s="47">
        <v>41404</v>
      </c>
      <c r="AC1784" s="256">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3" t="s">
        <v>7983</v>
      </c>
      <c r="AA1785" s="47">
        <v>41394</v>
      </c>
      <c r="AB1785" s="47">
        <v>41404</v>
      </c>
      <c r="AC1785" s="256">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5">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3" t="s">
        <v>4885</v>
      </c>
      <c r="AA1787" s="19">
        <v>41423</v>
      </c>
      <c r="AB1787" s="47"/>
      <c r="AC1787" s="256">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3" t="s">
        <v>17779</v>
      </c>
      <c r="AA1788" s="47">
        <v>41396</v>
      </c>
      <c r="AB1788" s="47"/>
      <c r="AC1788" s="256">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3" t="s">
        <v>4885</v>
      </c>
      <c r="AA1789" s="47">
        <v>41423</v>
      </c>
      <c r="AB1789" s="47"/>
      <c r="AC1789" s="256">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5">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5">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6" t="s">
        <v>3735</v>
      </c>
      <c r="AA1792" s="19">
        <v>41452</v>
      </c>
      <c r="AB1792" s="19"/>
      <c r="AC1792" s="255">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5">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5">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5">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3" t="s">
        <v>17714</v>
      </c>
      <c r="AA1796" s="47">
        <v>41394</v>
      </c>
      <c r="AB1796" s="47"/>
      <c r="AC1796" s="256">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5">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5">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5"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3" t="s">
        <v>9134</v>
      </c>
      <c r="AA1800" s="47">
        <v>41390</v>
      </c>
      <c r="AB1800" s="47">
        <v>41404</v>
      </c>
      <c r="AC1800" s="256">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3" t="s">
        <v>17778</v>
      </c>
      <c r="AA1801" s="47">
        <v>41396</v>
      </c>
      <c r="AB1801" s="47"/>
      <c r="AC1801" s="256">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3" t="s">
        <v>8960</v>
      </c>
      <c r="AA1802" s="47">
        <v>41393</v>
      </c>
      <c r="AB1802" s="47"/>
      <c r="AC1802" s="256">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5">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5">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5">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3" t="s">
        <v>17667</v>
      </c>
      <c r="AA1806" s="47">
        <v>41394</v>
      </c>
      <c r="AB1806" s="47"/>
      <c r="AC1806" s="256">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10" t="s">
        <v>20088</v>
      </c>
      <c r="AA1807" s="47">
        <v>41458</v>
      </c>
      <c r="AB1807" s="47">
        <v>41470</v>
      </c>
      <c r="AC1807" s="256">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3" t="s">
        <v>17522</v>
      </c>
      <c r="AA1808" s="47">
        <v>41408</v>
      </c>
      <c r="AB1808" s="47">
        <v>41512</v>
      </c>
      <c r="AC1808" s="256">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3" t="s">
        <v>17522</v>
      </c>
      <c r="AA1809" s="47">
        <v>41414</v>
      </c>
      <c r="AB1809" s="47"/>
      <c r="AC1809" s="256">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3" t="s">
        <v>17522</v>
      </c>
      <c r="AA1810" s="19">
        <v>41428</v>
      </c>
      <c r="AB1810" s="47">
        <v>41512</v>
      </c>
      <c r="AC1810" s="255">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5">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3" t="s">
        <v>19308</v>
      </c>
      <c r="AA1812" s="47">
        <v>41421</v>
      </c>
      <c r="AB1812" s="47">
        <v>41512</v>
      </c>
      <c r="AC1812" s="256">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3" t="s">
        <v>19308</v>
      </c>
      <c r="AA1813" s="19">
        <v>41429</v>
      </c>
      <c r="AB1813" s="47">
        <v>41512</v>
      </c>
      <c r="AC1813" s="255">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5">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5"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5"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3" t="s">
        <v>4594</v>
      </c>
      <c r="AA1817" s="47">
        <v>41408</v>
      </c>
      <c r="AB1817" s="47"/>
      <c r="AC1817" s="256">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5">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5">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5">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5">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5">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6">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3" t="s">
        <v>4594</v>
      </c>
      <c r="AA1824" s="47">
        <v>41402</v>
      </c>
      <c r="AB1824" s="47"/>
      <c r="AC1824" s="256">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3" t="s">
        <v>4594</v>
      </c>
      <c r="AA1825" s="47">
        <v>41404</v>
      </c>
      <c r="AB1825" s="47"/>
      <c r="AC1825" s="256">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3" t="s">
        <v>8962</v>
      </c>
      <c r="AA1826" s="47">
        <v>41408</v>
      </c>
      <c r="AB1826" s="47"/>
      <c r="AC1826" s="256">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3" t="s">
        <v>7419</v>
      </c>
      <c r="AA1827" s="19">
        <v>41409</v>
      </c>
      <c r="AB1827" s="47"/>
      <c r="AC1827" s="256">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3" t="s">
        <v>8962</v>
      </c>
      <c r="AA1828" s="19">
        <v>41409</v>
      </c>
      <c r="AB1828" s="47"/>
      <c r="AC1828" s="256">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3" t="s">
        <v>8962</v>
      </c>
      <c r="AA1829" s="47">
        <v>41404</v>
      </c>
      <c r="AB1829" s="47">
        <v>41512</v>
      </c>
      <c r="AC1829" s="256">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3" t="s">
        <v>6137</v>
      </c>
      <c r="AA1830" s="47">
        <v>41404</v>
      </c>
      <c r="AB1830" s="47"/>
      <c r="AC1830" s="256">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3" t="s">
        <v>9258</v>
      </c>
      <c r="AA1831" s="47">
        <v>41404</v>
      </c>
      <c r="AB1831" s="47"/>
      <c r="AC1831" s="256">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5">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3" t="s">
        <v>18442</v>
      </c>
      <c r="AA1833" s="47">
        <v>41404</v>
      </c>
      <c r="AB1833" s="47"/>
      <c r="AC1833" s="256">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3" t="s">
        <v>18280</v>
      </c>
      <c r="AA1834" s="47">
        <v>41402</v>
      </c>
      <c r="AB1834" s="47"/>
      <c r="AC1834" s="256">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3" t="s">
        <v>9258</v>
      </c>
      <c r="AA1835" s="47">
        <v>41408</v>
      </c>
      <c r="AB1835" s="47">
        <v>41512</v>
      </c>
      <c r="AC1835" s="256">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3" t="s">
        <v>4594</v>
      </c>
      <c r="AA1836" s="47">
        <v>41408</v>
      </c>
      <c r="AB1836" s="47"/>
      <c r="AC1836" s="256">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3" t="s">
        <v>8960</v>
      </c>
      <c r="AA1837" s="46">
        <v>41509</v>
      </c>
      <c r="AB1837" s="47"/>
      <c r="AC1837" s="256">
        <f>VLOOKUP(D1837,Faturamento!D$3:F3272,3,0)</f>
        <v>41540</v>
      </c>
      <c r="AD1837" s="36" t="s">
        <v>20476</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5">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5">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20606</v>
      </c>
      <c r="AA1840" s="19">
        <v>41508</v>
      </c>
      <c r="AB1840" s="19"/>
      <c r="AC1840" s="255">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5"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3" t="s">
        <v>19752</v>
      </c>
      <c r="AA1842" s="47">
        <v>41449</v>
      </c>
      <c r="AB1842" s="47">
        <v>41512</v>
      </c>
      <c r="AC1842" s="256">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5"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5">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5"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5">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5">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5">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5">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5">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3" t="s">
        <v>4885</v>
      </c>
      <c r="AA1851" s="19">
        <v>41409</v>
      </c>
      <c r="AB1851" s="47"/>
      <c r="AC1851" s="256">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5">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3" t="s">
        <v>15544</v>
      </c>
      <c r="AA1853" s="47">
        <v>41472</v>
      </c>
      <c r="AB1853" s="47">
        <v>41512</v>
      </c>
      <c r="AC1853" s="256">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5">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5">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5">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5">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5">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5">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5">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3" t="s">
        <v>12652</v>
      </c>
      <c r="AA1861" s="47">
        <v>41404</v>
      </c>
      <c r="AB1861" s="47">
        <v>41425</v>
      </c>
      <c r="AC1861" s="256">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5">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5">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5">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3" t="s">
        <v>12652</v>
      </c>
      <c r="AA1865" s="47">
        <v>41408</v>
      </c>
      <c r="AB1865" s="47">
        <v>41425</v>
      </c>
      <c r="AC1865" s="256">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3" t="s">
        <v>12652</v>
      </c>
      <c r="AA1866" s="47">
        <v>41404</v>
      </c>
      <c r="AB1866" s="47">
        <v>41425</v>
      </c>
      <c r="AC1866" s="256">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5">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5">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5">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5">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5">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3" t="s">
        <v>12652</v>
      </c>
      <c r="AA1872" s="47">
        <v>41407</v>
      </c>
      <c r="AB1872" s="19">
        <v>41425</v>
      </c>
      <c r="AC1872" s="256">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3" t="s">
        <v>12652</v>
      </c>
      <c r="AA1873" s="19">
        <v>41408</v>
      </c>
      <c r="AB1873" s="19">
        <v>41425</v>
      </c>
      <c r="AC1873" s="255">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3" t="s">
        <v>12652</v>
      </c>
      <c r="AA1874" s="47">
        <v>41408</v>
      </c>
      <c r="AB1874" s="19">
        <v>41425</v>
      </c>
      <c r="AC1874" s="255">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5">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3" t="s">
        <v>12652</v>
      </c>
      <c r="AA1876" s="47">
        <v>41414</v>
      </c>
      <c r="AB1876" s="47">
        <v>41425</v>
      </c>
      <c r="AC1876" s="256">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3" t="s">
        <v>12652</v>
      </c>
      <c r="AA1877" s="47">
        <v>41414</v>
      </c>
      <c r="AB1877" s="47">
        <v>41425</v>
      </c>
      <c r="AC1877" s="256">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5">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5">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3" t="s">
        <v>4885</v>
      </c>
      <c r="AA1880" s="47">
        <v>41478</v>
      </c>
      <c r="AB1880" s="47">
        <v>41512</v>
      </c>
      <c r="AC1880" s="256">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5">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5"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5">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5">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5">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5">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5">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3" t="s">
        <v>5621</v>
      </c>
      <c r="AA1888" s="47">
        <v>41438</v>
      </c>
      <c r="AB1888" s="47"/>
      <c r="AC1888" s="256">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5">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5">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5">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5">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5">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5">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5">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3" t="s">
        <v>4885</v>
      </c>
      <c r="AA1896" s="47">
        <v>41410</v>
      </c>
      <c r="AB1896" s="47"/>
      <c r="AC1896" s="256">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3" t="s">
        <v>4885</v>
      </c>
      <c r="AA1897" s="47">
        <v>41416</v>
      </c>
      <c r="AB1897" s="47"/>
      <c r="AC1897" s="256">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3" t="s">
        <v>4885</v>
      </c>
      <c r="AA1898" s="47">
        <v>41416</v>
      </c>
      <c r="AB1898" s="47"/>
      <c r="AC1898" s="256">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3" t="s">
        <v>9307</v>
      </c>
      <c r="AA1899" s="47">
        <v>41416</v>
      </c>
      <c r="AB1899" s="47"/>
      <c r="AC1899" s="256">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5"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3" t="s">
        <v>8962</v>
      </c>
      <c r="AA1901" s="46">
        <v>41415</v>
      </c>
      <c r="AB1901" s="47"/>
      <c r="AC1901" s="256">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5">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3" t="s">
        <v>4594</v>
      </c>
      <c r="AA1903" s="47">
        <v>41411</v>
      </c>
      <c r="AB1903" s="47"/>
      <c r="AC1903" s="256">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5">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5">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5">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5">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5">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5">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5">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5">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5">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3" t="s">
        <v>9307</v>
      </c>
      <c r="AA1913" s="47">
        <v>41419</v>
      </c>
      <c r="AB1913" s="47"/>
      <c r="AC1913" s="256">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5">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5">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5">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5"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5">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5">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3" t="s">
        <v>4885</v>
      </c>
      <c r="AA1920" s="47">
        <v>41512</v>
      </c>
      <c r="AB1920" s="47">
        <v>41512</v>
      </c>
      <c r="AC1920" s="256">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5">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5">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5">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5">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5">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5">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5">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8" customFormat="1" ht="15.75" customHeight="1">
      <c r="A1928" s="265">
        <v>6259</v>
      </c>
      <c r="B1928" s="266">
        <v>6259</v>
      </c>
      <c r="C1928" s="266">
        <v>6259</v>
      </c>
      <c r="D1928" s="266" t="str">
        <f>VLOOKUP(B1928,SAOM!B$2:H3586,7,0)</f>
        <v>SES-JABA-6259</v>
      </c>
      <c r="E1928" s="267">
        <v>41400</v>
      </c>
      <c r="F1928" s="267">
        <f t="shared" si="114"/>
        <v>41445</v>
      </c>
      <c r="G1928" s="267">
        <f>VLOOKUP(B1928,SAOM!B$2:D3473,3,0)</f>
        <v>41445</v>
      </c>
      <c r="H1928" s="267">
        <f t="shared" si="113"/>
        <v>41460</v>
      </c>
      <c r="I1928" s="267" t="s">
        <v>455</v>
      </c>
      <c r="J1928" s="268" t="s">
        <v>460</v>
      </c>
      <c r="K1928" s="266" t="str">
        <f>VLOOKUP(B1928,SAOM!B$2:H3470,4,0)</f>
        <v>Aceito</v>
      </c>
      <c r="L1928" s="268" t="s">
        <v>454</v>
      </c>
      <c r="M1928" s="266" t="str">
        <f>VLOOKUP(B1928,SAOM!B$2:F3755,5,0)</f>
        <v>Lider</v>
      </c>
      <c r="N1928" s="269" t="s">
        <v>1666</v>
      </c>
      <c r="O1928" s="269" t="str">
        <f>VLOOKUP(N1928,Coordenadas!B$2:C2776,2,0)</f>
        <v>NORTE DE MINAS</v>
      </c>
      <c r="P1928" s="269" t="str">
        <f>VLOOKUP(N1928,Coordenadas!B$2:D2776,3,0)</f>
        <v xml:space="preserve"> 15°48'14.11"S</v>
      </c>
      <c r="Q1928" s="269" t="str">
        <f>VLOOKUP(N1928,Coordenadas!B$2:E2776,4,0)</f>
        <v xml:space="preserve"> 43°19'2.50"O</v>
      </c>
      <c r="R1928" s="266">
        <v>4033</v>
      </c>
      <c r="S1928" s="267">
        <v>41404</v>
      </c>
      <c r="T1928" s="270" t="str">
        <f>VLOOKUP(B1928,SAOM!B$2:M3470,9,0)</f>
        <v>LEONARDO FERNANDES/KLENER SOARES</v>
      </c>
      <c r="U1928" s="267" t="str">
        <f>VLOOKUP(B1928,SAOM!B$2:N3470,10,0)</f>
        <v xml:space="preserve"> AVENIDA TEÓFILO PIRES, S/N - DISTRITO QUEM-QUEM</v>
      </c>
      <c r="V1928" s="270" t="str">
        <f>VLOOKUP(B1928,SAOM!B$2:P3470,12,0)</f>
        <v xml:space="preserve"> (38)38215495</v>
      </c>
      <c r="W1928" s="271" t="str">
        <f>VLOOKUP(B1928,SAOM!B$2:O3470,11,0)</f>
        <v>39440-000</v>
      </c>
      <c r="X1928" s="266" t="str">
        <f>VLOOKUP(B1928,SAOM!B$2:Q3470,13,0)</f>
        <v>00:20:0E:10:5C:5F</v>
      </c>
      <c r="Y1928" s="267">
        <v>41445</v>
      </c>
      <c r="Z1928" s="272" t="s">
        <v>3838</v>
      </c>
      <c r="AA1928" s="273">
        <v>41446</v>
      </c>
      <c r="AB1928" s="47"/>
      <c r="AC1928" s="274">
        <f>VLOOKUP(D1928,Faturamento!D$3:F3364,3,0)</f>
        <v>41477</v>
      </c>
      <c r="AD1928" s="275"/>
      <c r="AE1928" s="276" t="str">
        <f>VLOOKUP(B1928,SAOM!B$2:T3469,16,0)</f>
        <v>-</v>
      </c>
      <c r="AF1928" s="276">
        <f t="shared" si="115"/>
        <v>41536</v>
      </c>
      <c r="AG1928" s="14" t="e">
        <f>VLOOKUP(D1928,Monitoramento!A$2:B2124,2,0)</f>
        <v>#N/A</v>
      </c>
      <c r="AH1928" s="277" t="str">
        <f>VLOOKUP(B1928,SAOM!B$2:S4008,18,0)</f>
        <v>10.175.132.1</v>
      </c>
      <c r="AI1928" s="269"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5">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5">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5">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5">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5">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5">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5">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5">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5">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5">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5">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3" t="s">
        <v>4594</v>
      </c>
      <c r="AA1940" s="47">
        <v>41449</v>
      </c>
      <c r="AB1940" s="47">
        <v>41512</v>
      </c>
      <c r="AC1940" s="256">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5">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5">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5">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5">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5">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3"/>
      <c r="AA1946" s="47"/>
      <c r="AB1946" s="47"/>
      <c r="AC1946" s="256"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5"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5">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5">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5">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5">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5">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3" t="s">
        <v>11997</v>
      </c>
      <c r="AA1953" s="47">
        <v>41422</v>
      </c>
      <c r="AB1953" s="47">
        <v>41421</v>
      </c>
      <c r="AC1953" s="256">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5">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5">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5">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5"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5"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5">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3" t="s">
        <v>4885</v>
      </c>
      <c r="AA1960" s="47">
        <v>41452</v>
      </c>
      <c r="AB1960" s="47">
        <v>41512</v>
      </c>
      <c r="AC1960" s="256">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3" t="s">
        <v>19608</v>
      </c>
      <c r="AA1961" s="47">
        <v>41438</v>
      </c>
      <c r="AB1961" s="47">
        <v>41443</v>
      </c>
      <c r="AC1961" s="256">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5">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5">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5">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5">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3" t="s">
        <v>12728</v>
      </c>
      <c r="AA1966" s="19">
        <v>41428</v>
      </c>
      <c r="AB1966" s="47">
        <v>41432</v>
      </c>
      <c r="AC1966" s="256">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5">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5">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5">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3" t="s">
        <v>17781</v>
      </c>
      <c r="AA1970" s="47">
        <v>41428</v>
      </c>
      <c r="AB1970" s="47">
        <v>41512</v>
      </c>
      <c r="AC1970" s="256">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5"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3" t="s">
        <v>11997</v>
      </c>
      <c r="AA1972" s="47">
        <v>41416</v>
      </c>
      <c r="AB1972" s="47">
        <v>41421</v>
      </c>
      <c r="AC1972" s="256">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3" t="s">
        <v>11997</v>
      </c>
      <c r="AA1973" s="47">
        <v>41416</v>
      </c>
      <c r="AB1973" s="47">
        <v>41421</v>
      </c>
      <c r="AC1973" s="256">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5">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5">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5">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5">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3" t="s">
        <v>11997</v>
      </c>
      <c r="AA1978" s="47">
        <v>41445</v>
      </c>
      <c r="AB1978" s="47">
        <v>41456</v>
      </c>
      <c r="AC1978" s="256">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3" t="s">
        <v>11997</v>
      </c>
      <c r="AA1979" s="47">
        <v>41446</v>
      </c>
      <c r="AB1979" s="47">
        <v>41456</v>
      </c>
      <c r="AC1979" s="256">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3" t="s">
        <v>4885</v>
      </c>
      <c r="AA1980" s="47">
        <v>41470</v>
      </c>
      <c r="AB1980" s="47">
        <v>41512</v>
      </c>
      <c r="AC1980" s="256">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3" t="s">
        <v>8960</v>
      </c>
      <c r="AA1981" s="47">
        <v>41486</v>
      </c>
      <c r="AB1981" s="47"/>
      <c r="AC1981" s="256">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3" t="s">
        <v>4885</v>
      </c>
      <c r="AA1982" s="47">
        <v>41473</v>
      </c>
      <c r="AB1982" s="47">
        <v>41512</v>
      </c>
      <c r="AC1982" s="256">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5">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5">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3" t="s">
        <v>19310</v>
      </c>
      <c r="AA1985" s="47">
        <v>41442</v>
      </c>
      <c r="AB1985" s="47">
        <v>41444</v>
      </c>
      <c r="AC1985" s="256">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3" t="s">
        <v>19310</v>
      </c>
      <c r="AA1986" s="47">
        <v>41442</v>
      </c>
      <c r="AB1986" s="47">
        <v>41446</v>
      </c>
      <c r="AC1986" s="256">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3" t="s">
        <v>19310</v>
      </c>
      <c r="AA1987" s="47">
        <v>41439</v>
      </c>
      <c r="AB1987" s="47">
        <v>41445</v>
      </c>
      <c r="AC1987" s="256">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5">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5">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3" t="s">
        <v>19371</v>
      </c>
      <c r="AA1990" s="47">
        <v>41449</v>
      </c>
      <c r="AB1990" s="47">
        <v>41456</v>
      </c>
      <c r="AC1990" s="256">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3" t="s">
        <v>12652</v>
      </c>
      <c r="AA1991" s="47">
        <v>41421</v>
      </c>
      <c r="AB1991" s="47">
        <v>41425</v>
      </c>
      <c r="AC1991" s="256">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3" t="s">
        <v>12652</v>
      </c>
      <c r="AA1992" s="47">
        <v>41422</v>
      </c>
      <c r="AB1992" s="47">
        <v>41425</v>
      </c>
      <c r="AC1992" s="256">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3"/>
      <c r="AA1993" s="47"/>
      <c r="AB1993" s="47"/>
      <c r="AC1993" s="256"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3" t="s">
        <v>12652</v>
      </c>
      <c r="AA1994" s="47">
        <v>41421</v>
      </c>
      <c r="AB1994" s="47">
        <v>41425</v>
      </c>
      <c r="AC1994" s="256">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3" t="s">
        <v>12652</v>
      </c>
      <c r="AA1995" s="47">
        <v>41421</v>
      </c>
      <c r="AB1995" s="47">
        <v>41425</v>
      </c>
      <c r="AC1995" s="256">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3" t="s">
        <v>11997</v>
      </c>
      <c r="AA1996" s="47">
        <v>41443</v>
      </c>
      <c r="AB1996" s="47">
        <v>41446</v>
      </c>
      <c r="AC1996" s="256">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5">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3" t="s">
        <v>11997</v>
      </c>
      <c r="AA1998" s="47">
        <v>41443</v>
      </c>
      <c r="AB1998" s="47">
        <v>41446</v>
      </c>
      <c r="AC1998" s="256">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3" t="s">
        <v>12031</v>
      </c>
      <c r="AA1999" s="47">
        <v>41442</v>
      </c>
      <c r="AB1999" s="47">
        <v>41446</v>
      </c>
      <c r="AC1999" s="256">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3" t="s">
        <v>11997</v>
      </c>
      <c r="AA2000" s="47">
        <v>41449</v>
      </c>
      <c r="AB2000" s="47">
        <v>41456</v>
      </c>
      <c r="AC2000" s="256">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60" t="s">
        <v>12031</v>
      </c>
      <c r="AA2001" s="47">
        <v>41422</v>
      </c>
      <c r="AB2001" s="47">
        <v>41425</v>
      </c>
      <c r="AC2001" s="256">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5">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5">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5">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5">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5">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3" t="s">
        <v>12031</v>
      </c>
      <c r="AA2007" s="47">
        <v>41444</v>
      </c>
      <c r="AB2007" s="47">
        <v>41456</v>
      </c>
      <c r="AC2007" s="256">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3"/>
      <c r="AA2008" s="47"/>
      <c r="AB2008" s="47"/>
      <c r="AC2008" s="256"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3" t="s">
        <v>11997</v>
      </c>
      <c r="AA2009" s="47">
        <v>41428</v>
      </c>
      <c r="AB2009" s="47">
        <v>41431</v>
      </c>
      <c r="AC2009" s="256">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3" t="s">
        <v>7419</v>
      </c>
      <c r="AA2010" s="47">
        <v>41419</v>
      </c>
      <c r="AB2010" s="47"/>
      <c r="AC2010" s="256">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3" t="s">
        <v>7419</v>
      </c>
      <c r="AA2011" s="19">
        <v>41417</v>
      </c>
      <c r="AB2011" s="47"/>
      <c r="AC2011" s="256">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20603</v>
      </c>
      <c r="AN2011" s="100" t="s">
        <v>20631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3" t="s">
        <v>9307</v>
      </c>
      <c r="AA2012" s="47">
        <v>41418</v>
      </c>
      <c r="AB2012" s="47"/>
      <c r="AC2012" s="256">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3" t="s">
        <v>11997</v>
      </c>
      <c r="AA2013" s="47">
        <v>41428</v>
      </c>
      <c r="AB2013" s="47">
        <v>41432</v>
      </c>
      <c r="AC2013" s="256">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5">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5">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3" t="s">
        <v>6137</v>
      </c>
      <c r="AA2016" s="47">
        <v>41431</v>
      </c>
      <c r="AB2016" s="47"/>
      <c r="AC2016" s="256">
        <f>VLOOKUP(D2016,Faturamento!D$3:F3452,3,0)</f>
        <v>41462</v>
      </c>
      <c r="AD2016" s="36" t="s">
        <v>20650</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5">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5">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3" t="s">
        <v>11997</v>
      </c>
      <c r="AA2019" s="47">
        <v>41443</v>
      </c>
      <c r="AB2019" s="47">
        <v>41456</v>
      </c>
      <c r="AC2019" s="256">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5">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5">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5">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3" t="s">
        <v>12728</v>
      </c>
      <c r="AA2023" s="47">
        <v>41429</v>
      </c>
      <c r="AB2023" s="19">
        <v>41438</v>
      </c>
      <c r="AC2023" s="256">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5">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5">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5">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3" t="s">
        <v>19371</v>
      </c>
      <c r="AA2027" s="47">
        <v>41444</v>
      </c>
      <c r="AB2027" s="47">
        <v>41444</v>
      </c>
      <c r="AC2027" s="256">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5">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5">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5">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5">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5">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5">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3" t="s">
        <v>12726</v>
      </c>
      <c r="AA2034" s="47">
        <v>41449</v>
      </c>
      <c r="AB2034" s="47">
        <v>41456</v>
      </c>
      <c r="AC2034" s="256">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5">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5">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5">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5">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5">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3" t="s">
        <v>12726</v>
      </c>
      <c r="AA2040" s="47">
        <v>41449</v>
      </c>
      <c r="AB2040" s="47">
        <v>41456</v>
      </c>
      <c r="AC2040" s="256">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3" t="s">
        <v>19232</v>
      </c>
      <c r="AA2041" s="47">
        <v>41419</v>
      </c>
      <c r="AB2041" s="47">
        <v>41421</v>
      </c>
      <c r="AC2041" s="256">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5"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5">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3" t="s">
        <v>11997</v>
      </c>
      <c r="AA2044" s="47">
        <v>41421</v>
      </c>
      <c r="AB2044" s="47">
        <v>41421</v>
      </c>
      <c r="AC2044" s="256">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5">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3" t="s">
        <v>5625</v>
      </c>
      <c r="AA2046" s="47">
        <v>41439</v>
      </c>
      <c r="AB2046" s="47">
        <v>41512</v>
      </c>
      <c r="AC2046" s="256">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3" t="s">
        <v>11997</v>
      </c>
      <c r="AA2047" s="47">
        <v>41452</v>
      </c>
      <c r="AB2047" s="47">
        <v>41456</v>
      </c>
      <c r="AC2047" s="256">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5">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3" t="s">
        <v>12652</v>
      </c>
      <c r="AA2049" s="47">
        <v>41417</v>
      </c>
      <c r="AB2049" s="47">
        <v>41425</v>
      </c>
      <c r="AC2049" s="256">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3" t="s">
        <v>4885</v>
      </c>
      <c r="AA2050" s="47">
        <v>41418</v>
      </c>
      <c r="AB2050" s="47">
        <v>41421</v>
      </c>
      <c r="AC2050" s="256">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3" t="s">
        <v>12031</v>
      </c>
      <c r="AA2051" s="47">
        <v>41438</v>
      </c>
      <c r="AB2051" s="47">
        <v>41446</v>
      </c>
      <c r="AC2051" s="256">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3" t="s">
        <v>19232</v>
      </c>
      <c r="AA2052" s="47">
        <v>41430</v>
      </c>
      <c r="AB2052" s="47">
        <v>41421</v>
      </c>
      <c r="AC2052" s="256">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3" t="s">
        <v>12726</v>
      </c>
      <c r="AA2053" s="47">
        <v>41449</v>
      </c>
      <c r="AB2053" s="47">
        <v>41456</v>
      </c>
      <c r="AC2053" s="256">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5">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5">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5">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5">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5">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3" t="s">
        <v>19436</v>
      </c>
      <c r="AA2059" s="47">
        <v>41429</v>
      </c>
      <c r="AB2059" s="47">
        <v>41443</v>
      </c>
      <c r="AC2059" s="256">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3" t="s">
        <v>19435</v>
      </c>
      <c r="AA2060" s="47">
        <v>41430</v>
      </c>
      <c r="AB2060" s="47">
        <v>41438</v>
      </c>
      <c r="AC2060" s="256">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3" t="s">
        <v>19435</v>
      </c>
      <c r="AA2061" s="47">
        <v>41429</v>
      </c>
      <c r="AB2061" s="47">
        <v>41438</v>
      </c>
      <c r="AC2061" s="256">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3" t="s">
        <v>19436</v>
      </c>
      <c r="AA2062" s="47">
        <v>41429</v>
      </c>
      <c r="AB2062" s="19">
        <v>41443</v>
      </c>
      <c r="AC2062" s="255">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5">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5">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5">
        <f>VLOOKUP(D2065,Faturamento!D$3:F3501,3,0)</f>
        <v>41537</v>
      </c>
      <c r="AD2065" s="32" t="s">
        <v>20391</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5">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5"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5">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3"/>
      <c r="AA2069" s="47"/>
      <c r="AB2069" s="47"/>
      <c r="AC2069" s="256"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3" t="s">
        <v>19369</v>
      </c>
      <c r="AA2070" s="47">
        <v>41500</v>
      </c>
      <c r="AB2070" s="47">
        <v>41516</v>
      </c>
      <c r="AC2070" s="256">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60" customFormat="1">
      <c r="A2071" s="30">
        <v>6878</v>
      </c>
      <c r="B2071" s="22">
        <v>6878</v>
      </c>
      <c r="C2071" s="22">
        <v>6878</v>
      </c>
      <c r="D2071" s="22" t="str">
        <f>VLOOKUP(B2071,SAOM!B$2:H3729,7,0)</f>
        <v>SES-RIBA-6878</v>
      </c>
      <c r="E2071" s="299">
        <v>41442</v>
      </c>
      <c r="F2071" s="299">
        <f t="shared" si="122"/>
        <v>41487</v>
      </c>
      <c r="G2071" s="17">
        <f>VLOOKUP(B2071,SAOM!B$2:D3616,3,0)</f>
        <v>41487</v>
      </c>
      <c r="H2071" s="299">
        <f t="shared" si="120"/>
        <v>41502</v>
      </c>
      <c r="I2071" s="17" t="s">
        <v>455</v>
      </c>
      <c r="J2071" s="300" t="s">
        <v>460</v>
      </c>
      <c r="K2071" s="22" t="str">
        <f>VLOOKUP(B2071,SAOM!B$2:H3613,4,0)</f>
        <v>Aceito</v>
      </c>
      <c r="L2071" s="39" t="s">
        <v>14056</v>
      </c>
      <c r="M2071" s="22" t="str">
        <f>VLOOKUP(B2071,SAOM!B$2:F3898,5,0)</f>
        <v>SH Sat</v>
      </c>
      <c r="N2071" s="301" t="s">
        <v>8688</v>
      </c>
      <c r="O2071" s="31" t="str">
        <f>VLOOKUP(N2071,Coordenadas!B$2:C2919,2,0)</f>
        <v>SUDESTE</v>
      </c>
      <c r="P2071" s="31" t="str">
        <f>VLOOKUP(N2071,Coordenadas!B$2:D2919,3,0)</f>
        <v xml:space="preserve"> 21°16'45.53"S</v>
      </c>
      <c r="Q2071" s="31" t="str">
        <f>VLOOKUP(N2071,Coordenadas!B$2:E2919,4,0)</f>
        <v xml:space="preserve"> 43°10'30.31"O</v>
      </c>
      <c r="R2071" s="302">
        <v>4033</v>
      </c>
      <c r="S2071" s="299">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9">
        <v>41453</v>
      </c>
      <c r="Z2071" s="88" t="s">
        <v>14588</v>
      </c>
      <c r="AA2071" s="303">
        <v>41457</v>
      </c>
      <c r="AB2071" s="304">
        <v>41457</v>
      </c>
      <c r="AC2071" s="263">
        <f>VLOOKUP(D2071,Faturamento!D$3:F3507,3,0)</f>
        <v>41488</v>
      </c>
      <c r="AD2071" s="305"/>
      <c r="AE2071" s="93" t="str">
        <f>VLOOKUP(B2071,SAOM!B$2:T3612,16,0)</f>
        <v>-</v>
      </c>
      <c r="AF2071" s="93">
        <f t="shared" si="121"/>
        <v>41547</v>
      </c>
      <c r="AG2071" s="14" t="e">
        <f>VLOOKUP(D2071,Monitoramento!A$2:B2267,2,0)</f>
        <v>#N/A</v>
      </c>
      <c r="AH2071" s="264" t="str">
        <f>VLOOKUP(B2071,SAOM!B$2:S4151,18,0)</f>
        <v>10.176.4.129</v>
      </c>
      <c r="AI2071" s="31" t="str">
        <f>VLOOKUP(B2071,SAOM!B$2:U3730,20,0)</f>
        <v>Conectado ao modem</v>
      </c>
    </row>
    <row r="2072" spans="1:35">
      <c r="A2072" s="279">
        <v>7155</v>
      </c>
      <c r="B2072" s="279">
        <v>7155</v>
      </c>
      <c r="C2072" s="279">
        <v>7155</v>
      </c>
      <c r="D2072" s="280" t="str">
        <f>VLOOKUP(B2072,SAOM!B$2:H3730,7,0)</f>
        <v>SES-MUAE-7155</v>
      </c>
      <c r="E2072" s="281">
        <v>41442</v>
      </c>
      <c r="F2072" s="281">
        <f t="shared" si="122"/>
        <v>41487</v>
      </c>
      <c r="G2072" s="282">
        <f>VLOOKUP(B2072,SAOM!B$2:D3617,3,0)</f>
        <v>41487</v>
      </c>
      <c r="H2072" s="281">
        <f t="shared" si="120"/>
        <v>41502</v>
      </c>
      <c r="I2072" s="17" t="s">
        <v>455</v>
      </c>
      <c r="J2072" s="283" t="s">
        <v>460</v>
      </c>
      <c r="K2072" s="280" t="str">
        <f>VLOOKUP(B2072,SAOM!B$2:H3614,4,0)</f>
        <v>Aceito</v>
      </c>
      <c r="L2072" s="284" t="s">
        <v>454</v>
      </c>
      <c r="M2072" s="280" t="str">
        <f>VLOOKUP(B2072,SAOM!B$2:F3899,5,0)</f>
        <v>Lider</v>
      </c>
      <c r="N2072" s="295" t="s">
        <v>2044</v>
      </c>
      <c r="O2072" s="286" t="str">
        <f>VLOOKUP(N2072,Coordenadas!B$2:C2920,2,0)</f>
        <v>SUDESTE</v>
      </c>
      <c r="P2072" s="286" t="str">
        <f>VLOOKUP(N2072,Coordenadas!B$2:D2920,3,0)</f>
        <v xml:space="preserve"> 21° 7'49.06"S</v>
      </c>
      <c r="Q2072" s="286" t="str">
        <f>VLOOKUP(N2072,Coordenadas!B$2:E2920,4,0)</f>
        <v xml:space="preserve"> 42°22'2.72"O</v>
      </c>
      <c r="R2072" s="287">
        <v>4033</v>
      </c>
      <c r="S2072" s="281">
        <v>41442</v>
      </c>
      <c r="T2072" s="288" t="str">
        <f>VLOOKUP(B2072,SAOM!B$2:M3614,9,0)</f>
        <v>Fabiano Alves e Oliveira /  Rita Lisiex Soare</v>
      </c>
      <c r="U2072" s="282" t="str">
        <f>VLOOKUP(B2072,SAOM!B$2:N3614,10,0)</f>
        <v>Rua Cerâmica s/n - Cerâmica</v>
      </c>
      <c r="V2072" s="288" t="str">
        <f>VLOOKUP(B2072,SAOM!B$2:P3614,12,0)</f>
        <v>(32)3729-1335</v>
      </c>
      <c r="W2072" s="288" t="str">
        <f>VLOOKUP(B2072,SAOM!B$2:O3614,11,0)</f>
        <v>36880-000</v>
      </c>
      <c r="X2072" s="280" t="str">
        <f>VLOOKUP(B2072,SAOM!B$2:Q3614,13,0)</f>
        <v>00:20:0e:10:5b:60</v>
      </c>
      <c r="Y2072" s="281">
        <v>41451</v>
      </c>
      <c r="Z2072" s="285" t="s">
        <v>20049</v>
      </c>
      <c r="AA2072" s="289">
        <v>41452</v>
      </c>
      <c r="AB2072" s="47">
        <v>41512</v>
      </c>
      <c r="AC2072" s="290">
        <f>VLOOKUP(D2072,Faturamento!D$3:F3508,3,0)</f>
        <v>41483</v>
      </c>
      <c r="AD2072" s="291"/>
      <c r="AE2072" s="292" t="str">
        <f>VLOOKUP(B2072,SAOM!B$2:T3613,16,0)</f>
        <v>-</v>
      </c>
      <c r="AF2072" s="293">
        <f t="shared" si="121"/>
        <v>41542</v>
      </c>
      <c r="AG2072" s="14">
        <f>VLOOKUP(D2072,Monitoramento!A$2:B2268,2,0)</f>
        <v>41516</v>
      </c>
      <c r="AH2072" s="294" t="str">
        <f>VLOOKUP(B2072,SAOM!B$2:S4152,18,0)</f>
        <v>10.176.4.193</v>
      </c>
      <c r="AI2072" s="286" t="str">
        <f>VLOOKUP(B2072,SAOM!B$2:U3731,20,0)</f>
        <v>bandeja ao lado do modem</v>
      </c>
    </row>
    <row r="2073" spans="1:35" s="260" customFormat="1">
      <c r="A2073" s="30">
        <v>6098</v>
      </c>
      <c r="B2073" s="22">
        <v>6098</v>
      </c>
      <c r="C2073" s="22">
        <v>6098</v>
      </c>
      <c r="D2073" s="22" t="str">
        <f>VLOOKUP(B2073,SAOM!B$2:H3731,7,0)</f>
        <v>SES-MAHA-6098</v>
      </c>
      <c r="E2073" s="299">
        <v>41446</v>
      </c>
      <c r="F2073" s="299">
        <f t="shared" si="122"/>
        <v>41491</v>
      </c>
      <c r="G2073" s="17">
        <f>VLOOKUP(B2073,SAOM!B$2:D3618,3,0)</f>
        <v>41491</v>
      </c>
      <c r="H2073" s="299">
        <f t="shared" si="120"/>
        <v>41506</v>
      </c>
      <c r="I2073" s="17" t="s">
        <v>455</v>
      </c>
      <c r="J2073" s="300" t="s">
        <v>460</v>
      </c>
      <c r="K2073" s="22" t="str">
        <f>VLOOKUP(B2073,SAOM!B$2:H3615,4,0)</f>
        <v>Aceito</v>
      </c>
      <c r="L2073" s="39" t="s">
        <v>14056</v>
      </c>
      <c r="M2073" s="22" t="str">
        <f>VLOOKUP(B2073,SAOM!B$2:F3900,5,0)</f>
        <v>SH Sat</v>
      </c>
      <c r="N2073" s="301" t="s">
        <v>13817</v>
      </c>
      <c r="O2073" s="31" t="str">
        <f>VLOOKUP(N2073,Coordenadas!B$2:C2921,2,0)</f>
        <v>SUDESTE</v>
      </c>
      <c r="P2073" s="31" t="str">
        <f>VLOOKUP(N2073,Coordenadas!B$2:D2921,3,0)</f>
        <v>21°52'S</v>
      </c>
      <c r="Q2073" s="31" t="str">
        <f>VLOOKUP(N2073,Coordenadas!B$2:E2921,4,0)</f>
        <v>43°00'O</v>
      </c>
      <c r="R2073" s="302">
        <v>4033</v>
      </c>
      <c r="S2073" s="299">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9">
        <v>41452</v>
      </c>
      <c r="Z2073" s="88" t="s">
        <v>14588</v>
      </c>
      <c r="AA2073" s="303">
        <v>41452</v>
      </c>
      <c r="AB2073" s="304">
        <v>41457</v>
      </c>
      <c r="AC2073" s="263">
        <f>VLOOKUP(D2073,Faturamento!D$3:F3509,3,0)</f>
        <v>41483</v>
      </c>
      <c r="AD2073" s="305"/>
      <c r="AE2073" s="93" t="str">
        <f>VLOOKUP(B2073,SAOM!B$2:T3614,16,0)</f>
        <v xml:space="preserve"> </v>
      </c>
      <c r="AF2073" s="93">
        <f t="shared" si="121"/>
        <v>41542</v>
      </c>
      <c r="AG2073" s="14" t="e">
        <f>VLOOKUP(D2073,Monitoramento!A$2:B2269,2,0)</f>
        <v>#N/A</v>
      </c>
      <c r="AH2073" s="264" t="str">
        <f>VLOOKUP(B2073,SAOM!B$2:S4153,18,0)</f>
        <v>10.176.5.1</v>
      </c>
      <c r="AI2073" s="31" t="str">
        <f>VLOOKUP(B2073,SAOM!B$2:U3732,20,0)</f>
        <v>No modem</v>
      </c>
    </row>
    <row r="2074" spans="1:35" s="260" customFormat="1">
      <c r="A2074" s="30">
        <v>7636</v>
      </c>
      <c r="B2074" s="22">
        <v>7636</v>
      </c>
      <c r="C2074" s="22">
        <v>7636</v>
      </c>
      <c r="D2074" s="22" t="str">
        <f>VLOOKUP(B2074,SAOM!B$2:H3732,7,0)</f>
        <v>-</v>
      </c>
      <c r="E2074" s="299">
        <v>41460</v>
      </c>
      <c r="F2074" s="299">
        <f t="shared" si="122"/>
        <v>41505</v>
      </c>
      <c r="G2074" s="17">
        <f>VLOOKUP(B2074,SAOM!B$2:D3619,3,0)</f>
        <v>41505</v>
      </c>
      <c r="H2074" s="299">
        <f t="shared" si="120"/>
        <v>41520</v>
      </c>
      <c r="I2074" s="17" t="s">
        <v>455</v>
      </c>
      <c r="J2074" s="300" t="s">
        <v>17608</v>
      </c>
      <c r="K2074" s="22" t="str">
        <f>VLOOKUP(B2074,SAOM!B$2:H3616,4,0)</f>
        <v>Paralisado</v>
      </c>
      <c r="L2074" s="39" t="s">
        <v>613</v>
      </c>
      <c r="M2074" s="22" t="str">
        <f>VLOOKUP(B2074,SAOM!B$2:F3901,5,0)</f>
        <v>Vodanet</v>
      </c>
      <c r="N2074" s="301" t="s">
        <v>167</v>
      </c>
      <c r="O2074" s="31" t="str">
        <f>VLOOKUP(N2074,Coordenadas!B$2:C2922,2,0)</f>
        <v>CENTRO</v>
      </c>
      <c r="P2074" s="31" t="str">
        <f>VLOOKUP(N2074,Coordenadas!B$2:D2922,3,0)</f>
        <v>19º 28’18.8"S</v>
      </c>
      <c r="Q2074" s="31" t="str">
        <f>VLOOKUP(N2074,Coordenadas!B$2:E2922,4,0)</f>
        <v>44º13’31.6"O</v>
      </c>
      <c r="R2074" s="302">
        <v>4033</v>
      </c>
      <c r="S2074" s="299">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9" t="s">
        <v>455</v>
      </c>
      <c r="Z2074" s="88" t="s">
        <v>455</v>
      </c>
      <c r="AA2074" s="303" t="s">
        <v>455</v>
      </c>
      <c r="AB2074" s="304" t="s">
        <v>455</v>
      </c>
      <c r="AC2074" s="263" t="s">
        <v>455</v>
      </c>
      <c r="AD2074" s="305"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4" t="str">
        <f>VLOOKUP(B2074,SAOM!B$2:S4154,18,0)</f>
        <v>10.174.237.1</v>
      </c>
      <c r="AI2074" s="31" t="str">
        <f>VLOOKUP(B2074,SAOM!B$2:U3733,20,0)</f>
        <v>-</v>
      </c>
    </row>
    <row r="2075" spans="1:35" s="260" customFormat="1">
      <c r="A2075" s="30">
        <v>7603</v>
      </c>
      <c r="B2075" s="22">
        <v>7603</v>
      </c>
      <c r="C2075" s="22">
        <v>7603</v>
      </c>
      <c r="D2075" s="22" t="str">
        <f>VLOOKUP(B2075,SAOM!B$2:H3733,7,0)</f>
        <v>-</v>
      </c>
      <c r="E2075" s="299">
        <v>41466</v>
      </c>
      <c r="F2075" s="299">
        <f t="shared" si="122"/>
        <v>41511</v>
      </c>
      <c r="G2075" s="17">
        <f>VLOOKUP(B2075,SAOM!B$2:D3620,3,0)</f>
        <v>41496</v>
      </c>
      <c r="H2075" s="299">
        <f t="shared" si="120"/>
        <v>41526</v>
      </c>
      <c r="I2075" s="17" t="s">
        <v>455</v>
      </c>
      <c r="J2075" s="39" t="s">
        <v>17608</v>
      </c>
      <c r="K2075" s="22" t="str">
        <f>VLOOKUP(B2075,SAOM!B$2:H3617,4,0)</f>
        <v>Paralisado</v>
      </c>
      <c r="L2075" s="39" t="s">
        <v>613</v>
      </c>
      <c r="M2075" s="22" t="str">
        <f>VLOOKUP(B2075,SAOM!B$2:F3902,5,0)</f>
        <v>Vodanet</v>
      </c>
      <c r="N2075" s="301" t="s">
        <v>116</v>
      </c>
      <c r="O2075" s="31" t="str">
        <f>VLOOKUP(N2075,Coordenadas!B$2:C2923,2,0)</f>
        <v>CENTRO</v>
      </c>
      <c r="P2075" s="31" t="str">
        <f>VLOOKUP(N2075,Coordenadas!B$2:D2923,3,0)</f>
        <v xml:space="preserve"> 19°46'2.70"S</v>
      </c>
      <c r="Q2075" s="31" t="str">
        <f>VLOOKUP(N2075,Coordenadas!B$2:E2923,4,0)</f>
        <v xml:space="preserve"> 43°51'10.08"O</v>
      </c>
      <c r="R2075" s="302">
        <v>4035</v>
      </c>
      <c r="S2075" s="299"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9">
        <v>41478</v>
      </c>
      <c r="Z2075" s="88" t="s">
        <v>19369</v>
      </c>
      <c r="AA2075" s="303"/>
      <c r="AB2075" s="304" t="s">
        <v>455</v>
      </c>
      <c r="AC2075" s="263" t="s">
        <v>455</v>
      </c>
      <c r="AD2075" s="305" t="s">
        <v>455</v>
      </c>
      <c r="AE2075" s="93" t="str">
        <f>VLOOKUP(B2075,SAOM!B$2:T3616,16,0)</f>
        <v>PROPOSTO 	Estação Remota (1Mbps)
Feito alteração para 1Mb</v>
      </c>
      <c r="AF2075" s="93" t="s">
        <v>455</v>
      </c>
      <c r="AG2075" s="14" t="e">
        <f>VLOOKUP(D2075,Monitoramento!A$2:B2271,2,0)</f>
        <v>#N/A</v>
      </c>
      <c r="AH2075" s="264" t="str">
        <f>VLOOKUP(B2075,SAOM!B$2:S4155,18,0)</f>
        <v>10.144.77.1</v>
      </c>
      <c r="AI2075" s="31" t="str">
        <f>VLOOKUP(B2075,SAOM!B$2:U3734,20,0)</f>
        <v>-</v>
      </c>
    </row>
    <row r="2076" spans="1:35" s="260" customFormat="1">
      <c r="A2076" s="30">
        <v>7604</v>
      </c>
      <c r="B2076" s="22">
        <v>7604</v>
      </c>
      <c r="C2076" s="22">
        <v>7604</v>
      </c>
      <c r="D2076" s="22" t="str">
        <f>VLOOKUP(B2076,SAOM!B$2:H3734,7,0)</f>
        <v>-</v>
      </c>
      <c r="E2076" s="299">
        <v>41466</v>
      </c>
      <c r="F2076" s="299">
        <f t="shared" si="122"/>
        <v>41511</v>
      </c>
      <c r="G2076" s="17">
        <f>VLOOKUP(B2076,SAOM!B$2:D3621,3,0)</f>
        <v>41496</v>
      </c>
      <c r="H2076" s="299">
        <f t="shared" si="120"/>
        <v>41526</v>
      </c>
      <c r="I2076" s="17" t="s">
        <v>455</v>
      </c>
      <c r="J2076" s="39" t="s">
        <v>17608</v>
      </c>
      <c r="K2076" s="22" t="str">
        <f>VLOOKUP(B2076,SAOM!B$2:H3618,4,0)</f>
        <v>Paralisado</v>
      </c>
      <c r="L2076" s="39" t="s">
        <v>613</v>
      </c>
      <c r="M2076" s="22" t="str">
        <f>VLOOKUP(B2076,SAOM!B$2:F3903,5,0)</f>
        <v>Vodanet</v>
      </c>
      <c r="N2076" s="301" t="s">
        <v>116</v>
      </c>
      <c r="O2076" s="31" t="str">
        <f>VLOOKUP(N2076,Coordenadas!B$2:C2924,2,0)</f>
        <v>CENTRO</v>
      </c>
      <c r="P2076" s="31" t="str">
        <f>VLOOKUP(N2076,Coordenadas!B$2:D2924,3,0)</f>
        <v xml:space="preserve"> 19°46'2.70"S</v>
      </c>
      <c r="Q2076" s="31" t="str">
        <f>VLOOKUP(N2076,Coordenadas!B$2:E2924,4,0)</f>
        <v xml:space="preserve"> 43°51'10.08"O</v>
      </c>
      <c r="R2076" s="302">
        <v>4035</v>
      </c>
      <c r="S2076" s="299"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9">
        <v>41478</v>
      </c>
      <c r="Z2076" s="88" t="s">
        <v>19369</v>
      </c>
      <c r="AA2076" s="303"/>
      <c r="AB2076" s="304" t="s">
        <v>455</v>
      </c>
      <c r="AC2076" s="263" t="s">
        <v>455</v>
      </c>
      <c r="AD2076" s="305" t="s">
        <v>20382</v>
      </c>
      <c r="AE2076" s="93" t="str">
        <f>VLOOKUP(B2076,SAOM!B$2:T3617,16,0)</f>
        <v>PROPOSTO 	Estação Remota (1Mbps)
Alterado para 1Mb</v>
      </c>
      <c r="AF2076" s="93" t="s">
        <v>455</v>
      </c>
      <c r="AG2076" s="14" t="e">
        <f>VLOOKUP(D2076,Monitoramento!A$2:B2272,2,0)</f>
        <v>#N/A</v>
      </c>
      <c r="AH2076" s="264" t="str">
        <f>VLOOKUP(B2076,SAOM!B$2:S4156,18,0)</f>
        <v>10.145.10.1</v>
      </c>
      <c r="AI2076" s="31" t="str">
        <f>VLOOKUP(B2076,SAOM!B$2:U3735,20,0)</f>
        <v>-</v>
      </c>
    </row>
    <row r="2077" spans="1:35" s="260" customFormat="1">
      <c r="A2077" s="30">
        <v>6540</v>
      </c>
      <c r="B2077" s="22">
        <v>6540</v>
      </c>
      <c r="C2077" s="22">
        <v>6540</v>
      </c>
      <c r="D2077" s="22" t="str">
        <f>VLOOKUP(B2077,SAOM!B$2:H3735,7,0)</f>
        <v>SES-BETE-6540</v>
      </c>
      <c r="E2077" s="299">
        <v>41495</v>
      </c>
      <c r="F2077" s="299">
        <f t="shared" si="122"/>
        <v>41540</v>
      </c>
      <c r="G2077" s="17">
        <f>VLOOKUP(B2077,SAOM!B$2:D3622,3,0)</f>
        <v>41540</v>
      </c>
      <c r="H2077" s="299">
        <f t="shared" si="120"/>
        <v>41555</v>
      </c>
      <c r="I2077" s="17" t="s">
        <v>455</v>
      </c>
      <c r="J2077" s="39" t="s">
        <v>460</v>
      </c>
      <c r="K2077" s="22" t="str">
        <f>VLOOKUP(B2077,SAOM!B$2:H3619,4,0)</f>
        <v>Aceito</v>
      </c>
      <c r="L2077" s="39" t="s">
        <v>613</v>
      </c>
      <c r="M2077" s="22" t="str">
        <f>VLOOKUP(B2077,SAOM!B$2:F3904,5,0)</f>
        <v>Vodanet</v>
      </c>
      <c r="N2077" s="301" t="s">
        <v>1531</v>
      </c>
      <c r="O2077" s="31" t="str">
        <f>VLOOKUP(N2077,Coordenadas!B$2:C2925,2,0)</f>
        <v>CENTRO</v>
      </c>
      <c r="P2077" s="31" t="str">
        <f>VLOOKUP(N2077,Coordenadas!B$2:D2925,3,0)</f>
        <v xml:space="preserve"> 19°55'8.64"S</v>
      </c>
      <c r="Q2077" s="31" t="str">
        <f>VLOOKUP(N2077,Coordenadas!B$2:E2925,4,0)</f>
        <v xml:space="preserve"> 43°56'18.87"O</v>
      </c>
      <c r="R2077" s="302">
        <v>4033</v>
      </c>
      <c r="S2077" s="299">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9">
        <v>41506</v>
      </c>
      <c r="Z2077" s="88" t="s">
        <v>9369</v>
      </c>
      <c r="AA2077" s="303">
        <v>41507</v>
      </c>
      <c r="AB2077" s="304" t="s">
        <v>455</v>
      </c>
      <c r="AC2077" s="263">
        <f>VLOOKUP(D2077,Faturamento!D$3:F3513,3,0)</f>
        <v>41538</v>
      </c>
      <c r="AD2077" s="305"/>
      <c r="AE2077" s="93" t="str">
        <f>VLOOKUP(B2077,SAOM!B$2:T3618,16,0)</f>
        <v>-</v>
      </c>
      <c r="AF2077" s="93" t="s">
        <v>455</v>
      </c>
      <c r="AG2077" s="14" t="e">
        <f>VLOOKUP(D2077,Monitoramento!A$2:B2273,2,0)</f>
        <v>#N/A</v>
      </c>
      <c r="AH2077" s="264" t="str">
        <f>VLOOKUP(B2077,SAOM!B$2:S4157,18,0)</f>
        <v>10.176.5.129</v>
      </c>
      <c r="AI2077" s="31" t="str">
        <f>VLOOKUP(B2077,SAOM!B$2:U3736,20,0)</f>
        <v>no modem</v>
      </c>
    </row>
    <row r="2078" spans="1:35" s="260" customFormat="1">
      <c r="A2078" s="30">
        <v>6722</v>
      </c>
      <c r="B2078" s="22">
        <v>6722</v>
      </c>
      <c r="C2078" s="22">
        <v>6722</v>
      </c>
      <c r="D2078" s="22" t="str">
        <f>VLOOKUP(B2078,SAOM!B$2:H3736,7,0)</f>
        <v>SES-BETE-6722</v>
      </c>
      <c r="E2078" s="299">
        <v>41495</v>
      </c>
      <c r="F2078" s="299">
        <f t="shared" si="122"/>
        <v>41540</v>
      </c>
      <c r="G2078" s="17">
        <f>VLOOKUP(B2078,SAOM!B$2:D3623,3,0)</f>
        <v>41540</v>
      </c>
      <c r="H2078" s="299">
        <f t="shared" si="120"/>
        <v>41555</v>
      </c>
      <c r="I2078" s="17" t="s">
        <v>455</v>
      </c>
      <c r="J2078" s="39" t="s">
        <v>460</v>
      </c>
      <c r="K2078" s="22" t="str">
        <f>VLOOKUP(B2078,SAOM!B$2:H3620,4,0)</f>
        <v>Aceito</v>
      </c>
      <c r="L2078" s="39" t="s">
        <v>613</v>
      </c>
      <c r="M2078" s="22" t="str">
        <f>VLOOKUP(B2078,SAOM!B$2:F3905,5,0)</f>
        <v>Vodanet</v>
      </c>
      <c r="N2078" s="301" t="s">
        <v>1531</v>
      </c>
      <c r="O2078" s="31" t="str">
        <f>VLOOKUP(N2078,Coordenadas!B$2:C2926,2,0)</f>
        <v>CENTRO</v>
      </c>
      <c r="P2078" s="31" t="str">
        <f>VLOOKUP(N2078,Coordenadas!B$2:D2926,3,0)</f>
        <v xml:space="preserve"> 19°55'8.64"S</v>
      </c>
      <c r="Q2078" s="31" t="str">
        <f>VLOOKUP(N2078,Coordenadas!B$2:E2926,4,0)</f>
        <v xml:space="preserve"> 43°56'18.87"O</v>
      </c>
      <c r="R2078" s="302">
        <v>4033</v>
      </c>
      <c r="S2078" s="299">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9">
        <v>41512</v>
      </c>
      <c r="Z2078" s="88" t="s">
        <v>5054</v>
      </c>
      <c r="AA2078" s="303">
        <v>41515</v>
      </c>
      <c r="AB2078" s="304" t="s">
        <v>455</v>
      </c>
      <c r="AC2078" s="263">
        <f>VLOOKUP(D2078,Faturamento!D$3:F3514,3,0)</f>
        <v>41546</v>
      </c>
      <c r="AD2078" s="305"/>
      <c r="AE2078" s="93" t="str">
        <f>VLOOKUP(B2078,SAOM!B$2:T3619,16,0)</f>
        <v>-</v>
      </c>
      <c r="AF2078" s="93" t="s">
        <v>455</v>
      </c>
      <c r="AG2078" s="14" t="e">
        <f>VLOOKUP(D2078,Monitoramento!A$2:B2274,2,0)</f>
        <v>#N/A</v>
      </c>
      <c r="AH2078" s="264" t="str">
        <f>VLOOKUP(B2078,SAOM!B$2:S4158,18,0)</f>
        <v>10.176.5.65</v>
      </c>
      <c r="AI2078" s="31" t="str">
        <f>VLOOKUP(B2078,SAOM!B$2:U3737,20,0)</f>
        <v>Modem</v>
      </c>
    </row>
    <row r="2079" spans="1:35" s="367" customFormat="1">
      <c r="A2079" s="351">
        <v>7806</v>
      </c>
      <c r="B2079" s="352">
        <v>7806</v>
      </c>
      <c r="C2079" s="352">
        <v>7806</v>
      </c>
      <c r="D2079" s="352" t="str">
        <f>VLOOKUP(B2079,SAOM!B$2:H3737,7,0)</f>
        <v>-</v>
      </c>
      <c r="E2079" s="353"/>
      <c r="F2079" s="353">
        <f t="shared" si="122"/>
        <v>45</v>
      </c>
      <c r="G2079" s="354">
        <f>VLOOKUP(B2079,SAOM!B$2:D3624,3,0)</f>
        <v>41537</v>
      </c>
      <c r="H2079" s="353">
        <f t="shared" si="120"/>
        <v>60</v>
      </c>
      <c r="I2079" s="354" t="s">
        <v>455</v>
      </c>
      <c r="J2079" s="355" t="s">
        <v>17608</v>
      </c>
      <c r="K2079" s="352" t="str">
        <f>VLOOKUP(B2079,SAOM!B$2:H3621,4,0)</f>
        <v>Paralisado</v>
      </c>
      <c r="L2079" s="355" t="s">
        <v>14056</v>
      </c>
      <c r="M2079" s="352" t="str">
        <f>VLOOKUP(B2079,SAOM!B$2:F3906,5,0)</f>
        <v>SH Sat</v>
      </c>
      <c r="N2079" s="356" t="s">
        <v>7017</v>
      </c>
      <c r="O2079" s="357" t="str">
        <f>VLOOKUP(N2079,Coordenadas!B$2:C2927,2,0)</f>
        <v>SUL</v>
      </c>
      <c r="P2079" s="357" t="str">
        <f>VLOOKUP(N2079,Coordenadas!B$2:D2927,3,0)</f>
        <v xml:space="preserve"> 21°33'21.63"S</v>
      </c>
      <c r="Q2079" s="357" t="str">
        <f>VLOOKUP(N2079,Coordenadas!B$2:E2927,4,0)</f>
        <v xml:space="preserve"> 45°44'22.33"O</v>
      </c>
      <c r="R2079" s="358">
        <v>4033</v>
      </c>
      <c r="S2079" s="353">
        <v>41492</v>
      </c>
      <c r="T2079" s="359" t="str">
        <f>VLOOKUP(B2079,SAOM!B$2:M3621,9,0)</f>
        <v>Juliana Calheiros</v>
      </c>
      <c r="U2079" s="354" t="str">
        <f>VLOOKUP(B2079,SAOM!B$2:N3621,10,0)</f>
        <v xml:space="preserve"> Rua Chico Tindim, 813 </v>
      </c>
      <c r="V2079" s="359" t="str">
        <f>VLOOKUP(B2079,SAOM!B$2:P3621,12,0)</f>
        <v xml:space="preserve"> (35)3267-3779</v>
      </c>
      <c r="W2079" s="359" t="str">
        <f>VLOOKUP(B2079,SAOM!B$2:O3621,11,0)</f>
        <v>37120-000</v>
      </c>
      <c r="X2079" s="352" t="str">
        <f>VLOOKUP(B2079,SAOM!B$2:Q3621,13,0)</f>
        <v>-</v>
      </c>
      <c r="Y2079" s="353">
        <v>41506</v>
      </c>
      <c r="Z2079" s="360" t="s">
        <v>12726</v>
      </c>
      <c r="AA2079" s="361"/>
      <c r="AB2079" s="362" t="s">
        <v>455</v>
      </c>
      <c r="AC2079" s="363" t="s">
        <v>455</v>
      </c>
      <c r="AD2079" s="364" t="s">
        <v>20600</v>
      </c>
      <c r="AE2079" s="365" t="str">
        <f>VLOOKUP(B2079,SAOM!B$2:T3620,16,0)</f>
        <v>OS para o cancelamento da  OS 4304.
Concluido em 09/09/13</v>
      </c>
      <c r="AF2079" s="365" t="s">
        <v>455</v>
      </c>
      <c r="AG2079" s="14" t="e">
        <f>VLOOKUP(D2079,Monitoramento!A$2:B2275,2,0)</f>
        <v>#N/A</v>
      </c>
      <c r="AH2079" s="366" t="str">
        <f>VLOOKUP(B2079,SAOM!B$2:S4159,18,0)</f>
        <v>10.172.8.1</v>
      </c>
      <c r="AI2079" s="357" t="str">
        <f>VLOOKUP(B2079,SAOM!B$2:U3738,20,0)</f>
        <v>-</v>
      </c>
    </row>
    <row r="2080" spans="1:35" s="367" customFormat="1">
      <c r="A2080" s="351">
        <v>7805</v>
      </c>
      <c r="B2080" s="352">
        <v>7805</v>
      </c>
      <c r="C2080" s="352">
        <v>7805</v>
      </c>
      <c r="D2080" s="352" t="str">
        <f>VLOOKUP(B2080,SAOM!B$2:H3738,7,0)</f>
        <v>SES-PACU-7805</v>
      </c>
      <c r="E2080" s="353"/>
      <c r="F2080" s="353">
        <f t="shared" si="122"/>
        <v>45</v>
      </c>
      <c r="G2080" s="354">
        <f>VLOOKUP(B2080,SAOM!B$2:D3625,3,0)</f>
        <v>41537</v>
      </c>
      <c r="H2080" s="353">
        <f t="shared" si="120"/>
        <v>60</v>
      </c>
      <c r="I2080" s="354" t="s">
        <v>455</v>
      </c>
      <c r="J2080" s="355" t="s">
        <v>20602</v>
      </c>
      <c r="K2080" s="352" t="str">
        <f>VLOOKUP(B2080,SAOM!B$2:H3622,4,0)</f>
        <v>Agendado</v>
      </c>
      <c r="L2080" s="355" t="s">
        <v>14056</v>
      </c>
      <c r="M2080" s="352" t="str">
        <f>VLOOKUP(B2080,SAOM!B$2:F3907,5,0)</f>
        <v>SH Sat</v>
      </c>
      <c r="N2080" s="356" t="s">
        <v>7017</v>
      </c>
      <c r="O2080" s="357" t="str">
        <f>VLOOKUP(N2080,Coordenadas!B$2:C2928,2,0)</f>
        <v>SUL</v>
      </c>
      <c r="P2080" s="357" t="str">
        <f>VLOOKUP(N2080,Coordenadas!B$2:D2928,3,0)</f>
        <v xml:space="preserve"> 21°33'21.63"S</v>
      </c>
      <c r="Q2080" s="357" t="str">
        <f>VLOOKUP(N2080,Coordenadas!B$2:E2928,4,0)</f>
        <v xml:space="preserve"> 45°44'22.33"O</v>
      </c>
      <c r="R2080" s="358">
        <v>4033</v>
      </c>
      <c r="S2080" s="353">
        <v>41492</v>
      </c>
      <c r="T2080" s="359" t="str">
        <f>VLOOKUP(B2080,SAOM!B$2:M3622,9,0)</f>
        <v>Juliana Calheiros</v>
      </c>
      <c r="U2080" s="354" t="str">
        <f>VLOOKUP(B2080,SAOM!B$2:N3622,10,0)</f>
        <v xml:space="preserve">Rua Ferreira Prado, 607 PSF Bela Vista </v>
      </c>
      <c r="V2080" s="359" t="str">
        <f>VLOOKUP(B2080,SAOM!B$2:P3622,12,0)</f>
        <v xml:space="preserve"> (35)3267-3779</v>
      </c>
      <c r="W2080" s="359" t="str">
        <f>VLOOKUP(B2080,SAOM!B$2:O3622,11,0)</f>
        <v>37120-000</v>
      </c>
      <c r="X2080" s="352" t="str">
        <f>VLOOKUP(B2080,SAOM!B$2:Q3622,13,0)</f>
        <v>00:20:0e:10:5e:4a</v>
      </c>
      <c r="Y2080" s="353"/>
      <c r="Z2080" s="360"/>
      <c r="AA2080" s="361"/>
      <c r="AB2080" s="362">
        <v>41516</v>
      </c>
      <c r="AC2080" s="363" t="s">
        <v>455</v>
      </c>
      <c r="AD2080" s="364" t="s">
        <v>20600</v>
      </c>
      <c r="AE2080" s="365" t="str">
        <f>VLOOKUP(B2080,SAOM!B$2:T3621,16,0)</f>
        <v>OS em substituição à 4304.</v>
      </c>
      <c r="AF2080" s="365" t="s">
        <v>455</v>
      </c>
      <c r="AG2080" s="14" t="e">
        <f>VLOOKUP(D2080,Monitoramento!A$2:B2276,2,0)</f>
        <v>#N/A</v>
      </c>
      <c r="AH2080" s="366" t="str">
        <f>VLOOKUP(B2080,SAOM!B$2:S4160,18,0)</f>
        <v>10.172.8.1</v>
      </c>
      <c r="AI2080" s="357"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1"/>
  <sheetViews>
    <sheetView zoomScale="90" zoomScaleNormal="90" workbookViewId="0">
      <pane xSplit="1" ySplit="2" topLeftCell="B507" activePane="bottomRight" state="frozen"/>
      <selection pane="topRight" activeCell="B1" sqref="B1"/>
      <selection pane="bottomLeft" activeCell="A3" sqref="A3"/>
      <selection pane="bottomRight" activeCell="A520" sqref="A520"/>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5"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20657</v>
      </c>
      <c r="F1" s="82" t="s">
        <v>8262</v>
      </c>
      <c r="G1" s="87" t="s">
        <v>5785</v>
      </c>
      <c r="H1" s="87" t="s">
        <v>1</v>
      </c>
      <c r="I1" s="83" t="s">
        <v>4152</v>
      </c>
      <c r="J1" s="83" t="s">
        <v>8507</v>
      </c>
    </row>
    <row r="2" spans="1:11" ht="11.25" customHeight="1">
      <c r="A2" s="189"/>
      <c r="B2" s="189"/>
      <c r="C2" s="70"/>
      <c r="D2" s="71"/>
      <c r="E2" s="72"/>
      <c r="F2" s="76"/>
      <c r="G2" s="388"/>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9">
        <v>41130</v>
      </c>
      <c r="H3" s="161" t="s">
        <v>613</v>
      </c>
      <c r="I3" s="95" t="s">
        <v>5928</v>
      </c>
      <c r="J3" s="95" t="s">
        <v>8511</v>
      </c>
      <c r="K3" s="16" t="s">
        <v>20711</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9">
        <v>41130</v>
      </c>
      <c r="H4" s="38" t="s">
        <v>454</v>
      </c>
      <c r="I4" s="99" t="s">
        <v>5928</v>
      </c>
      <c r="J4" s="99"/>
      <c r="K4" s="16" t="s">
        <v>20712</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9">
        <v>41131</v>
      </c>
      <c r="H5" s="38" t="s">
        <v>454</v>
      </c>
      <c r="I5" s="99" t="s">
        <v>5928</v>
      </c>
      <c r="J5" s="99" t="s">
        <v>455</v>
      </c>
      <c r="K5" s="16" t="s">
        <v>20712</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9">
        <v>41528</v>
      </c>
      <c r="H6" s="161" t="s">
        <v>8486</v>
      </c>
      <c r="I6" s="100" t="s">
        <v>8959</v>
      </c>
      <c r="J6" s="105" t="s">
        <v>20675</v>
      </c>
      <c r="K6" s="18" t="s">
        <v>20713</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9">
        <v>41136</v>
      </c>
      <c r="H7" s="38" t="s">
        <v>454</v>
      </c>
      <c r="I7" s="95" t="s">
        <v>6475</v>
      </c>
      <c r="J7" s="95" t="s">
        <v>6475</v>
      </c>
      <c r="K7" s="18" t="s">
        <v>20713</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9">
        <v>41150</v>
      </c>
      <c r="H8" s="161" t="s">
        <v>613</v>
      </c>
      <c r="I8" s="99" t="s">
        <v>8525</v>
      </c>
      <c r="J8" s="99" t="s">
        <v>8548</v>
      </c>
      <c r="K8" s="18" t="s">
        <v>20713</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90">
        <v>41150</v>
      </c>
      <c r="H9" s="162" t="s">
        <v>454</v>
      </c>
      <c r="I9" s="99" t="s">
        <v>8520</v>
      </c>
      <c r="J9" s="164" t="s">
        <v>8543</v>
      </c>
      <c r="K9" s="18" t="s">
        <v>20714</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9">
        <v>41145</v>
      </c>
      <c r="H10" s="161" t="s">
        <v>613</v>
      </c>
      <c r="I10" s="95" t="s">
        <v>8508</v>
      </c>
      <c r="J10" s="95" t="s">
        <v>8509</v>
      </c>
      <c r="K10" s="18" t="s">
        <v>20714</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9">
        <v>41463</v>
      </c>
      <c r="H11" s="38" t="s">
        <v>613</v>
      </c>
      <c r="I11" s="99" t="s">
        <v>6455</v>
      </c>
      <c r="J11" s="99" t="s">
        <v>14075</v>
      </c>
      <c r="K11" s="18" t="s">
        <v>20715</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9">
        <v>41416</v>
      </c>
      <c r="H12" s="161" t="s">
        <v>8484</v>
      </c>
      <c r="I12" s="99" t="s">
        <v>20480</v>
      </c>
      <c r="J12" s="99" t="s">
        <v>19233</v>
      </c>
      <c r="K12" s="18" t="s">
        <v>20716</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9">
        <v>41338</v>
      </c>
      <c r="H13" s="38" t="s">
        <v>8485</v>
      </c>
      <c r="I13" s="99" t="s">
        <v>13582</v>
      </c>
      <c r="J13" s="99" t="s">
        <v>15543</v>
      </c>
      <c r="K13" s="18" t="s">
        <v>20713</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9">
        <v>41292</v>
      </c>
      <c r="H14" s="38" t="s">
        <v>8484</v>
      </c>
      <c r="I14" s="99" t="s">
        <v>12024</v>
      </c>
      <c r="J14" s="99" t="s">
        <v>14070</v>
      </c>
      <c r="K14" s="18" t="s">
        <v>20717</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9">
        <v>41421</v>
      </c>
      <c r="H15" s="161" t="s">
        <v>15894</v>
      </c>
      <c r="I15" s="99" t="s">
        <v>12024</v>
      </c>
      <c r="J15" s="99" t="s">
        <v>19437</v>
      </c>
      <c r="K15" s="18" t="s">
        <v>20718</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9">
        <v>41344</v>
      </c>
      <c r="H16" s="161" t="s">
        <v>613</v>
      </c>
      <c r="I16" s="99" t="s">
        <v>12024</v>
      </c>
      <c r="J16" s="99" t="s">
        <v>13547</v>
      </c>
      <c r="K16" s="18" t="s">
        <v>20715</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9">
        <v>41284</v>
      </c>
      <c r="H17" s="38" t="s">
        <v>8484</v>
      </c>
      <c r="I17" s="98" t="s">
        <v>12024</v>
      </c>
      <c r="J17" s="98" t="s">
        <v>13649</v>
      </c>
      <c r="K17" s="18" t="s">
        <v>20714</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9">
        <v>41325</v>
      </c>
      <c r="H18" s="38" t="s">
        <v>8484</v>
      </c>
      <c r="I18" s="98" t="s">
        <v>13581</v>
      </c>
      <c r="J18" s="98" t="s">
        <v>15356</v>
      </c>
      <c r="K18" s="18" t="s">
        <v>20717</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9">
        <v>41304</v>
      </c>
      <c r="H19" s="38" t="s">
        <v>8484</v>
      </c>
      <c r="I19" s="98" t="s">
        <v>12024</v>
      </c>
      <c r="J19" s="98" t="s">
        <v>14704</v>
      </c>
      <c r="K19" s="18" t="s">
        <v>20717</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9">
        <v>41421</v>
      </c>
      <c r="H20" s="38" t="s">
        <v>15894</v>
      </c>
      <c r="I20" s="99" t="s">
        <v>13583</v>
      </c>
      <c r="J20" s="99" t="s">
        <v>19311</v>
      </c>
      <c r="K20" s="18" t="s">
        <v>20717</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9">
        <v>41306</v>
      </c>
      <c r="H21" s="38" t="s">
        <v>8484</v>
      </c>
      <c r="I21" s="98" t="s">
        <v>12024</v>
      </c>
      <c r="J21" s="98" t="s">
        <v>14706</v>
      </c>
      <c r="K21" s="18" t="s">
        <v>20714</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9">
        <v>41302</v>
      </c>
      <c r="H22" s="161" t="s">
        <v>613</v>
      </c>
      <c r="I22" s="99" t="s">
        <v>12024</v>
      </c>
      <c r="J22" s="99" t="s">
        <v>13547</v>
      </c>
      <c r="K22" s="18" t="s">
        <v>20715</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9">
        <v>41339</v>
      </c>
      <c r="H23" s="38" t="s">
        <v>8485</v>
      </c>
      <c r="I23" s="102" t="s">
        <v>12024</v>
      </c>
      <c r="J23" s="99" t="s">
        <v>15549</v>
      </c>
      <c r="K23" s="18" t="s">
        <v>20719</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9">
        <v>41326</v>
      </c>
      <c r="H24" s="38" t="s">
        <v>8484</v>
      </c>
      <c r="I24" s="99" t="s">
        <v>12024</v>
      </c>
      <c r="J24" s="99" t="s">
        <v>14180</v>
      </c>
      <c r="K24" s="18" t="s">
        <v>20717</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9">
        <v>41432</v>
      </c>
      <c r="H25" s="161" t="s">
        <v>15894</v>
      </c>
      <c r="I25" s="99" t="s">
        <v>12024</v>
      </c>
      <c r="J25" s="95" t="s">
        <v>19605</v>
      </c>
      <c r="K25" s="18" t="s">
        <v>20717</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9">
        <v>41352</v>
      </c>
      <c r="H26" s="38" t="s">
        <v>8486</v>
      </c>
      <c r="I26" s="99" t="s">
        <v>12024</v>
      </c>
      <c r="J26" s="99" t="s">
        <v>15777</v>
      </c>
      <c r="K26" s="18" t="s">
        <v>20717</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9">
        <v>41283</v>
      </c>
      <c r="H27" s="38" t="s">
        <v>8484</v>
      </c>
      <c r="I27" s="99" t="s">
        <v>12024</v>
      </c>
      <c r="J27" s="99" t="s">
        <v>13596</v>
      </c>
      <c r="K27" s="18" t="s">
        <v>20719</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9">
        <v>41282</v>
      </c>
      <c r="H28" s="38" t="s">
        <v>8484</v>
      </c>
      <c r="I28" s="95" t="s">
        <v>12024</v>
      </c>
      <c r="J28" s="95" t="s">
        <v>13598</v>
      </c>
      <c r="K28" s="18" t="s">
        <v>20720</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9">
        <v>41284</v>
      </c>
      <c r="H29" s="38" t="s">
        <v>8484</v>
      </c>
      <c r="I29" s="99" t="s">
        <v>12024</v>
      </c>
      <c r="J29" s="99" t="s">
        <v>13648</v>
      </c>
      <c r="K29" s="18" t="s">
        <v>20717</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9">
        <v>41284</v>
      </c>
      <c r="H30" s="38" t="s">
        <v>8486</v>
      </c>
      <c r="I30" s="99" t="s">
        <v>12024</v>
      </c>
      <c r="J30" s="99" t="s">
        <v>13644</v>
      </c>
      <c r="K30" s="18" t="s">
        <v>20717</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9"/>
      <c r="H31" s="38" t="s">
        <v>613</v>
      </c>
      <c r="I31" s="99" t="s">
        <v>12024</v>
      </c>
      <c r="J31" s="99" t="s">
        <v>13091</v>
      </c>
      <c r="K31" s="18" t="s">
        <v>20717</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9">
        <v>41408</v>
      </c>
      <c r="H32" s="161" t="s">
        <v>8485</v>
      </c>
      <c r="I32" s="100" t="s">
        <v>8959</v>
      </c>
      <c r="J32" s="99" t="s">
        <v>18566</v>
      </c>
      <c r="K32" s="18" t="s">
        <v>20713</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9">
        <v>41288</v>
      </c>
      <c r="H33" s="161" t="s">
        <v>613</v>
      </c>
      <c r="I33" s="99" t="s">
        <v>12024</v>
      </c>
      <c r="J33" s="99" t="s">
        <v>13547</v>
      </c>
      <c r="K33" s="18" t="s">
        <v>20715</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9">
        <v>41284</v>
      </c>
      <c r="H34" s="38" t="s">
        <v>8484</v>
      </c>
      <c r="I34" s="99" t="s">
        <v>12024</v>
      </c>
      <c r="J34" s="99" t="s">
        <v>13091</v>
      </c>
      <c r="K34" s="18" t="s">
        <v>20717</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9">
        <v>41295</v>
      </c>
      <c r="H35" s="38" t="s">
        <v>613</v>
      </c>
      <c r="I35" s="99" t="s">
        <v>12024</v>
      </c>
      <c r="J35" s="99" t="s">
        <v>13547</v>
      </c>
      <c r="K35" s="18" t="s">
        <v>20715</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9">
        <v>41311</v>
      </c>
      <c r="H36" s="38" t="s">
        <v>8484</v>
      </c>
      <c r="I36" s="99" t="s">
        <v>12024</v>
      </c>
      <c r="J36" s="99" t="s">
        <v>15188</v>
      </c>
      <c r="K36" s="18" t="s">
        <v>20717</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9">
        <v>41432</v>
      </c>
      <c r="H37" s="161" t="s">
        <v>15894</v>
      </c>
      <c r="I37" s="98" t="s">
        <v>12024</v>
      </c>
      <c r="J37" s="98" t="s">
        <v>19604</v>
      </c>
      <c r="K37" s="18" t="s">
        <v>20716</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9">
        <v>41352</v>
      </c>
      <c r="H38" s="38" t="s">
        <v>8486</v>
      </c>
      <c r="I38" s="99" t="s">
        <v>12024</v>
      </c>
      <c r="J38" s="99" t="s">
        <v>15778</v>
      </c>
      <c r="K38" s="18" t="s">
        <v>20721</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9">
        <v>41326</v>
      </c>
      <c r="H39" s="38" t="s">
        <v>8484</v>
      </c>
      <c r="I39" s="99" t="s">
        <v>13581</v>
      </c>
      <c r="J39" s="99" t="s">
        <v>15300</v>
      </c>
      <c r="K39" s="18" t="s">
        <v>20717</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9">
        <v>41193</v>
      </c>
      <c r="H40" s="161" t="s">
        <v>613</v>
      </c>
      <c r="I40" s="99" t="s">
        <v>8514</v>
      </c>
      <c r="J40" s="99" t="s">
        <v>8536</v>
      </c>
      <c r="K40" s="18" t="s">
        <v>20713</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9">
        <v>41197</v>
      </c>
      <c r="H41" s="161" t="s">
        <v>613</v>
      </c>
      <c r="I41" s="99" t="s">
        <v>8516</v>
      </c>
      <c r="J41" s="99" t="s">
        <v>8538</v>
      </c>
      <c r="K41" s="18" t="s">
        <v>20713</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9">
        <v>41185</v>
      </c>
      <c r="H42" s="38" t="s">
        <v>454</v>
      </c>
      <c r="I42" s="380" t="s">
        <v>8530</v>
      </c>
      <c r="J42" s="380" t="s">
        <v>8120</v>
      </c>
      <c r="K42" s="18" t="s">
        <v>20713</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91">
        <v>41220</v>
      </c>
      <c r="H43" s="161" t="s">
        <v>8486</v>
      </c>
      <c r="I43" s="100" t="s">
        <v>8122</v>
      </c>
      <c r="J43" s="100" t="s">
        <v>9180</v>
      </c>
      <c r="K43" s="18" t="s">
        <v>20722</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9">
        <v>41192</v>
      </c>
      <c r="H44" s="38" t="s">
        <v>454</v>
      </c>
      <c r="I44" s="98" t="s">
        <v>8512</v>
      </c>
      <c r="J44" s="98" t="s">
        <v>8534</v>
      </c>
      <c r="K44" s="18" t="s">
        <v>20722</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9">
        <v>41191</v>
      </c>
      <c r="H45" s="38" t="s">
        <v>613</v>
      </c>
      <c r="I45" s="99" t="s">
        <v>8514</v>
      </c>
      <c r="J45" s="99" t="s">
        <v>8539</v>
      </c>
      <c r="K45" s="18" t="s">
        <v>20714</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9">
        <v>41192</v>
      </c>
      <c r="H46" s="38" t="s">
        <v>613</v>
      </c>
      <c r="I46" s="95" t="s">
        <v>8517</v>
      </c>
      <c r="J46" s="95" t="s">
        <v>8540</v>
      </c>
      <c r="K46" s="18" t="s">
        <v>20718</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9">
        <v>41198</v>
      </c>
      <c r="H47" s="38" t="s">
        <v>454</v>
      </c>
      <c r="I47" s="99" t="s">
        <v>8521</v>
      </c>
      <c r="J47" s="99" t="s">
        <v>8544</v>
      </c>
      <c r="K47" s="18" t="s">
        <v>20717</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91">
        <v>41192</v>
      </c>
      <c r="H48" s="161" t="s">
        <v>613</v>
      </c>
      <c r="I48" s="100" t="s">
        <v>8528</v>
      </c>
      <c r="J48" s="100" t="s">
        <v>8551</v>
      </c>
      <c r="K48" s="18" t="s">
        <v>20714</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9">
        <v>41206</v>
      </c>
      <c r="H49" s="38" t="s">
        <v>454</v>
      </c>
      <c r="I49" s="99" t="s">
        <v>8121</v>
      </c>
      <c r="J49" s="99" t="s">
        <v>8863</v>
      </c>
      <c r="K49" s="18" t="s">
        <v>20713</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9">
        <v>41192</v>
      </c>
      <c r="H50" s="38" t="s">
        <v>613</v>
      </c>
      <c r="I50" s="99" t="s">
        <v>8515</v>
      </c>
      <c r="J50" s="99" t="s">
        <v>8537</v>
      </c>
      <c r="K50" s="18" t="s">
        <v>20723</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9">
        <v>41192</v>
      </c>
      <c r="H51" s="38" t="s">
        <v>613</v>
      </c>
      <c r="I51" s="99" t="s">
        <v>8519</v>
      </c>
      <c r="J51" s="99" t="s">
        <v>8542</v>
      </c>
      <c r="K51" s="18" t="s">
        <v>20724</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9">
        <v>41191</v>
      </c>
      <c r="H52" s="38" t="s">
        <v>613</v>
      </c>
      <c r="I52" s="99" t="s">
        <v>8523</v>
      </c>
      <c r="J52" s="99" t="s">
        <v>8546</v>
      </c>
      <c r="K52" s="18" t="s">
        <v>20725</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9">
        <v>41191</v>
      </c>
      <c r="H53" s="161" t="s">
        <v>613</v>
      </c>
      <c r="I53" s="99" t="s">
        <v>8524</v>
      </c>
      <c r="J53" s="99" t="s">
        <v>8547</v>
      </c>
      <c r="K53" s="18" t="s">
        <v>20725</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9">
        <v>41191</v>
      </c>
      <c r="H54" s="161" t="s">
        <v>613</v>
      </c>
      <c r="I54" s="99" t="s">
        <v>8513</v>
      </c>
      <c r="J54" s="99" t="s">
        <v>8535</v>
      </c>
      <c r="K54" s="18" t="s">
        <v>20721</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91">
        <v>41198</v>
      </c>
      <c r="H55" s="161" t="s">
        <v>613</v>
      </c>
      <c r="I55" s="100" t="s">
        <v>8527</v>
      </c>
      <c r="J55" s="186" t="s">
        <v>8550</v>
      </c>
      <c r="K55" s="18" t="s">
        <v>20714</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9">
        <v>41206</v>
      </c>
      <c r="H56" s="38" t="s">
        <v>8484</v>
      </c>
      <c r="I56" s="99" t="s">
        <v>8406</v>
      </c>
      <c r="J56" s="99" t="s">
        <v>8862</v>
      </c>
      <c r="K56" s="18" t="s">
        <v>20718</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91">
        <v>41199</v>
      </c>
      <c r="H57" s="161" t="s">
        <v>8485</v>
      </c>
      <c r="I57" s="100" t="s">
        <v>8532</v>
      </c>
      <c r="J57" s="100" t="s">
        <v>8552</v>
      </c>
      <c r="K57" s="18" t="s">
        <v>20719</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91">
        <v>41222</v>
      </c>
      <c r="H58" s="161" t="s">
        <v>8486</v>
      </c>
      <c r="I58" s="100" t="s">
        <v>8483</v>
      </c>
      <c r="J58" s="100" t="s">
        <v>9181</v>
      </c>
      <c r="K58" s="18" t="s">
        <v>20713</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9">
        <v>41194</v>
      </c>
      <c r="H59" s="38" t="s">
        <v>8484</v>
      </c>
      <c r="I59" s="99" t="s">
        <v>8409</v>
      </c>
      <c r="J59" s="99" t="s">
        <v>8582</v>
      </c>
      <c r="K59" s="18" t="s">
        <v>20717</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9">
        <v>41198</v>
      </c>
      <c r="H60" s="38" t="s">
        <v>454</v>
      </c>
      <c r="I60" s="99" t="s">
        <v>8518</v>
      </c>
      <c r="J60" s="99" t="s">
        <v>8541</v>
      </c>
      <c r="K60" s="18" t="s">
        <v>20722</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91">
        <v>41200</v>
      </c>
      <c r="H61" s="161" t="s">
        <v>452</v>
      </c>
      <c r="I61" s="100" t="s">
        <v>8531</v>
      </c>
      <c r="J61" s="379" t="s">
        <v>9501</v>
      </c>
      <c r="K61" s="18" t="s">
        <v>20722</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9">
        <v>41201</v>
      </c>
      <c r="H62" s="38" t="s">
        <v>454</v>
      </c>
      <c r="I62" s="377" t="s">
        <v>8477</v>
      </c>
      <c r="J62" s="378"/>
      <c r="K62" s="18" t="s">
        <v>20712</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9">
        <v>41199</v>
      </c>
      <c r="H63" s="38" t="s">
        <v>8485</v>
      </c>
      <c r="I63" s="99" t="s">
        <v>8526</v>
      </c>
      <c r="J63" s="99" t="s">
        <v>8549</v>
      </c>
      <c r="K63" s="18" t="s">
        <v>20713</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9">
        <v>41207</v>
      </c>
      <c r="H64" s="38" t="s">
        <v>454</v>
      </c>
      <c r="I64" s="99" t="s">
        <v>8529</v>
      </c>
      <c r="J64" s="378" t="s">
        <v>8866</v>
      </c>
      <c r="K64" s="18" t="s">
        <v>20724</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9">
        <v>41199</v>
      </c>
      <c r="H65" s="38" t="s">
        <v>8486</v>
      </c>
      <c r="I65" s="165" t="s">
        <v>8522</v>
      </c>
      <c r="J65" s="165" t="s">
        <v>8545</v>
      </c>
      <c r="K65" s="18" t="s">
        <v>20714</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91">
        <v>41381</v>
      </c>
      <c r="H66" s="161" t="s">
        <v>15894</v>
      </c>
      <c r="I66" s="100" t="s">
        <v>12022</v>
      </c>
      <c r="J66" s="100" t="s">
        <v>17716</v>
      </c>
      <c r="K66" s="18" t="s">
        <v>20717</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91">
        <v>41199</v>
      </c>
      <c r="H67" s="161" t="s">
        <v>8484</v>
      </c>
      <c r="I67" s="100" t="s">
        <v>8530</v>
      </c>
      <c r="J67" s="100" t="s">
        <v>8506</v>
      </c>
      <c r="K67" s="18" t="s">
        <v>20717</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91">
        <v>41199</v>
      </c>
      <c r="H68" s="161" t="s">
        <v>8485</v>
      </c>
      <c r="I68" s="100" t="s">
        <v>8530</v>
      </c>
      <c r="J68" s="100" t="s">
        <v>8505</v>
      </c>
      <c r="K68" s="18" t="s">
        <v>20713</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9">
        <v>41198</v>
      </c>
      <c r="H69" s="38" t="s">
        <v>8486</v>
      </c>
      <c r="I69" s="99" t="s">
        <v>8510</v>
      </c>
      <c r="J69" s="385" t="s">
        <v>8533</v>
      </c>
      <c r="K69" s="18" t="s">
        <v>20725</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9">
        <v>41207</v>
      </c>
      <c r="H70" s="38" t="s">
        <v>454</v>
      </c>
      <c r="I70" s="99" t="s">
        <v>8482</v>
      </c>
      <c r="J70" s="165" t="s">
        <v>8867</v>
      </c>
      <c r="K70" s="18" t="s">
        <v>20713</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9">
        <v>41297</v>
      </c>
      <c r="H71" s="38" t="s">
        <v>8486</v>
      </c>
      <c r="I71" s="96" t="s">
        <v>12018</v>
      </c>
      <c r="J71" s="98" t="s">
        <v>14180</v>
      </c>
      <c r="K71" s="18" t="s">
        <v>20717</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91">
        <v>41284</v>
      </c>
      <c r="H72" s="161" t="s">
        <v>8486</v>
      </c>
      <c r="I72" s="379" t="s">
        <v>12021</v>
      </c>
      <c r="J72" s="386" t="s">
        <v>13646</v>
      </c>
      <c r="K72" s="18" t="s">
        <v>20726</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9">
        <v>41205</v>
      </c>
      <c r="H73" s="38" t="s">
        <v>454</v>
      </c>
      <c r="I73" s="165" t="s">
        <v>8553</v>
      </c>
      <c r="J73" s="99" t="s">
        <v>8602</v>
      </c>
      <c r="K73" s="18" t="s">
        <v>20713</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9">
        <v>41206</v>
      </c>
      <c r="H74" s="38" t="s">
        <v>454</v>
      </c>
      <c r="I74" s="99" t="s">
        <v>8523</v>
      </c>
      <c r="J74" s="99" t="s">
        <v>8865</v>
      </c>
      <c r="K74" s="18" t="s">
        <v>20714</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9">
        <v>41219</v>
      </c>
      <c r="H75" s="161" t="s">
        <v>613</v>
      </c>
      <c r="I75" s="99" t="s">
        <v>8554</v>
      </c>
      <c r="J75" s="99" t="s">
        <v>8961</v>
      </c>
      <c r="K75" s="18" t="s">
        <v>20725</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9">
        <v>41204</v>
      </c>
      <c r="H76" s="38" t="s">
        <v>454</v>
      </c>
      <c r="I76" s="99" t="s">
        <v>8530</v>
      </c>
      <c r="J76" s="99" t="s">
        <v>8957</v>
      </c>
      <c r="K76" s="18" t="s">
        <v>20727</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9">
        <v>41352</v>
      </c>
      <c r="H77" s="38" t="s">
        <v>8486</v>
      </c>
      <c r="I77" s="99" t="s">
        <v>12020</v>
      </c>
      <c r="J77" s="99" t="s">
        <v>15775</v>
      </c>
      <c r="K77" s="18" t="s">
        <v>20721</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92">
        <v>41220</v>
      </c>
      <c r="H78" s="17" t="s">
        <v>454</v>
      </c>
      <c r="I78" s="376" t="s">
        <v>8601</v>
      </c>
      <c r="J78" s="376" t="s">
        <v>9182</v>
      </c>
      <c r="K78" s="18" t="s">
        <v>20714</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91">
        <v>41367</v>
      </c>
      <c r="H79" s="161" t="s">
        <v>15894</v>
      </c>
      <c r="I79" s="100" t="s">
        <v>12019</v>
      </c>
      <c r="J79" s="207" t="s">
        <v>20728</v>
      </c>
      <c r="K79" s="18" t="s">
        <v>20713</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91">
        <v>41205</v>
      </c>
      <c r="H80" s="161" t="s">
        <v>454</v>
      </c>
      <c r="I80" s="100" t="s">
        <v>8530</v>
      </c>
      <c r="J80" s="157" t="s">
        <v>8603</v>
      </c>
      <c r="K80" s="18" t="s">
        <v>20727</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91">
        <v>41367</v>
      </c>
      <c r="H81" s="161" t="s">
        <v>8485</v>
      </c>
      <c r="I81" s="100" t="s">
        <v>8604</v>
      </c>
      <c r="J81" s="100" t="s">
        <v>15945</v>
      </c>
      <c r="K81" s="18" t="s">
        <v>20722</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9" t="s">
        <v>455</v>
      </c>
      <c r="H82" s="38" t="s">
        <v>8485</v>
      </c>
      <c r="I82" s="100" t="s">
        <v>8864</v>
      </c>
      <c r="J82" s="100" t="s">
        <v>8958</v>
      </c>
      <c r="K82" s="18" t="s">
        <v>20716</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91">
        <v>41282</v>
      </c>
      <c r="H83" s="161" t="s">
        <v>454</v>
      </c>
      <c r="I83" s="100" t="s">
        <v>12023</v>
      </c>
      <c r="J83" s="100" t="s">
        <v>14059</v>
      </c>
      <c r="K83" s="18" t="s">
        <v>20713</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9">
        <v>41208</v>
      </c>
      <c r="H84" s="38" t="s">
        <v>454</v>
      </c>
      <c r="I84" s="99" t="s">
        <v>8523</v>
      </c>
      <c r="J84" s="99" t="s">
        <v>9183</v>
      </c>
      <c r="K84" s="18" t="s">
        <v>20714</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91">
        <v>41212</v>
      </c>
      <c r="H85" s="161" t="s">
        <v>8486</v>
      </c>
      <c r="I85" s="100" t="s">
        <v>8954</v>
      </c>
      <c r="J85" s="100" t="s">
        <v>8953</v>
      </c>
      <c r="K85" s="18" t="s">
        <v>20717</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91">
        <v>41242</v>
      </c>
      <c r="H86" s="161" t="s">
        <v>454</v>
      </c>
      <c r="I86" s="100" t="s">
        <v>9498</v>
      </c>
      <c r="J86" s="383" t="s">
        <v>13544</v>
      </c>
      <c r="K86" s="18" t="s">
        <v>20713</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9">
        <v>41352</v>
      </c>
      <c r="H87" s="38" t="s">
        <v>8486</v>
      </c>
      <c r="I87" s="382" t="s">
        <v>12017</v>
      </c>
      <c r="J87" s="382" t="s">
        <v>15776</v>
      </c>
      <c r="K87" s="18" t="s">
        <v>20717</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9">
        <v>41285</v>
      </c>
      <c r="H88" s="38" t="s">
        <v>454</v>
      </c>
      <c r="I88" s="98" t="s">
        <v>8956</v>
      </c>
      <c r="J88" s="98" t="s">
        <v>14061</v>
      </c>
      <c r="K88" s="18" t="s">
        <v>20713</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9">
        <v>41222</v>
      </c>
      <c r="H89" s="38" t="s">
        <v>8486</v>
      </c>
      <c r="I89" s="99" t="s">
        <v>8513</v>
      </c>
      <c r="J89" s="99" t="s">
        <v>9179</v>
      </c>
      <c r="K89" s="18" t="s">
        <v>20721</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9">
        <v>41283</v>
      </c>
      <c r="H90" s="38" t="s">
        <v>454</v>
      </c>
      <c r="I90" s="99" t="s">
        <v>13540</v>
      </c>
      <c r="J90" s="99" t="s">
        <v>14062</v>
      </c>
      <c r="K90" s="18" t="s">
        <v>20722</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9">
        <v>41403</v>
      </c>
      <c r="H91" s="38" t="s">
        <v>15894</v>
      </c>
      <c r="I91" s="99" t="s">
        <v>12016</v>
      </c>
      <c r="J91" s="99" t="s">
        <v>18440</v>
      </c>
      <c r="K91" s="18" t="s">
        <v>20717</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9">
        <v>41304</v>
      </c>
      <c r="H92" s="38" t="s">
        <v>8484</v>
      </c>
      <c r="I92" s="99" t="s">
        <v>14590</v>
      </c>
      <c r="J92" s="99" t="s">
        <v>13091</v>
      </c>
      <c r="K92" s="18" t="s">
        <v>20717</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9">
        <v>41227</v>
      </c>
      <c r="H93" s="38" t="s">
        <v>454</v>
      </c>
      <c r="I93" s="380" t="s">
        <v>9209</v>
      </c>
      <c r="J93" s="380" t="s">
        <v>12029</v>
      </c>
      <c r="K93" s="18" t="s">
        <v>20729</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9">
        <v>41242</v>
      </c>
      <c r="H94" s="38" t="s">
        <v>8486</v>
      </c>
      <c r="I94" s="99" t="s">
        <v>8959</v>
      </c>
      <c r="J94" s="378" t="s">
        <v>9502</v>
      </c>
      <c r="K94" s="18" t="s">
        <v>20721</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9">
        <v>41241</v>
      </c>
      <c r="H95" s="38" t="s">
        <v>8485</v>
      </c>
      <c r="I95" s="99" t="s">
        <v>8409</v>
      </c>
      <c r="J95" s="379"/>
      <c r="K95" s="18" t="s">
        <v>20712</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9">
        <v>41241</v>
      </c>
      <c r="H96" s="38" t="s">
        <v>8485</v>
      </c>
      <c r="I96" s="99" t="s">
        <v>8409</v>
      </c>
      <c r="J96" s="99" t="s">
        <v>9501</v>
      </c>
      <c r="K96" s="18" t="s">
        <v>20722</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91">
        <v>41261</v>
      </c>
      <c r="H97" s="161" t="s">
        <v>8485</v>
      </c>
      <c r="I97" s="100" t="s">
        <v>12026</v>
      </c>
      <c r="J97" s="100" t="s">
        <v>13093</v>
      </c>
      <c r="K97" s="18" t="s">
        <v>20717</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91">
        <v>41261</v>
      </c>
      <c r="H98" s="161" t="s">
        <v>8485</v>
      </c>
      <c r="I98" s="100" t="s">
        <v>12025</v>
      </c>
      <c r="J98" s="100" t="s">
        <v>13091</v>
      </c>
      <c r="K98" s="18" t="s">
        <v>20717</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91">
        <v>41261</v>
      </c>
      <c r="H99" s="161" t="s">
        <v>8485</v>
      </c>
      <c r="I99" s="100" t="s">
        <v>12024</v>
      </c>
      <c r="J99" s="100" t="s">
        <v>13091</v>
      </c>
      <c r="K99" s="18" t="s">
        <v>20717</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91">
        <v>41261</v>
      </c>
      <c r="H100" s="161" t="s">
        <v>8485</v>
      </c>
      <c r="I100" s="100" t="s">
        <v>12024</v>
      </c>
      <c r="J100" s="100" t="s">
        <v>13091</v>
      </c>
      <c r="K100" s="18" t="s">
        <v>20717</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91">
        <v>41264</v>
      </c>
      <c r="H101" s="161" t="s">
        <v>8485</v>
      </c>
      <c r="I101" s="100" t="s">
        <v>12024</v>
      </c>
      <c r="J101" s="100" t="s">
        <v>13091</v>
      </c>
      <c r="K101" s="18" t="s">
        <v>20717</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91">
        <v>41262</v>
      </c>
      <c r="H102" s="161" t="s">
        <v>8485</v>
      </c>
      <c r="I102" s="100" t="s">
        <v>12024</v>
      </c>
      <c r="J102" s="100" t="s">
        <v>13103</v>
      </c>
      <c r="K102" s="18" t="s">
        <v>20717</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91">
        <v>41270</v>
      </c>
      <c r="H103" s="161" t="s">
        <v>8486</v>
      </c>
      <c r="I103" s="100" t="s">
        <v>12024</v>
      </c>
      <c r="J103" s="100" t="s">
        <v>13091</v>
      </c>
      <c r="K103" s="18" t="s">
        <v>20717</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91">
        <v>41271</v>
      </c>
      <c r="H104" s="161" t="s">
        <v>8484</v>
      </c>
      <c r="I104" s="100" t="s">
        <v>12024</v>
      </c>
      <c r="J104" s="100" t="s">
        <v>13091</v>
      </c>
      <c r="K104" s="18" t="s">
        <v>20717</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91">
        <v>41264</v>
      </c>
      <c r="H105" s="161" t="s">
        <v>8484</v>
      </c>
      <c r="I105" s="100" t="s">
        <v>12024</v>
      </c>
      <c r="J105" s="100" t="s">
        <v>13091</v>
      </c>
      <c r="K105" s="18" t="s">
        <v>20717</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91">
        <v>41386</v>
      </c>
      <c r="H106" s="161" t="s">
        <v>8485</v>
      </c>
      <c r="I106" s="100" t="s">
        <v>12033</v>
      </c>
      <c r="J106" s="100" t="s">
        <v>17525</v>
      </c>
      <c r="K106" s="18" t="s">
        <v>20713</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9">
        <v>41276</v>
      </c>
      <c r="H107" s="38" t="s">
        <v>454</v>
      </c>
      <c r="I107" s="99" t="s">
        <v>12034</v>
      </c>
      <c r="J107" s="99" t="s">
        <v>13546</v>
      </c>
      <c r="K107" s="18" t="s">
        <v>20713</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91">
        <v>41262</v>
      </c>
      <c r="H108" s="161" t="s">
        <v>8484</v>
      </c>
      <c r="I108" s="100" t="s">
        <v>12024</v>
      </c>
      <c r="J108" s="100" t="s">
        <v>13102</v>
      </c>
      <c r="K108" s="18" t="s">
        <v>20713</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91">
        <v>41311</v>
      </c>
      <c r="H109" s="161" t="s">
        <v>8484</v>
      </c>
      <c r="I109" s="100" t="s">
        <v>12032</v>
      </c>
      <c r="J109" s="100" t="s">
        <v>15184</v>
      </c>
      <c r="K109" s="18" t="s">
        <v>20721</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91">
        <v>41261</v>
      </c>
      <c r="H110" s="161" t="s">
        <v>8485</v>
      </c>
      <c r="I110" s="100" t="s">
        <v>12024</v>
      </c>
      <c r="J110" s="100" t="s">
        <v>13091</v>
      </c>
      <c r="K110" s="18" t="s">
        <v>20717</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91">
        <v>41270</v>
      </c>
      <c r="H111" s="161" t="s">
        <v>8486</v>
      </c>
      <c r="I111" s="100" t="s">
        <v>12024</v>
      </c>
      <c r="J111" s="100" t="s">
        <v>13091</v>
      </c>
      <c r="K111" s="18" t="s">
        <v>20717</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91">
        <v>41277</v>
      </c>
      <c r="H112" s="161" t="s">
        <v>8486</v>
      </c>
      <c r="I112" s="100" t="s">
        <v>12030</v>
      </c>
      <c r="J112" s="384" t="s">
        <v>13091</v>
      </c>
      <c r="K112" s="18" t="s">
        <v>20717</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91">
        <v>41277</v>
      </c>
      <c r="H113" s="161" t="s">
        <v>8484</v>
      </c>
      <c r="I113" s="100" t="s">
        <v>12024</v>
      </c>
      <c r="J113" s="100" t="s">
        <v>13550</v>
      </c>
      <c r="K113" s="18" t="s">
        <v>20714</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91">
        <v>41264</v>
      </c>
      <c r="H114" s="161" t="s">
        <v>8486</v>
      </c>
      <c r="I114" s="103" t="s">
        <v>12024</v>
      </c>
      <c r="J114" s="103" t="s">
        <v>13091</v>
      </c>
      <c r="K114" s="18" t="s">
        <v>20717</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91">
        <v>41271</v>
      </c>
      <c r="H115" s="161" t="s">
        <v>8484</v>
      </c>
      <c r="I115" s="100" t="s">
        <v>12024</v>
      </c>
      <c r="J115" s="100" t="s">
        <v>13091</v>
      </c>
      <c r="K115" s="18" t="s">
        <v>20717</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91">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91">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91">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9">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9">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91">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91">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9">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9"/>
      <c r="H124" s="161" t="s">
        <v>8484</v>
      </c>
      <c r="I124" s="102" t="s">
        <v>20668</v>
      </c>
      <c r="J124" s="296" t="s">
        <v>20673</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91">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91">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9">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9"/>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9">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9">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9"/>
      <c r="H131" s="161" t="s">
        <v>613</v>
      </c>
      <c r="I131" s="98" t="s">
        <v>20669</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9"/>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9">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9">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9">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9">
        <v>41297</v>
      </c>
      <c r="H136" s="38" t="s">
        <v>8486</v>
      </c>
      <c r="I136" s="99" t="s">
        <v>13555</v>
      </c>
      <c r="J136" s="378"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91">
        <v>41537</v>
      </c>
      <c r="H137" s="161" t="s">
        <v>8484</v>
      </c>
      <c r="I137" s="100" t="s">
        <v>13557</v>
      </c>
      <c r="J137" s="100" t="s">
        <v>20694</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91"/>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91"/>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91">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9">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9">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9">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9">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9">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91">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9">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91"/>
      <c r="H148" s="161" t="s">
        <v>454</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9">
        <v>41292</v>
      </c>
      <c r="H149" s="38" t="s">
        <v>8484</v>
      </c>
      <c r="I149" s="99" t="s">
        <v>13600</v>
      </c>
      <c r="J149" s="385"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9">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9">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9">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9">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91">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91">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9">
        <v>41311</v>
      </c>
      <c r="H156" s="38" t="s">
        <v>8484</v>
      </c>
      <c r="I156" s="190"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9">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9">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91">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9">
        <v>41528</v>
      </c>
      <c r="H160" s="161" t="s">
        <v>8486</v>
      </c>
      <c r="I160" s="99" t="s">
        <v>15555</v>
      </c>
      <c r="J160" s="387" t="s">
        <v>20675</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9">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9">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91">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9">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91">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9">
        <v>41470</v>
      </c>
      <c r="H166" s="38" t="s">
        <v>8484</v>
      </c>
      <c r="I166" s="378"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9"/>
      <c r="H167" s="38" t="s">
        <v>8486</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9">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9">
        <v>41292</v>
      </c>
      <c r="H169" s="161" t="s">
        <v>613</v>
      </c>
      <c r="I169" s="99" t="s">
        <v>14073</v>
      </c>
      <c r="J169" s="385"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91">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91">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9">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9">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9">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9">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91">
        <v>41313</v>
      </c>
      <c r="H176" s="161" t="s">
        <v>8484</v>
      </c>
      <c r="I176" s="378"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9">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9">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9">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9">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91">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9">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91">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9">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9">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9">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91">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9">
        <v>41494</v>
      </c>
      <c r="H188" s="161" t="s">
        <v>8484</v>
      </c>
      <c r="I188" s="99" t="s">
        <v>15291</v>
      </c>
      <c r="J188" s="99" t="s">
        <v>20601</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9">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9">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91">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9">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9">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9">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9">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91">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9">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9">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91">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9">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9">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9">
        <v>41367</v>
      </c>
      <c r="H202" s="38" t="s">
        <v>8484</v>
      </c>
      <c r="I202" s="99" t="s">
        <v>15294</v>
      </c>
      <c r="J202" s="164"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9">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9">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9">
        <v>41467</v>
      </c>
      <c r="H205" s="161" t="s">
        <v>15894</v>
      </c>
      <c r="I205" s="199"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91">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91">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9">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9">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9">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9">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91">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91">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91">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91">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9">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91">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9">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9">
        <v>41446</v>
      </c>
      <c r="H219" s="161" t="s">
        <v>8484</v>
      </c>
      <c r="I219" s="99" t="s">
        <v>15702</v>
      </c>
      <c r="J219" s="378"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91">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9"/>
      <c r="H221" s="161" t="s">
        <v>8486</v>
      </c>
      <c r="I221" s="99" t="s">
        <v>15699</v>
      </c>
      <c r="J221" s="99" t="s">
        <v>4086</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9">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9">
        <v>41369</v>
      </c>
      <c r="H223" s="38" t="s">
        <v>8486</v>
      </c>
      <c r="I223" s="14" t="s">
        <v>15481</v>
      </c>
      <c r="J223" s="379"/>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9">
        <v>41485</v>
      </c>
      <c r="H224" s="38" t="s">
        <v>8485</v>
      </c>
      <c r="I224" s="99" t="s">
        <v>20409</v>
      </c>
      <c r="J224" s="99" t="s">
        <v>20418</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91">
        <v>41332</v>
      </c>
      <c r="H225" s="161" t="s">
        <v>8484</v>
      </c>
      <c r="I225" s="381" t="s">
        <v>8523</v>
      </c>
      <c r="J225" s="381"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91">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91">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91">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9">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9">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9">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91">
        <v>41415</v>
      </c>
      <c r="H232" s="161" t="s">
        <v>8486</v>
      </c>
      <c r="I232" s="379" t="s">
        <v>15471</v>
      </c>
      <c r="J232" s="379"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91">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9">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91">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9">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91">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91">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91">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9">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9">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9">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91">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91">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9">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9">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9">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9">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9">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91">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91">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9">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91">
        <v>41416</v>
      </c>
      <c r="H253" s="161" t="s">
        <v>8484</v>
      </c>
      <c r="I253" s="100" t="s">
        <v>17045</v>
      </c>
      <c r="J253" s="376"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9"/>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9">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9">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91">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91">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91">
        <v>41376</v>
      </c>
      <c r="H259" s="161" t="s">
        <v>8485</v>
      </c>
      <c r="I259" s="14" t="s">
        <v>16059</v>
      </c>
      <c r="J259" s="207"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9">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91"/>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91">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91">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9">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9">
        <v>41388</v>
      </c>
      <c r="H265" s="38" t="s">
        <v>8486</v>
      </c>
      <c r="I265" s="100" t="s">
        <v>8959</v>
      </c>
      <c r="J265" s="378"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9">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9">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9">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9">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9">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9">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9">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9">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9">
        <v>41366</v>
      </c>
      <c r="H274" s="38" t="s">
        <v>8484</v>
      </c>
      <c r="I274" s="99" t="s">
        <v>15294</v>
      </c>
      <c r="J274" s="378"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9">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9">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9">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9">
        <v>41367</v>
      </c>
      <c r="H278" s="38" t="s">
        <v>8486</v>
      </c>
      <c r="I278" s="99" t="s">
        <v>15294</v>
      </c>
      <c r="J278" s="164"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9">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9">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9">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9">
        <v>41369</v>
      </c>
      <c r="H282" s="38" t="s">
        <v>8484</v>
      </c>
      <c r="I282" s="99" t="s">
        <v>15294</v>
      </c>
      <c r="J282" s="385"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91">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9">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9">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9">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9">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9">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9">
        <v>41403</v>
      </c>
      <c r="H289" s="38" t="s">
        <v>8485</v>
      </c>
      <c r="I289" s="100" t="s">
        <v>8959</v>
      </c>
      <c r="J289" s="385"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91">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9">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91">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91">
        <v>41386</v>
      </c>
      <c r="H293" s="161" t="s">
        <v>8485</v>
      </c>
      <c r="I293" s="100" t="s">
        <v>8959</v>
      </c>
      <c r="J293" s="207"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9">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91">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9">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9">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91">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9">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91">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91">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91">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9">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9">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91">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9">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9">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9">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91">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9">
        <v>41416</v>
      </c>
      <c r="H310" s="38" t="s">
        <v>8484</v>
      </c>
      <c r="I310" s="100" t="s">
        <v>8959</v>
      </c>
      <c r="J310" s="385"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9">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9">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9">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91">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9">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9">
        <v>41404</v>
      </c>
      <c r="H316" s="171"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91">
        <v>41403</v>
      </c>
      <c r="H317" s="161" t="s">
        <v>8485</v>
      </c>
      <c r="I317" s="100" t="s">
        <v>8959</v>
      </c>
      <c r="J317" s="383"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91">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91">
        <v>41491</v>
      </c>
      <c r="H319" s="161" t="s">
        <v>8484</v>
      </c>
      <c r="I319" s="100" t="s">
        <v>17889</v>
      </c>
      <c r="J319" s="100" t="s">
        <v>20664</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9">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9">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91">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91">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91">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91">
        <v>41446</v>
      </c>
      <c r="H325" s="161" t="s">
        <v>8484</v>
      </c>
      <c r="I325" s="100" t="s">
        <v>8959</v>
      </c>
      <c r="J325" s="378"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9">
        <v>41402</v>
      </c>
      <c r="H326" s="171"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91">
        <v>41445</v>
      </c>
      <c r="H327" s="161" t="s">
        <v>8484</v>
      </c>
      <c r="I327" s="100" t="s">
        <v>17888</v>
      </c>
      <c r="J327" s="378"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9">
        <v>41492</v>
      </c>
      <c r="H328" s="161" t="s">
        <v>8484</v>
      </c>
      <c r="I328" s="100" t="s">
        <v>8959</v>
      </c>
      <c r="J328" s="99" t="s">
        <v>20484</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91">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91">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9">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9">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9">
        <v>41530</v>
      </c>
      <c r="H333" s="38" t="s">
        <v>613</v>
      </c>
      <c r="I333" s="98" t="s">
        <v>15294</v>
      </c>
      <c r="J333" s="98" t="s">
        <v>20686</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9">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9"/>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9">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9">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91"/>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9">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91">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9">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91">
        <v>41470</v>
      </c>
      <c r="H342" s="161" t="s">
        <v>8484</v>
      </c>
      <c r="I342" s="14" t="s">
        <v>19093</v>
      </c>
      <c r="J342" s="383"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9">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9"/>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91">
        <v>41445</v>
      </c>
      <c r="H345" s="161" t="s">
        <v>8484</v>
      </c>
      <c r="I345" s="100" t="s">
        <v>15294</v>
      </c>
      <c r="J345" s="378"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91">
        <v>41509</v>
      </c>
      <c r="H346" s="161" t="s">
        <v>8484</v>
      </c>
      <c r="I346" s="14" t="s">
        <v>19096</v>
      </c>
      <c r="J346" s="100" t="s">
        <v>20608</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9">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9">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9">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9">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9"/>
      <c r="H351" s="161" t="s">
        <v>8484</v>
      </c>
      <c r="I351" s="46" t="s">
        <v>19210</v>
      </c>
      <c r="J351" s="385" t="s">
        <v>20691</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9"/>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9">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9">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9"/>
      <c r="H355" s="38" t="s">
        <v>613</v>
      </c>
      <c r="I355" s="99" t="s">
        <v>19307</v>
      </c>
      <c r="J355" s="99"/>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91"/>
      <c r="H356" s="161" t="s">
        <v>8486</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9"/>
      <c r="H357" s="38" t="s">
        <v>613</v>
      </c>
      <c r="I357" s="99" t="s">
        <v>19362</v>
      </c>
      <c r="J357" s="385"/>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91">
        <v>41423</v>
      </c>
      <c r="H358" s="161" t="s">
        <v>8484</v>
      </c>
      <c r="I358" s="207"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9">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9">
        <v>41491</v>
      </c>
      <c r="H360" s="38" t="s">
        <v>8484</v>
      </c>
      <c r="I360" s="99" t="s">
        <v>19670</v>
      </c>
      <c r="J360" s="99" t="s">
        <v>20663</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91">
        <v>41493</v>
      </c>
      <c r="H361" s="161" t="s">
        <v>8485</v>
      </c>
      <c r="I361" s="100" t="s">
        <v>20414</v>
      </c>
      <c r="J361" s="100" t="s">
        <v>20485</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91"/>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9">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91">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91">
        <v>41489</v>
      </c>
      <c r="H365" s="161" t="s">
        <v>613</v>
      </c>
      <c r="I365" s="100" t="s">
        <v>19674</v>
      </c>
      <c r="J365" s="100" t="s">
        <v>20658</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9">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91"/>
      <c r="H367" s="161"/>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9"/>
      <c r="H368" s="38"/>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9">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9">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91">
        <v>41514</v>
      </c>
      <c r="H371" s="161" t="s">
        <v>8486</v>
      </c>
      <c r="I371" s="159" t="s">
        <v>8959</v>
      </c>
      <c r="J371" s="159" t="s">
        <v>20622</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9"/>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9">
        <v>41445</v>
      </c>
      <c r="H373" s="38" t="s">
        <v>8486</v>
      </c>
      <c r="I373" s="100" t="s">
        <v>8959</v>
      </c>
      <c r="J373" s="378"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9">
        <v>41439</v>
      </c>
      <c r="G374" s="393">
        <v>41445</v>
      </c>
      <c r="H374" s="38" t="s">
        <v>15894</v>
      </c>
      <c r="I374" s="99" t="s">
        <v>17784</v>
      </c>
      <c r="J374" s="378"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9">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9">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9">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9">
        <v>41446</v>
      </c>
      <c r="H378" s="38" t="s">
        <v>15894</v>
      </c>
      <c r="I378" s="100" t="s">
        <v>8959</v>
      </c>
      <c r="J378" s="378" t="s">
        <v>20578</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9">
        <v>41508</v>
      </c>
      <c r="H379" s="38" t="s">
        <v>15894</v>
      </c>
      <c r="I379" s="99" t="s">
        <v>8959</v>
      </c>
      <c r="J379" s="99" t="s">
        <v>20607</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9">
        <v>41528</v>
      </c>
      <c r="H380" s="38" t="s">
        <v>8486</v>
      </c>
      <c r="I380" s="100" t="s">
        <v>8959</v>
      </c>
      <c r="J380" s="99" t="s">
        <v>20681</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91">
        <v>41443</v>
      </c>
      <c r="H381" s="161" t="s">
        <v>613</v>
      </c>
      <c r="I381" s="100" t="s">
        <v>8959</v>
      </c>
      <c r="J381" s="378"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91">
        <v>41445</v>
      </c>
      <c r="H382" s="161" t="s">
        <v>8486</v>
      </c>
      <c r="I382" s="100" t="s">
        <v>8959</v>
      </c>
      <c r="J382" s="378"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9">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9"/>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91">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9"/>
      <c r="H386" s="38" t="s">
        <v>8486</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91">
        <v>41492</v>
      </c>
      <c r="H387" s="161" t="s">
        <v>8484</v>
      </c>
      <c r="I387" s="100" t="s">
        <v>8959</v>
      </c>
      <c r="J387" s="100" t="s">
        <v>20482</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91">
        <v>41514</v>
      </c>
      <c r="H388" s="161" t="s">
        <v>8484</v>
      </c>
      <c r="I388" s="100" t="s">
        <v>8959</v>
      </c>
      <c r="J388" s="100" t="s">
        <v>20623</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91">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91">
        <v>41471</v>
      </c>
      <c r="H390" s="161" t="s">
        <v>613</v>
      </c>
      <c r="I390" s="100" t="s">
        <v>20277</v>
      </c>
      <c r="J390" s="383"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9"/>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9">
        <v>41445</v>
      </c>
      <c r="H392" s="38" t="s">
        <v>8486</v>
      </c>
      <c r="I392" s="99" t="s">
        <v>8959</v>
      </c>
      <c r="J392" s="378"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9">
        <v>41445</v>
      </c>
      <c r="H393" s="38" t="s">
        <v>8486</v>
      </c>
      <c r="I393" s="100" t="s">
        <v>8959</v>
      </c>
      <c r="J393" s="378"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9"/>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9"/>
      <c r="H395" s="38" t="s">
        <v>613</v>
      </c>
      <c r="I395" s="99" t="s">
        <v>8959</v>
      </c>
      <c r="J395" s="385"/>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9">
        <v>41445</v>
      </c>
      <c r="H396" s="38" t="s">
        <v>8485</v>
      </c>
      <c r="I396" s="100" t="s">
        <v>8959</v>
      </c>
      <c r="J396" s="378"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91">
        <v>41444</v>
      </c>
      <c r="H397" s="161" t="s">
        <v>613</v>
      </c>
      <c r="I397" s="100" t="s">
        <v>8959</v>
      </c>
      <c r="J397" s="378"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91"/>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91">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9"/>
      <c r="H400" s="161" t="s">
        <v>8484</v>
      </c>
      <c r="I400" s="100" t="s">
        <v>20692</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91">
        <v>41453</v>
      </c>
      <c r="H401" s="38" t="s">
        <v>15894</v>
      </c>
      <c r="I401" s="378"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9">
        <v>41452</v>
      </c>
      <c r="H402" s="38" t="s">
        <v>15894</v>
      </c>
      <c r="I402" s="378"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9">
        <v>41452</v>
      </c>
      <c r="H403" s="378" t="s">
        <v>15894</v>
      </c>
      <c r="I403" s="378"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91">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91">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91">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9">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91">
        <v>41459</v>
      </c>
      <c r="H408" s="161" t="s">
        <v>15894</v>
      </c>
      <c r="I408" s="100" t="s">
        <v>15294</v>
      </c>
      <c r="J408" s="378"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91">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91">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9">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91">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9">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9">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91">
        <v>41459</v>
      </c>
      <c r="H415" s="17" t="s">
        <v>8485</v>
      </c>
      <c r="I415" s="383"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91">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9">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9">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91">
        <v>41477</v>
      </c>
      <c r="H419" s="161" t="s">
        <v>613</v>
      </c>
      <c r="I419" s="99" t="s">
        <v>15294</v>
      </c>
      <c r="J419" s="207"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9">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91">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9">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91" t="s">
        <v>15894</v>
      </c>
      <c r="H423" s="100" t="s">
        <v>15294</v>
      </c>
      <c r="I423" s="100" t="s">
        <v>20198</v>
      </c>
      <c r="J423" s="381"/>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9">
        <v>41480</v>
      </c>
      <c r="H424" s="161" t="s">
        <v>15894</v>
      </c>
      <c r="I424" s="98" t="s">
        <v>20175</v>
      </c>
      <c r="J424" s="98" t="s">
        <v>20389</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91">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9">
        <v>41480</v>
      </c>
      <c r="H426" s="38" t="s">
        <v>15894</v>
      </c>
      <c r="I426" s="99" t="s">
        <v>15294</v>
      </c>
      <c r="J426" s="99" t="s">
        <v>20390</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9">
        <v>41481</v>
      </c>
      <c r="H427" s="38" t="s">
        <v>15894</v>
      </c>
      <c r="I427" s="99" t="s">
        <v>15294</v>
      </c>
      <c r="J427" s="99" t="s">
        <v>20392</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92"/>
      <c r="H428" s="17" t="s">
        <v>15894</v>
      </c>
      <c r="I428" s="103" t="s">
        <v>15294</v>
      </c>
      <c r="J428" s="100" t="s">
        <v>20387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9">
        <v>41480</v>
      </c>
      <c r="H429" s="38" t="s">
        <v>8485</v>
      </c>
      <c r="I429" s="99" t="s">
        <v>15294</v>
      </c>
      <c r="J429" s="99" t="s">
        <v>20388</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9">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91">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9">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91">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3">
        <v>41479</v>
      </c>
      <c r="G434" s="394">
        <v>41488</v>
      </c>
      <c r="H434" s="17" t="s">
        <v>8485</v>
      </c>
      <c r="I434" s="306" t="s">
        <v>20383</v>
      </c>
      <c r="J434" s="306"/>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3">
        <v>41479</v>
      </c>
      <c r="G435" s="394">
        <v>41488</v>
      </c>
      <c r="H435" s="17" t="s">
        <v>8485</v>
      </c>
      <c r="I435" s="306" t="s">
        <v>20383</v>
      </c>
      <c r="J435" s="306"/>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9">
        <v>41486</v>
      </c>
      <c r="H436" s="38" t="s">
        <v>8486</v>
      </c>
      <c r="I436" s="99" t="s">
        <v>20409</v>
      </c>
      <c r="J436" s="99" t="s">
        <v>20469</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9">
        <v>41485</v>
      </c>
      <c r="H437" s="38" t="s">
        <v>613</v>
      </c>
      <c r="I437" s="99" t="s">
        <v>20409</v>
      </c>
      <c r="J437" s="99" t="s">
        <v>20419</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91">
        <v>41486</v>
      </c>
      <c r="H438" s="38" t="s">
        <v>15894</v>
      </c>
      <c r="I438" s="99" t="s">
        <v>20409</v>
      </c>
      <c r="J438" s="100" t="s">
        <v>20474</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91">
        <v>41488</v>
      </c>
      <c r="H439" s="38" t="s">
        <v>15894</v>
      </c>
      <c r="I439" s="100" t="s">
        <v>20409</v>
      </c>
      <c r="J439" s="100" t="s">
        <v>20478</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9">
        <v>41486</v>
      </c>
      <c r="H440" s="38" t="s">
        <v>15894</v>
      </c>
      <c r="I440" s="99" t="s">
        <v>20410</v>
      </c>
      <c r="J440" s="99" t="s">
        <v>20472</v>
      </c>
      <c r="K440" s="16" t="s">
        <v>4086</v>
      </c>
      <c r="L440" s="372"/>
      <c r="M440" s="373"/>
      <c r="N440" s="164"/>
      <c r="O440" s="164"/>
      <c r="P440" s="372"/>
      <c r="Q440" s="372"/>
      <c r="R440" s="373"/>
      <c r="S440" s="164"/>
      <c r="T440" s="164"/>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9">
        <v>41508</v>
      </c>
      <c r="H441" s="38" t="s">
        <v>15894</v>
      </c>
      <c r="I441" s="99" t="s">
        <v>20577</v>
      </c>
      <c r="J441" s="99" t="s">
        <v>20619</v>
      </c>
      <c r="K441" s="16" t="s">
        <v>4086</v>
      </c>
      <c r="L441" s="372"/>
      <c r="M441" s="373"/>
      <c r="N441" s="164"/>
      <c r="O441" s="164"/>
      <c r="P441" s="372"/>
      <c r="Q441" s="372"/>
      <c r="R441" s="373"/>
      <c r="S441" s="164"/>
      <c r="T441" s="164"/>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91">
        <v>41507</v>
      </c>
      <c r="H442" s="161" t="s">
        <v>15894</v>
      </c>
      <c r="I442" s="99" t="s">
        <v>20577</v>
      </c>
      <c r="J442" s="100" t="s">
        <v>20605</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9">
        <v>41485</v>
      </c>
      <c r="H443" s="38" t="s">
        <v>613</v>
      </c>
      <c r="I443" s="99" t="s">
        <v>20409</v>
      </c>
      <c r="J443" s="99" t="s">
        <v>20415</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9">
        <v>41488</v>
      </c>
      <c r="H444" s="161" t="s">
        <v>15894</v>
      </c>
      <c r="I444" s="99" t="s">
        <v>20409</v>
      </c>
      <c r="J444" s="99" t="s">
        <v>20479</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91">
        <v>41492</v>
      </c>
      <c r="H445" s="161" t="s">
        <v>8484</v>
      </c>
      <c r="I445" s="100" t="s">
        <v>20409</v>
      </c>
      <c r="J445" s="100" t="s">
        <v>20388</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9">
        <v>41486</v>
      </c>
      <c r="H446" s="161" t="s">
        <v>8485</v>
      </c>
      <c r="I446" s="100" t="s">
        <v>20409</v>
      </c>
      <c r="J446" s="99" t="s">
        <v>20473</v>
      </c>
      <c r="K446" s="16" t="s">
        <v>4086</v>
      </c>
      <c r="L446" s="374"/>
      <c r="M446" s="375"/>
      <c r="N446" s="376"/>
      <c r="O446" s="376"/>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9">
        <v>41486</v>
      </c>
      <c r="H447" s="161" t="s">
        <v>8485</v>
      </c>
      <c r="I447" s="100" t="s">
        <v>20409</v>
      </c>
      <c r="J447" s="95" t="s">
        <v>20471</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9">
        <v>41487</v>
      </c>
      <c r="H448" s="38" t="s">
        <v>8485</v>
      </c>
      <c r="I448" s="99" t="s">
        <v>20412</v>
      </c>
      <c r="J448" s="99" t="s">
        <v>20475</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91">
        <v>41494</v>
      </c>
      <c r="H449" s="161" t="s">
        <v>15894</v>
      </c>
      <c r="I449" s="100" t="s">
        <v>20411</v>
      </c>
      <c r="J449" s="100" t="s">
        <v>20488</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9">
        <v>41484</v>
      </c>
      <c r="H450" s="38" t="s">
        <v>613</v>
      </c>
      <c r="I450" s="99" t="s">
        <v>20410</v>
      </c>
      <c r="J450" s="99" t="s">
        <v>20413</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9">
        <v>41486</v>
      </c>
      <c r="H451" s="161" t="s">
        <v>8486</v>
      </c>
      <c r="I451" s="99" t="s">
        <v>20409</v>
      </c>
      <c r="J451" s="99" t="s">
        <v>20470</v>
      </c>
      <c r="K451" s="16" t="s">
        <v>4086</v>
      </c>
      <c r="L451" s="372"/>
      <c r="M451" s="375"/>
      <c r="N451" s="164"/>
      <c r="O451" s="164"/>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9"/>
      <c r="H452" s="38" t="s">
        <v>15894</v>
      </c>
      <c r="I452" s="99" t="s">
        <v>20707</v>
      </c>
      <c r="J452" s="385"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91">
        <v>41493</v>
      </c>
      <c r="H453" s="161" t="s">
        <v>8486</v>
      </c>
      <c r="I453" s="100" t="s">
        <v>20420</v>
      </c>
      <c r="J453" s="100" t="s">
        <v>20486</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9">
        <v>41492</v>
      </c>
      <c r="H454" s="38" t="s">
        <v>15894</v>
      </c>
      <c r="I454" s="99" t="s">
        <v>20416</v>
      </c>
      <c r="J454" s="99" t="s">
        <v>20483</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91">
        <v>41486</v>
      </c>
      <c r="H455" s="161" t="s">
        <v>8485</v>
      </c>
      <c r="I455" s="100" t="s">
        <v>15294</v>
      </c>
      <c r="J455" s="100" t="s">
        <v>20468</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9">
        <v>41535</v>
      </c>
      <c r="H456" s="38" t="s">
        <v>8486</v>
      </c>
      <c r="I456" s="99" t="s">
        <v>15293</v>
      </c>
      <c r="J456" s="99" t="s">
        <v>20690</v>
      </c>
      <c r="K456" s="16" t="s">
        <v>4086</v>
      </c>
      <c r="L456" s="372"/>
      <c r="M456" s="373"/>
      <c r="N456" s="164"/>
      <c r="O456" s="164"/>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9"/>
      <c r="H457" s="38" t="s">
        <v>613</v>
      </c>
      <c r="I457" s="99" t="s">
        <v>20630</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9"/>
      <c r="H458" s="38" t="s">
        <v>613</v>
      </c>
      <c r="I458" s="99" t="s">
        <v>20645</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9">
        <v>41527</v>
      </c>
      <c r="H459" s="38" t="s">
        <v>8486</v>
      </c>
      <c r="I459" s="99" t="s">
        <v>20649</v>
      </c>
      <c r="J459" s="99" t="s">
        <v>20471</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9">
        <v>41537</v>
      </c>
      <c r="H460" s="38" t="s">
        <v>8484</v>
      </c>
      <c r="I460" s="99" t="s">
        <v>20647</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9"/>
      <c r="H461" s="38" t="s">
        <v>613</v>
      </c>
      <c r="I461" s="99" t="s">
        <v>20651</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9"/>
      <c r="H462" s="38" t="s">
        <v>613</v>
      </c>
      <c r="I462" s="99" t="s">
        <v>20630</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91"/>
      <c r="H463" s="161" t="s">
        <v>613</v>
      </c>
      <c r="I463" s="100" t="s">
        <v>20646</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9">
        <v>41537</v>
      </c>
      <c r="H464" s="38" t="s">
        <v>8484</v>
      </c>
      <c r="I464" s="99" t="s">
        <v>20648</v>
      </c>
      <c r="J464" s="99" t="s">
        <v>20693</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9"/>
      <c r="H465" s="161" t="s">
        <v>613</v>
      </c>
      <c r="I465" s="14" t="s">
        <v>20630</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9">
        <v>41528</v>
      </c>
      <c r="H466" s="161" t="s">
        <v>8486</v>
      </c>
      <c r="I466" s="100" t="s">
        <v>20655</v>
      </c>
      <c r="J466" s="99" t="s">
        <v>20677</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91">
        <v>41489</v>
      </c>
      <c r="H467" s="161" t="s">
        <v>15894</v>
      </c>
      <c r="I467" s="100" t="s">
        <v>15294</v>
      </c>
      <c r="J467" s="100" t="s">
        <v>20653</v>
      </c>
      <c r="K467" s="16" t="s">
        <v>4086</v>
      </c>
      <c r="U467" s="372"/>
      <c r="V467" s="372"/>
      <c r="W467" s="375"/>
      <c r="X467" s="164"/>
      <c r="Y467" s="164"/>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91">
        <v>41528</v>
      </c>
      <c r="H468" s="38" t="s">
        <v>8484</v>
      </c>
      <c r="I468" s="100" t="s">
        <v>20659</v>
      </c>
      <c r="J468" s="100" t="s">
        <v>20680</v>
      </c>
      <c r="K468" s="16" t="s">
        <v>4086</v>
      </c>
      <c r="L468" s="372"/>
      <c r="M468" s="373"/>
      <c r="N468" s="164"/>
      <c r="O468" s="164"/>
      <c r="P468" s="372"/>
      <c r="Q468" s="372"/>
      <c r="R468" s="375"/>
      <c r="S468" s="164"/>
      <c r="T468" s="164"/>
      <c r="U468" s="372"/>
      <c r="V468" s="372"/>
      <c r="W468" s="375"/>
      <c r="X468" s="164"/>
      <c r="Y468" s="164"/>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9">
        <v>41509</v>
      </c>
      <c r="H469" s="161" t="s">
        <v>8484</v>
      </c>
      <c r="I469" s="99" t="s">
        <v>20579</v>
      </c>
      <c r="J469" s="99" t="s">
        <v>20709</v>
      </c>
      <c r="K469" s="16" t="s">
        <v>4086</v>
      </c>
      <c r="L469" s="372"/>
      <c r="M469" s="373"/>
      <c r="N469" s="164"/>
      <c r="O469" s="164"/>
      <c r="P469" s="372"/>
      <c r="Q469" s="372"/>
      <c r="R469" s="375"/>
      <c r="S469" s="164"/>
      <c r="T469" s="164"/>
      <c r="U469" s="372"/>
      <c r="V469" s="372"/>
      <c r="W469" s="375"/>
      <c r="X469" s="164"/>
      <c r="Y469" s="164"/>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91">
        <v>41529</v>
      </c>
      <c r="H470" s="161" t="s">
        <v>8486</v>
      </c>
      <c r="I470" s="100" t="s">
        <v>20662</v>
      </c>
      <c r="J470" s="100" t="s">
        <v>20684</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91">
        <v>41527</v>
      </c>
      <c r="H471" s="38" t="s">
        <v>8484</v>
      </c>
      <c r="I471" s="100" t="s">
        <v>20661</v>
      </c>
      <c r="J471" s="100" t="s">
        <v>20672</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91">
        <v>41528</v>
      </c>
      <c r="H472" s="38" t="s">
        <v>8484</v>
      </c>
      <c r="I472" s="100" t="s">
        <v>20662</v>
      </c>
      <c r="J472" s="100" t="s">
        <v>20676</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9">
        <v>41493</v>
      </c>
      <c r="H473" s="161" t="s">
        <v>8486</v>
      </c>
      <c r="I473" s="99" t="s">
        <v>20481</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9">
        <v>41530</v>
      </c>
      <c r="H474" s="38" t="s">
        <v>15894</v>
      </c>
      <c r="I474" s="99" t="s">
        <v>20665</v>
      </c>
      <c r="J474" s="385" t="s">
        <v>20687</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91">
        <v>41530</v>
      </c>
      <c r="H475" s="161" t="s">
        <v>8486</v>
      </c>
      <c r="I475" s="100" t="s">
        <v>20666</v>
      </c>
      <c r="J475" s="100" t="s">
        <v>20685</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9"/>
      <c r="H476" s="38" t="s">
        <v>15894</v>
      </c>
      <c r="I476" s="99" t="s">
        <v>15294</v>
      </c>
      <c r="J476" s="99"/>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9">
        <v>41507</v>
      </c>
      <c r="H477" s="38" t="s">
        <v>8485</v>
      </c>
      <c r="I477" s="99" t="s">
        <v>15294</v>
      </c>
      <c r="J477" s="99" t="s">
        <v>20604</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9">
        <v>41509</v>
      </c>
      <c r="H478" s="161" t="s">
        <v>8485</v>
      </c>
      <c r="I478" s="99" t="s">
        <v>8959</v>
      </c>
      <c r="J478" s="99" t="s">
        <v>20609</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9">
        <v>41514</v>
      </c>
      <c r="H479" s="38" t="s">
        <v>8484</v>
      </c>
      <c r="I479" s="99" t="s">
        <v>8959</v>
      </c>
      <c r="J479" s="99" t="s">
        <v>20624</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9">
        <v>41514</v>
      </c>
      <c r="H480" s="38" t="s">
        <v>8484</v>
      </c>
      <c r="I480" s="99" t="s">
        <v>8959</v>
      </c>
      <c r="J480" s="99" t="s">
        <v>20624</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91">
        <v>41514</v>
      </c>
      <c r="H481" s="161" t="s">
        <v>8485</v>
      </c>
      <c r="I481" s="100" t="s">
        <v>20603</v>
      </c>
      <c r="J481" s="383" t="s">
        <v>20631</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91">
        <v>41514</v>
      </c>
      <c r="H482" s="161" t="s">
        <v>15894</v>
      </c>
      <c r="I482" s="100" t="s">
        <v>15293</v>
      </c>
      <c r="J482" s="100" t="s">
        <v>20628</v>
      </c>
      <c r="K482" s="16" t="s">
        <v>4086</v>
      </c>
      <c r="L482" s="372"/>
      <c r="M482" s="373"/>
      <c r="N482" s="164"/>
      <c r="O482" s="164"/>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9">
        <v>41547</v>
      </c>
      <c r="H483" s="38" t="s">
        <v>15894</v>
      </c>
      <c r="I483" s="99" t="s">
        <v>20410</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9">
        <v>41514</v>
      </c>
      <c r="H484" s="161" t="s">
        <v>15894</v>
      </c>
      <c r="I484" s="100" t="s">
        <v>15294</v>
      </c>
      <c r="J484" s="99" t="s">
        <v>20633</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9">
        <v>41514</v>
      </c>
      <c r="H485" s="161" t="s">
        <v>15894</v>
      </c>
      <c r="I485" s="100" t="s">
        <v>15294</v>
      </c>
      <c r="J485" s="100" t="s">
        <v>20634</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91">
        <v>41514</v>
      </c>
      <c r="H486" s="161" t="s">
        <v>15894</v>
      </c>
      <c r="I486" s="100" t="s">
        <v>15294</v>
      </c>
      <c r="J486" s="100" t="s">
        <v>20634</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9"/>
      <c r="H487" s="38" t="s">
        <v>15894</v>
      </c>
      <c r="I487" s="99" t="s">
        <v>20708</v>
      </c>
      <c r="J487" s="99" t="s">
        <v>4086</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9">
        <v>41520</v>
      </c>
      <c r="H488" s="38" t="s">
        <v>15894</v>
      </c>
      <c r="I488" s="102" t="s">
        <v>20630</v>
      </c>
      <c r="J488" s="385" t="s">
        <v>20667</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9">
        <v>41514</v>
      </c>
      <c r="H489" s="38" t="s">
        <v>8484</v>
      </c>
      <c r="I489" s="99" t="s">
        <v>15294</v>
      </c>
      <c r="J489" s="164" t="s">
        <v>20626</v>
      </c>
      <c r="K489" s="16" t="s">
        <v>4086</v>
      </c>
      <c r="L489" s="373"/>
      <c r="M489" s="376"/>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9"/>
      <c r="H490" s="38" t="s">
        <v>8484</v>
      </c>
      <c r="I490" s="99" t="s">
        <v>20627</v>
      </c>
      <c r="J490" s="99" t="s">
        <v>4086</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9">
        <v>41520</v>
      </c>
      <c r="H491" s="38" t="s">
        <v>15894</v>
      </c>
      <c r="I491" s="99" t="s">
        <v>20630</v>
      </c>
      <c r="J491" s="99" t="s">
        <v>20667</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91">
        <v>41520</v>
      </c>
      <c r="H492" s="161" t="s">
        <v>15894</v>
      </c>
      <c r="I492" s="100" t="s">
        <v>20630</v>
      </c>
      <c r="J492" s="100" t="s">
        <v>20654</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9"/>
      <c r="H493" s="38" t="s">
        <v>8484</v>
      </c>
      <c r="I493" s="99" t="s">
        <v>20629</v>
      </c>
      <c r="J493" s="99" t="s">
        <v>4086</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9">
        <v>41514</v>
      </c>
      <c r="H494" s="38" t="s">
        <v>8484</v>
      </c>
      <c r="I494" s="99" t="s">
        <v>15294</v>
      </c>
      <c r="J494" s="99" t="s">
        <v>20625</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91"/>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91"/>
      <c r="H496" s="161" t="s">
        <v>15894</v>
      </c>
      <c r="I496" s="100" t="s">
        <v>20630</v>
      </c>
      <c r="J496" s="100"/>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91">
        <v>41515</v>
      </c>
      <c r="H497" s="161" t="s">
        <v>8485</v>
      </c>
      <c r="I497" s="100" t="s">
        <v>20632</v>
      </c>
      <c r="J497" s="100" t="s">
        <v>20636</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91"/>
      <c r="H498" s="161" t="s">
        <v>15894</v>
      </c>
      <c r="I498" s="100" t="s">
        <v>20670</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91">
        <v>41543</v>
      </c>
      <c r="H499" s="161" t="s">
        <v>15894</v>
      </c>
      <c r="I499" s="100" t="s">
        <v>20671</v>
      </c>
      <c r="J499" s="100" t="s">
        <v>20702</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9"/>
      <c r="H500" s="38" t="s">
        <v>8486</v>
      </c>
      <c r="I500" s="99" t="s">
        <v>20678</v>
      </c>
      <c r="J500" s="99" t="s">
        <v>4086</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91">
        <v>41544</v>
      </c>
      <c r="H501" s="161" t="s">
        <v>8486</v>
      </c>
      <c r="I501" s="100" t="s">
        <v>20679</v>
      </c>
      <c r="J501" s="100" t="s">
        <v>20710</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9"/>
      <c r="H502" s="38" t="s">
        <v>613</v>
      </c>
      <c r="I502" s="99" t="s">
        <v>20688</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9">
        <v>41542</v>
      </c>
      <c r="H503" s="38" t="s">
        <v>8486</v>
      </c>
      <c r="I503" s="99" t="s">
        <v>20689</v>
      </c>
      <c r="J503" s="164" t="s">
        <v>20699</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91"/>
      <c r="H504" s="161" t="s">
        <v>613</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9">
        <v>41542</v>
      </c>
      <c r="H505" s="38" t="s">
        <v>8486</v>
      </c>
      <c r="I505" s="98" t="s">
        <v>8959</v>
      </c>
      <c r="J505" s="98" t="s">
        <v>20700</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91">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9"/>
      <c r="H507" s="370" t="s">
        <v>8486</v>
      </c>
      <c r="I507" s="98" t="s">
        <v>20706</v>
      </c>
      <c r="J507" s="98" t="s">
        <v>4086</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9"/>
      <c r="H508" s="38" t="s">
        <v>8484</v>
      </c>
      <c r="I508" s="99" t="s">
        <v>20697</v>
      </c>
      <c r="J508" s="99"/>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9"/>
      <c r="H509" s="38" t="s">
        <v>613</v>
      </c>
      <c r="I509" s="99" t="s">
        <v>20695</v>
      </c>
      <c r="J509" s="99" t="s">
        <v>4086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9">
        <v>41547</v>
      </c>
      <c r="H510" s="38" t="s">
        <v>8484</v>
      </c>
      <c r="I510" s="99" t="s">
        <v>20705</v>
      </c>
      <c r="J510" s="371" t="s">
        <v>20730</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9"/>
      <c r="H511" s="38" t="s">
        <v>613</v>
      </c>
      <c r="I511" s="100" t="s">
        <v>20696</v>
      </c>
      <c r="J511" s="378"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91">
        <v>41543</v>
      </c>
      <c r="H512" s="161" t="s">
        <v>8486</v>
      </c>
      <c r="I512" s="100" t="s">
        <v>8959</v>
      </c>
      <c r="J512" s="100" t="s">
        <v>20703</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91">
        <v>41543</v>
      </c>
      <c r="H513" s="161" t="s">
        <v>8486</v>
      </c>
      <c r="I513" s="100" t="s">
        <v>15294</v>
      </c>
      <c r="J513" s="100" t="s">
        <v>20703</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9"/>
      <c r="H514" s="38" t="s">
        <v>613</v>
      </c>
      <c r="I514" s="99" t="s">
        <v>20698</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9">
        <v>41548</v>
      </c>
      <c r="H515" s="38" t="s">
        <v>8484</v>
      </c>
      <c r="I515" s="99" t="s">
        <v>20701</v>
      </c>
      <c r="J515" s="95" t="s">
        <v>20733</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9"/>
      <c r="H516" s="161" t="s">
        <v>8486</v>
      </c>
      <c r="I516" s="99" t="s">
        <v>20704</v>
      </c>
      <c r="J516" s="385" t="s">
        <v>4086</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9">
        <v>41529</v>
      </c>
      <c r="H517" s="38" t="s">
        <v>8484</v>
      </c>
      <c r="I517" s="98" t="s">
        <v>20635</v>
      </c>
      <c r="J517" s="98" t="s">
        <v>20683</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c r="H518" s="38" t="s">
        <v>613</v>
      </c>
      <c r="I518" s="99" t="s">
        <v>20731</v>
      </c>
      <c r="J518" s="99"/>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c r="H519" s="38" t="s">
        <v>613</v>
      </c>
      <c r="I519" s="99" t="s">
        <v>20732</v>
      </c>
      <c r="J519" s="99"/>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8" t="s">
        <v>613</v>
      </c>
      <c r="I520" s="99" t="s">
        <v>20734</v>
      </c>
      <c r="J520" s="99"/>
      <c r="K520" s="16" t="s">
        <v>4086</v>
      </c>
    </row>
    <row r="521" spans="1:42" s="16" customFormat="1" ht="15.75" customHeight="1">
      <c r="A521" s="22"/>
      <c r="B521" s="24" t="e">
        <f>VLOOKUP(A521,VODANET!C$5:D2598,2,0)</f>
        <v>#N/A</v>
      </c>
      <c r="C521" s="24" t="e">
        <f>VLOOKUP(A521,VODANET!C$5:L2598,10,0)</f>
        <v>#N/A</v>
      </c>
      <c r="D521" s="11" t="e">
        <f>VLOOKUP(A521,VODANET!C$5:N2598,12,0)</f>
        <v>#N/A</v>
      </c>
      <c r="E521" s="14" t="e">
        <f>VLOOKUP(A521,VODANET!C$5:AG2598,31,0)</f>
        <v>#N/A</v>
      </c>
      <c r="F521" s="14"/>
      <c r="G521" s="14"/>
      <c r="H521" s="38"/>
      <c r="I521" s="99"/>
      <c r="J521" s="99"/>
      <c r="K521" s="16" t="s">
        <v>4086</v>
      </c>
    </row>
    <row r="522" spans="1:42" s="16" customFormat="1" ht="15.75" customHeight="1">
      <c r="A522" s="22"/>
      <c r="B522" s="24" t="e">
        <f>VLOOKUP(A522,VODANET!C$5:D2599,2,0)</f>
        <v>#N/A</v>
      </c>
      <c r="C522" s="24" t="e">
        <f>VLOOKUP(A522,VODANET!C$5:L2599,10,0)</f>
        <v>#N/A</v>
      </c>
      <c r="D522" s="11" t="e">
        <f>VLOOKUP(A522,VODANET!C$5:N2599,12,0)</f>
        <v>#N/A</v>
      </c>
      <c r="E522" s="14" t="e">
        <f>VLOOKUP(A522,VODANET!C$5:AG2599,31,0)</f>
        <v>#N/A</v>
      </c>
      <c r="F522" s="14"/>
      <c r="G522" s="14"/>
      <c r="H522" s="38"/>
      <c r="I522" s="99"/>
      <c r="J522" s="99"/>
      <c r="K522" s="16" t="s">
        <v>4086</v>
      </c>
    </row>
    <row r="523" spans="1:42" s="16" customFormat="1" ht="15.75" customHeight="1">
      <c r="A523" s="22"/>
      <c r="B523" s="24" t="e">
        <f>VLOOKUP(A523,VODANET!C$5:D2600,2,0)</f>
        <v>#N/A</v>
      </c>
      <c r="C523" s="24" t="e">
        <f>VLOOKUP(A523,VODANET!C$5:L2600,10,0)</f>
        <v>#N/A</v>
      </c>
      <c r="D523" s="11" t="e">
        <f>VLOOKUP(A523,VODANET!C$5:N2600,12,0)</f>
        <v>#N/A</v>
      </c>
      <c r="E523" s="14" t="e">
        <f>VLOOKUP(A523,VODANET!C$5:AG2600,31,0)</f>
        <v>#N/A</v>
      </c>
      <c r="F523" s="14"/>
      <c r="G523" s="14"/>
      <c r="H523" s="38"/>
      <c r="I523" s="99"/>
      <c r="J523" s="99"/>
      <c r="K523" s="16" t="s">
        <v>4086</v>
      </c>
    </row>
    <row r="524" spans="1:42" s="16" customFormat="1" ht="15.75" customHeight="1">
      <c r="A524" s="22"/>
      <c r="B524" s="24" t="e">
        <f>VLOOKUP(A524,VODANET!C$5:D2601,2,0)</f>
        <v>#N/A</v>
      </c>
      <c r="C524" s="24" t="e">
        <f>VLOOKUP(A524,VODANET!C$5:L2601,10,0)</f>
        <v>#N/A</v>
      </c>
      <c r="D524" s="11" t="e">
        <f>VLOOKUP(A524,VODANET!C$5:N2601,12,0)</f>
        <v>#N/A</v>
      </c>
      <c r="E524" s="14" t="e">
        <f>VLOOKUP(A524,VODANET!C$5:AG2601,31,0)</f>
        <v>#N/A</v>
      </c>
      <c r="F524" s="14"/>
      <c r="G524" s="14"/>
      <c r="H524" s="38"/>
      <c r="I524" s="99"/>
      <c r="J524" s="99"/>
      <c r="K524" s="16" t="s">
        <v>4086</v>
      </c>
    </row>
    <row r="525" spans="1:42" s="16" customFormat="1" ht="15.75" customHeight="1">
      <c r="A525" s="22"/>
      <c r="B525" s="24" t="e">
        <f>VLOOKUP(A525,VODANET!C$5:D2602,2,0)</f>
        <v>#N/A</v>
      </c>
      <c r="C525" s="24" t="e">
        <f>VLOOKUP(A525,VODANET!C$5:L2602,10,0)</f>
        <v>#N/A</v>
      </c>
      <c r="D525" s="11" t="e">
        <f>VLOOKUP(A525,VODANET!C$5:N2602,12,0)</f>
        <v>#N/A</v>
      </c>
      <c r="E525" s="14" t="e">
        <f>VLOOKUP(A525,VODANET!C$5:AG2602,31,0)</f>
        <v>#N/A</v>
      </c>
      <c r="F525" s="14"/>
      <c r="G525" s="14"/>
      <c r="H525" s="38"/>
      <c r="I525" s="99"/>
      <c r="J525" s="99"/>
      <c r="K525" s="16" t="s">
        <v>4086</v>
      </c>
    </row>
    <row r="526" spans="1:42" s="16" customFormat="1" ht="15.75" customHeight="1">
      <c r="A526" s="22"/>
      <c r="B526" s="24" t="e">
        <f>VLOOKUP(A526,VODANET!C$5:D2603,2,0)</f>
        <v>#N/A</v>
      </c>
      <c r="C526" s="24" t="e">
        <f>VLOOKUP(A526,VODANET!C$5:L2603,10,0)</f>
        <v>#N/A</v>
      </c>
      <c r="D526" s="11" t="e">
        <f>VLOOKUP(A526,VODANET!C$5:N2603,12,0)</f>
        <v>#N/A</v>
      </c>
      <c r="E526" s="14" t="e">
        <f>VLOOKUP(A526,VODANET!C$5:AG2603,31,0)</f>
        <v>#N/A</v>
      </c>
      <c r="F526" s="14"/>
      <c r="G526" s="14"/>
      <c r="H526" s="38"/>
      <c r="I526" s="99"/>
      <c r="J526" s="99"/>
      <c r="K526" s="16" t="s">
        <v>4086</v>
      </c>
    </row>
    <row r="527" spans="1:42" s="16" customFormat="1" ht="15.75" customHeight="1">
      <c r="A527" s="22"/>
      <c r="B527" s="24" t="e">
        <f>VLOOKUP(A527,VODANET!C$5:D2604,2,0)</f>
        <v>#N/A</v>
      </c>
      <c r="C527" s="24" t="e">
        <f>VLOOKUP(A527,VODANET!C$5:L2604,10,0)</f>
        <v>#N/A</v>
      </c>
      <c r="D527" s="11" t="e">
        <f>VLOOKUP(A527,VODANET!C$5:N2604,12,0)</f>
        <v>#N/A</v>
      </c>
      <c r="E527" s="14" t="e">
        <f>VLOOKUP(A527,VODANET!C$5:AG2604,31,0)</f>
        <v>#N/A</v>
      </c>
      <c r="F527" s="14"/>
      <c r="G527" s="14"/>
      <c r="H527" s="38"/>
      <c r="I527" s="99"/>
      <c r="J527" s="99"/>
      <c r="K527" s="16" t="s">
        <v>4086</v>
      </c>
    </row>
    <row r="528" spans="1:42" s="16" customFormat="1" ht="15.75" customHeight="1">
      <c r="A528" s="22"/>
      <c r="B528" s="24" t="e">
        <f>VLOOKUP(A528,VODANET!C$5:D2605,2,0)</f>
        <v>#N/A</v>
      </c>
      <c r="C528" s="24" t="e">
        <f>VLOOKUP(A528,VODANET!C$5:L2605,10,0)</f>
        <v>#N/A</v>
      </c>
      <c r="D528" s="11" t="e">
        <f>VLOOKUP(A528,VODANET!C$5:N2605,12,0)</f>
        <v>#N/A</v>
      </c>
      <c r="E528" s="14" t="e">
        <f>VLOOKUP(A528,VODANET!C$5:AG2605,31,0)</f>
        <v>#N/A</v>
      </c>
      <c r="F528" s="14"/>
      <c r="G528" s="14"/>
      <c r="H528" s="38"/>
      <c r="I528" s="99"/>
      <c r="J528" s="99"/>
      <c r="K528" s="16" t="s">
        <v>4086</v>
      </c>
    </row>
    <row r="529" spans="1:11" s="16" customFormat="1" ht="15.75" customHeight="1">
      <c r="A529" s="22"/>
      <c r="B529" s="24" t="e">
        <f>VLOOKUP(A529,VODANET!C$5:D2606,2,0)</f>
        <v>#N/A</v>
      </c>
      <c r="C529" s="24" t="e">
        <f>VLOOKUP(A529,VODANET!C$5:L2606,10,0)</f>
        <v>#N/A</v>
      </c>
      <c r="D529" s="11" t="e">
        <f>VLOOKUP(A529,VODANET!C$5:N2606,12,0)</f>
        <v>#N/A</v>
      </c>
      <c r="E529" s="14" t="e">
        <f>VLOOKUP(A529,VODANET!C$5:AG2606,31,0)</f>
        <v>#N/A</v>
      </c>
      <c r="F529" s="14"/>
      <c r="G529" s="14"/>
      <c r="H529" s="38"/>
      <c r="I529" s="99"/>
      <c r="J529" s="99"/>
      <c r="K529" s="16" t="s">
        <v>4086</v>
      </c>
    </row>
    <row r="530" spans="1:11" s="16" customFormat="1" ht="15.75" customHeight="1">
      <c r="A530" s="22"/>
      <c r="B530" s="24" t="e">
        <f>VLOOKUP(A530,VODANET!C$5:D2607,2,0)</f>
        <v>#N/A</v>
      </c>
      <c r="C530" s="24" t="e">
        <f>VLOOKUP(A530,VODANET!C$5:L2607,10,0)</f>
        <v>#N/A</v>
      </c>
      <c r="D530" s="11" t="e">
        <f>VLOOKUP(A530,VODANET!C$5:N2607,12,0)</f>
        <v>#N/A</v>
      </c>
      <c r="E530" s="14" t="e">
        <f>VLOOKUP(A530,VODANET!C$5:AG2607,31,0)</f>
        <v>#N/A</v>
      </c>
      <c r="F530" s="14"/>
      <c r="G530" s="14"/>
      <c r="H530" s="38"/>
      <c r="I530" s="99"/>
      <c r="J530" s="99"/>
      <c r="K530" s="16" t="s">
        <v>4086</v>
      </c>
    </row>
    <row r="531" spans="1:11" s="16" customFormat="1" ht="15.75" customHeight="1">
      <c r="A531" s="22"/>
      <c r="B531" s="24" t="e">
        <f>VLOOKUP(A531,VODANET!C$5:D2608,2,0)</f>
        <v>#N/A</v>
      </c>
      <c r="C531" s="24" t="e">
        <f>VLOOKUP(A531,VODANET!C$5:L2608,10,0)</f>
        <v>#N/A</v>
      </c>
      <c r="D531" s="11" t="e">
        <f>VLOOKUP(A531,VODANET!C$5:N2608,12,0)</f>
        <v>#N/A</v>
      </c>
      <c r="E531" s="14" t="e">
        <f>VLOOKUP(A531,VODANET!C$5:AG2608,31,0)</f>
        <v>#N/A</v>
      </c>
      <c r="F531" s="14"/>
      <c r="G531" s="14"/>
      <c r="H531" s="38"/>
      <c r="I531" s="99"/>
      <c r="J531" s="99"/>
      <c r="K531" s="16" t="s">
        <v>4086</v>
      </c>
    </row>
    <row r="532" spans="1:11" s="16" customFormat="1" ht="15.75" customHeight="1">
      <c r="A532" s="22"/>
      <c r="B532" s="24" t="e">
        <f>VLOOKUP(A532,VODANET!C$5:D2609,2,0)</f>
        <v>#N/A</v>
      </c>
      <c r="C532" s="24" t="e">
        <f>VLOOKUP(A532,VODANET!C$5:L2609,10,0)</f>
        <v>#N/A</v>
      </c>
      <c r="D532" s="11" t="e">
        <f>VLOOKUP(A532,VODANET!C$5:N2609,12,0)</f>
        <v>#N/A</v>
      </c>
      <c r="E532" s="14" t="e">
        <f>VLOOKUP(A532,VODANET!C$5:AG2609,31,0)</f>
        <v>#N/A</v>
      </c>
      <c r="F532" s="14"/>
      <c r="G532" s="14"/>
      <c r="H532" s="38"/>
      <c r="I532" s="99"/>
      <c r="J532" s="99"/>
      <c r="K532" s="16" t="s">
        <v>4086</v>
      </c>
    </row>
    <row r="533" spans="1:11" s="16" customFormat="1" ht="15.75" customHeight="1">
      <c r="A533" s="22"/>
      <c r="B533" s="24" t="e">
        <f>VLOOKUP(A533,VODANET!C$5:D2610,2,0)</f>
        <v>#N/A</v>
      </c>
      <c r="C533" s="24" t="e">
        <f>VLOOKUP(A533,VODANET!C$5:L2610,10,0)</f>
        <v>#N/A</v>
      </c>
      <c r="D533" s="11" t="e">
        <f>VLOOKUP(A533,VODANET!C$5:N2610,12,0)</f>
        <v>#N/A</v>
      </c>
      <c r="E533" s="14" t="e">
        <f>VLOOKUP(A533,VODANET!C$5:AG2610,31,0)</f>
        <v>#N/A</v>
      </c>
      <c r="F533" s="14"/>
      <c r="G533" s="14"/>
      <c r="H533" s="38"/>
      <c r="I533" s="99"/>
      <c r="J533" s="99"/>
      <c r="K533" s="16" t="s">
        <v>4086</v>
      </c>
    </row>
    <row r="534" spans="1:11" s="16" customFormat="1" ht="15.75" customHeight="1">
      <c r="A534" s="22"/>
      <c r="B534" s="24" t="e">
        <f>VLOOKUP(A534,VODANET!C$5:D2611,2,0)</f>
        <v>#N/A</v>
      </c>
      <c r="C534" s="24" t="e">
        <f>VLOOKUP(A534,VODANET!C$5:L2611,10,0)</f>
        <v>#N/A</v>
      </c>
      <c r="D534" s="11" t="e">
        <f>VLOOKUP(A534,VODANET!C$5:N2611,12,0)</f>
        <v>#N/A</v>
      </c>
      <c r="E534" s="14" t="e">
        <f>VLOOKUP(A534,VODANET!C$5:AG2611,31,0)</f>
        <v>#N/A</v>
      </c>
      <c r="F534" s="14"/>
      <c r="G534" s="14"/>
      <c r="H534" s="38"/>
      <c r="I534" s="99"/>
      <c r="J534" s="99"/>
      <c r="K534" s="16" t="s">
        <v>4086</v>
      </c>
    </row>
    <row r="535" spans="1:11" s="16" customFormat="1" ht="15.75" customHeight="1">
      <c r="A535" s="22"/>
      <c r="B535" s="24" t="e">
        <f>VLOOKUP(A535,VODANET!C$5:D2612,2,0)</f>
        <v>#N/A</v>
      </c>
      <c r="C535" s="24" t="e">
        <f>VLOOKUP(A535,VODANET!C$5:L2612,10,0)</f>
        <v>#N/A</v>
      </c>
      <c r="D535" s="11" t="e">
        <f>VLOOKUP(A535,VODANET!C$5:N2612,12,0)</f>
        <v>#N/A</v>
      </c>
      <c r="E535" s="14" t="e">
        <f>VLOOKUP(A535,VODANET!C$5:AG2612,31,0)</f>
        <v>#N/A</v>
      </c>
      <c r="F535" s="14"/>
      <c r="G535" s="14"/>
      <c r="H535" s="38"/>
      <c r="I535" s="99"/>
      <c r="J535" s="99"/>
      <c r="K535" s="16" t="s">
        <v>4086</v>
      </c>
    </row>
    <row r="536" spans="1:11" s="16" customFormat="1" ht="15.75" customHeight="1">
      <c r="A536" s="22"/>
      <c r="B536" s="24" t="e">
        <f>VLOOKUP(A536,VODANET!C$5:D2613,2,0)</f>
        <v>#N/A</v>
      </c>
      <c r="C536" s="24" t="e">
        <f>VLOOKUP(A536,VODANET!C$5:L2613,10,0)</f>
        <v>#N/A</v>
      </c>
      <c r="D536" s="11" t="e">
        <f>VLOOKUP(A536,VODANET!C$5:N2613,12,0)</f>
        <v>#N/A</v>
      </c>
      <c r="E536" s="14" t="e">
        <f>VLOOKUP(A536,VODANET!C$5:AG2613,31,0)</f>
        <v>#N/A</v>
      </c>
      <c r="F536" s="14"/>
      <c r="G536" s="14"/>
      <c r="H536" s="38"/>
      <c r="I536" s="99"/>
      <c r="J536" s="99"/>
      <c r="K536" s="16" t="s">
        <v>4086</v>
      </c>
    </row>
    <row r="537" spans="1:11" s="16" customFormat="1" ht="15.75" customHeight="1">
      <c r="A537" s="22"/>
      <c r="B537" s="24" t="e">
        <f>VLOOKUP(A537,VODANET!C$5:D2614,2,0)</f>
        <v>#N/A</v>
      </c>
      <c r="C537" s="24" t="e">
        <f>VLOOKUP(A537,VODANET!C$5:L2614,10,0)</f>
        <v>#N/A</v>
      </c>
      <c r="D537" s="11" t="e">
        <f>VLOOKUP(A537,VODANET!C$5:N2614,12,0)</f>
        <v>#N/A</v>
      </c>
      <c r="E537" s="14" t="e">
        <f>VLOOKUP(A537,VODANET!C$5:AG2614,31,0)</f>
        <v>#N/A</v>
      </c>
      <c r="F537" s="14"/>
      <c r="G537" s="14"/>
      <c r="H537" s="38"/>
      <c r="I537" s="99"/>
      <c r="J537" s="99"/>
      <c r="K537" s="16" t="s">
        <v>4086</v>
      </c>
    </row>
    <row r="538" spans="1:11" s="16" customFormat="1" ht="15.75" customHeight="1">
      <c r="A538" s="22"/>
      <c r="B538" s="24" t="e">
        <f>VLOOKUP(A538,VODANET!C$5:D2615,2,0)</f>
        <v>#N/A</v>
      </c>
      <c r="C538" s="24" t="e">
        <f>VLOOKUP(A538,VODANET!C$5:L2615,10,0)</f>
        <v>#N/A</v>
      </c>
      <c r="D538" s="11" t="e">
        <f>VLOOKUP(A538,VODANET!C$5:N2615,12,0)</f>
        <v>#N/A</v>
      </c>
      <c r="E538" s="14" t="e">
        <f>VLOOKUP(A538,VODANET!C$5:AG2615,31,0)</f>
        <v>#N/A</v>
      </c>
      <c r="F538" s="14"/>
      <c r="G538" s="14"/>
      <c r="H538" s="38"/>
      <c r="I538" s="99"/>
      <c r="J538" s="99"/>
      <c r="K538" s="16" t="s">
        <v>4086</v>
      </c>
    </row>
    <row r="539" spans="1:11" s="16" customFormat="1" ht="15.75" customHeight="1">
      <c r="A539" s="22"/>
      <c r="B539" s="24" t="e">
        <f>VLOOKUP(A539,VODANET!C$5:D2616,2,0)</f>
        <v>#N/A</v>
      </c>
      <c r="C539" s="24" t="e">
        <f>VLOOKUP(A539,VODANET!C$5:L2616,10,0)</f>
        <v>#N/A</v>
      </c>
      <c r="D539" s="11" t="e">
        <f>VLOOKUP(A539,VODANET!C$5:N2616,12,0)</f>
        <v>#N/A</v>
      </c>
      <c r="E539" s="14" t="e">
        <f>VLOOKUP(A539,VODANET!C$5:AG2616,31,0)</f>
        <v>#N/A</v>
      </c>
      <c r="F539" s="14"/>
      <c r="G539" s="14"/>
      <c r="H539" s="38"/>
      <c r="I539" s="99"/>
      <c r="J539" s="99"/>
      <c r="K539" s="16" t="s">
        <v>4086</v>
      </c>
    </row>
    <row r="540" spans="1:11" s="16" customFormat="1" ht="15.75" customHeight="1">
      <c r="A540" s="22"/>
      <c r="B540" s="24" t="e">
        <f>VLOOKUP(A540,VODANET!C$5:D2617,2,0)</f>
        <v>#N/A</v>
      </c>
      <c r="C540" s="24" t="e">
        <f>VLOOKUP(A540,VODANET!C$5:L2617,10,0)</f>
        <v>#N/A</v>
      </c>
      <c r="D540" s="11" t="e">
        <f>VLOOKUP(A540,VODANET!C$5:N2617,12,0)</f>
        <v>#N/A</v>
      </c>
      <c r="E540" s="14" t="e">
        <f>VLOOKUP(A540,VODANET!C$5:AG2617,31,0)</f>
        <v>#N/A</v>
      </c>
      <c r="F540" s="14"/>
      <c r="G540" s="14"/>
      <c r="H540" s="38"/>
      <c r="I540" s="99"/>
      <c r="J540" s="99"/>
      <c r="K540" s="16" t="s">
        <v>4086</v>
      </c>
    </row>
    <row r="541" spans="1:11" s="16" customFormat="1" ht="15.75" customHeight="1">
      <c r="A541" s="22"/>
      <c r="B541" s="24" t="e">
        <f>VLOOKUP(A541,VODANET!C$5:D2618,2,0)</f>
        <v>#N/A</v>
      </c>
      <c r="C541" s="24" t="e">
        <f>VLOOKUP(A541,VODANET!C$5:L2618,10,0)</f>
        <v>#N/A</v>
      </c>
      <c r="D541" s="11" t="e">
        <f>VLOOKUP(A541,VODANET!C$5:N2618,12,0)</f>
        <v>#N/A</v>
      </c>
      <c r="E541" s="14" t="e">
        <f>VLOOKUP(A541,VODANET!C$5:AG2618,31,0)</f>
        <v>#N/A</v>
      </c>
      <c r="F541" s="14"/>
      <c r="G541" s="14"/>
      <c r="H541" s="38"/>
      <c r="I541" s="99"/>
      <c r="J541" s="99"/>
      <c r="K541" s="16" t="s">
        <v>4086</v>
      </c>
    </row>
    <row r="542" spans="1:11" s="16" customFormat="1" ht="15.75" customHeight="1">
      <c r="A542" s="22"/>
      <c r="B542" s="24" t="e">
        <f>VLOOKUP(A542,VODANET!C$5:D2619,2,0)</f>
        <v>#N/A</v>
      </c>
      <c r="C542" s="24" t="e">
        <f>VLOOKUP(A542,VODANET!C$5:L2619,10,0)</f>
        <v>#N/A</v>
      </c>
      <c r="D542" s="11" t="e">
        <f>VLOOKUP(A542,VODANET!C$5:N2619,12,0)</f>
        <v>#N/A</v>
      </c>
      <c r="E542" s="14" t="e">
        <f>VLOOKUP(A542,VODANET!C$5:AG2619,31,0)</f>
        <v>#N/A</v>
      </c>
      <c r="F542" s="14"/>
      <c r="G542" s="14"/>
      <c r="H542" s="38"/>
      <c r="I542" s="99"/>
      <c r="J542" s="99"/>
      <c r="K542" s="16" t="s">
        <v>4086</v>
      </c>
    </row>
    <row r="543" spans="1:11" s="16" customFormat="1" ht="15.75" customHeight="1">
      <c r="A543" s="22"/>
      <c r="B543" s="24" t="e">
        <f>VLOOKUP(A543,VODANET!C$5:D2620,2,0)</f>
        <v>#N/A</v>
      </c>
      <c r="C543" s="24" t="e">
        <f>VLOOKUP(A543,VODANET!C$5:L2620,10,0)</f>
        <v>#N/A</v>
      </c>
      <c r="D543" s="11" t="e">
        <f>VLOOKUP(A543,VODANET!C$5:N2620,12,0)</f>
        <v>#N/A</v>
      </c>
      <c r="E543" s="14" t="e">
        <f>VLOOKUP(A543,VODANET!C$5:AG2620,31,0)</f>
        <v>#N/A</v>
      </c>
      <c r="F543" s="14"/>
      <c r="G543" s="14"/>
      <c r="H543" s="38"/>
      <c r="I543" s="99"/>
      <c r="J543" s="99"/>
      <c r="K543" s="16" t="s">
        <v>4086</v>
      </c>
    </row>
    <row r="544" spans="1:11" s="16" customFormat="1" ht="15.75" customHeight="1">
      <c r="A544" s="22"/>
      <c r="B544" s="24" t="e">
        <f>VLOOKUP(A544,VODANET!C$5:D2621,2,0)</f>
        <v>#N/A</v>
      </c>
      <c r="C544" s="24" t="e">
        <f>VLOOKUP(A544,VODANET!C$5:L2621,10,0)</f>
        <v>#N/A</v>
      </c>
      <c r="D544" s="11" t="e">
        <f>VLOOKUP(A544,VODANET!C$5:N2621,12,0)</f>
        <v>#N/A</v>
      </c>
      <c r="E544" s="14" t="e">
        <f>VLOOKUP(A544,VODANET!C$5:AG2621,31,0)</f>
        <v>#N/A</v>
      </c>
      <c r="F544" s="14"/>
      <c r="G544" s="14"/>
      <c r="H544" s="38"/>
      <c r="I544" s="99"/>
      <c r="J544" s="99"/>
      <c r="K544" s="16" t="s">
        <v>4086</v>
      </c>
    </row>
    <row r="545" spans="1:11" s="16" customFormat="1" ht="15.75" customHeight="1">
      <c r="A545" s="22"/>
      <c r="B545" s="24" t="e">
        <f>VLOOKUP(A545,VODANET!C$5:D2622,2,0)</f>
        <v>#N/A</v>
      </c>
      <c r="C545" s="24" t="e">
        <f>VLOOKUP(A545,VODANET!C$5:L2622,10,0)</f>
        <v>#N/A</v>
      </c>
      <c r="D545" s="11" t="e">
        <f>VLOOKUP(A545,VODANET!C$5:N2622,12,0)</f>
        <v>#N/A</v>
      </c>
      <c r="E545" s="14" t="e">
        <f>VLOOKUP(A545,VODANET!C$5:AG2622,31,0)</f>
        <v>#N/A</v>
      </c>
      <c r="F545" s="14"/>
      <c r="G545" s="14"/>
      <c r="H545" s="38"/>
      <c r="I545" s="99"/>
      <c r="J545" s="99"/>
      <c r="K545" s="16" t="s">
        <v>4086</v>
      </c>
    </row>
    <row r="546" spans="1:11" s="16" customFormat="1" ht="15.75" customHeight="1">
      <c r="A546" s="22"/>
      <c r="B546" s="24" t="e">
        <f>VLOOKUP(A546,VODANET!C$5:D2623,2,0)</f>
        <v>#N/A</v>
      </c>
      <c r="C546" s="24" t="e">
        <f>VLOOKUP(A546,VODANET!C$5:L2623,10,0)</f>
        <v>#N/A</v>
      </c>
      <c r="D546" s="11" t="e">
        <f>VLOOKUP(A546,VODANET!C$5:N2623,12,0)</f>
        <v>#N/A</v>
      </c>
      <c r="E546" s="14" t="e">
        <f>VLOOKUP(A546,VODANET!C$5:AG2623,31,0)</f>
        <v>#N/A</v>
      </c>
      <c r="F546" s="14"/>
      <c r="G546" s="14"/>
      <c r="H546" s="38"/>
      <c r="I546" s="99"/>
      <c r="J546" s="99"/>
      <c r="K546" s="16" t="s">
        <v>4086</v>
      </c>
    </row>
    <row r="547" spans="1:11" s="16" customFormat="1" ht="15.75" customHeight="1">
      <c r="A547" s="22"/>
      <c r="B547" s="24" t="e">
        <f>VLOOKUP(A547,VODANET!C$5:D2624,2,0)</f>
        <v>#N/A</v>
      </c>
      <c r="C547" s="24" t="e">
        <f>VLOOKUP(A547,VODANET!C$5:L2624,10,0)</f>
        <v>#N/A</v>
      </c>
      <c r="D547" s="11" t="e">
        <f>VLOOKUP(A547,VODANET!C$5:N2624,12,0)</f>
        <v>#N/A</v>
      </c>
      <c r="E547" s="14" t="e">
        <f>VLOOKUP(A547,VODANET!C$5:AG2624,31,0)</f>
        <v>#N/A</v>
      </c>
      <c r="F547" s="14"/>
      <c r="G547" s="14"/>
      <c r="H547" s="38"/>
      <c r="I547" s="99"/>
      <c r="J547" s="99"/>
      <c r="K547" s="16" t="s">
        <v>4086</v>
      </c>
    </row>
    <row r="548" spans="1:11" s="16" customFormat="1" ht="15.75" customHeight="1">
      <c r="A548" s="22"/>
      <c r="B548" s="24" t="e">
        <f>VLOOKUP(A548,VODANET!C$5:D2625,2,0)</f>
        <v>#N/A</v>
      </c>
      <c r="C548" s="24" t="e">
        <f>VLOOKUP(A548,VODANET!C$5:L2625,10,0)</f>
        <v>#N/A</v>
      </c>
      <c r="D548" s="11" t="e">
        <f>VLOOKUP(A548,VODANET!C$5:N2625,12,0)</f>
        <v>#N/A</v>
      </c>
      <c r="E548" s="14" t="e">
        <f>VLOOKUP(A548,VODANET!C$5:AG2625,31,0)</f>
        <v>#N/A</v>
      </c>
      <c r="F548" s="14"/>
      <c r="G548" s="14"/>
      <c r="H548" s="38"/>
      <c r="I548" s="99"/>
      <c r="J548" s="99"/>
      <c r="K548" s="16" t="s">
        <v>4086</v>
      </c>
    </row>
    <row r="549" spans="1:11" s="16" customFormat="1" ht="15.75" customHeight="1">
      <c r="A549" s="22"/>
      <c r="B549" s="24" t="e">
        <f>VLOOKUP(A549,VODANET!C$5:D2626,2,0)</f>
        <v>#N/A</v>
      </c>
      <c r="C549" s="24" t="e">
        <f>VLOOKUP(A549,VODANET!C$5:L2626,10,0)</f>
        <v>#N/A</v>
      </c>
      <c r="D549" s="11" t="e">
        <f>VLOOKUP(A549,VODANET!C$5:N2626,12,0)</f>
        <v>#N/A</v>
      </c>
      <c r="E549" s="14" t="e">
        <f>VLOOKUP(A549,VODANET!C$5:AG2626,31,0)</f>
        <v>#N/A</v>
      </c>
      <c r="F549" s="14"/>
      <c r="G549" s="14"/>
      <c r="H549" s="38"/>
      <c r="I549" s="99"/>
      <c r="J549" s="99"/>
      <c r="K549" s="16" t="s">
        <v>4086</v>
      </c>
    </row>
    <row r="550" spans="1:11" s="16" customFormat="1" ht="15.75" customHeight="1">
      <c r="A550" s="22"/>
      <c r="B550" s="24" t="e">
        <f>VLOOKUP(A550,VODANET!C$5:D2627,2,0)</f>
        <v>#N/A</v>
      </c>
      <c r="C550" s="24" t="e">
        <f>VLOOKUP(A550,VODANET!C$5:L2627,10,0)</f>
        <v>#N/A</v>
      </c>
      <c r="D550" s="11" t="e">
        <f>VLOOKUP(A550,VODANET!C$5:N2627,12,0)</f>
        <v>#N/A</v>
      </c>
      <c r="E550" s="14" t="e">
        <f>VLOOKUP(A550,VODANET!C$5:AG2627,31,0)</f>
        <v>#N/A</v>
      </c>
      <c r="F550" s="14"/>
      <c r="G550" s="14"/>
      <c r="H550" s="38"/>
      <c r="I550" s="99"/>
      <c r="J550" s="99"/>
      <c r="K550" s="16" t="s">
        <v>4086</v>
      </c>
    </row>
    <row r="551" spans="1:11" s="16" customFormat="1" ht="15.75" customHeight="1">
      <c r="A551" s="22"/>
      <c r="B551" s="24" t="e">
        <f>VLOOKUP(A551,VODANET!C$5:D2628,2,0)</f>
        <v>#N/A</v>
      </c>
      <c r="C551" s="24" t="e">
        <f>VLOOKUP(A551,VODANET!C$5:L2628,10,0)</f>
        <v>#N/A</v>
      </c>
      <c r="D551" s="11" t="e">
        <f>VLOOKUP(A551,VODANET!C$5:N2628,12,0)</f>
        <v>#N/A</v>
      </c>
      <c r="E551" s="14" t="e">
        <f>VLOOKUP(A551,VODANET!C$5:AG2628,31,0)</f>
        <v>#N/A</v>
      </c>
      <c r="F551" s="14"/>
      <c r="G551" s="14"/>
      <c r="H551" s="38"/>
      <c r="I551" s="99"/>
      <c r="J551" s="99"/>
      <c r="K551" s="16" t="s">
        <v>4086</v>
      </c>
    </row>
    <row r="552" spans="1:11" s="16" customFormat="1" ht="15.75" customHeight="1">
      <c r="A552" s="22"/>
      <c r="B552" s="24" t="e">
        <f>VLOOKUP(A552,VODANET!C$5:D2629,2,0)</f>
        <v>#N/A</v>
      </c>
      <c r="C552" s="24" t="e">
        <f>VLOOKUP(A552,VODANET!C$5:L2629,10,0)</f>
        <v>#N/A</v>
      </c>
      <c r="D552" s="11" t="e">
        <f>VLOOKUP(A552,VODANET!C$5:N2629,12,0)</f>
        <v>#N/A</v>
      </c>
      <c r="E552" s="14" t="e">
        <f>VLOOKUP(A552,VODANET!C$5:AG2629,31,0)</f>
        <v>#N/A</v>
      </c>
      <c r="F552" s="14"/>
      <c r="G552" s="14"/>
      <c r="H552" s="38"/>
      <c r="I552" s="99"/>
      <c r="J552" s="99"/>
      <c r="K552" s="16" t="s">
        <v>4086</v>
      </c>
    </row>
    <row r="553" spans="1:11" s="16" customFormat="1" ht="15.75" customHeight="1">
      <c r="A553" s="22"/>
      <c r="B553" s="24" t="e">
        <f>VLOOKUP(A553,VODANET!C$5:D2630,2,0)</f>
        <v>#N/A</v>
      </c>
      <c r="C553" s="24" t="e">
        <f>VLOOKUP(A553,VODANET!C$5:L2630,10,0)</f>
        <v>#N/A</v>
      </c>
      <c r="D553" s="11" t="e">
        <f>VLOOKUP(A553,VODANET!C$5:N2630,12,0)</f>
        <v>#N/A</v>
      </c>
      <c r="E553" s="14" t="e">
        <f>VLOOKUP(A553,VODANET!C$5:AG2630,31,0)</f>
        <v>#N/A</v>
      </c>
      <c r="F553" s="14"/>
      <c r="G553" s="14"/>
      <c r="H553" s="38"/>
      <c r="I553" s="99"/>
      <c r="J553" s="99"/>
      <c r="K553" s="16" t="s">
        <v>4086</v>
      </c>
    </row>
    <row r="554" spans="1:11" s="16" customFormat="1" ht="15.75" customHeight="1">
      <c r="A554" s="22"/>
      <c r="B554" s="24" t="e">
        <f>VLOOKUP(A554,VODANET!C$5:D2631,2,0)</f>
        <v>#N/A</v>
      </c>
      <c r="C554" s="24" t="e">
        <f>VLOOKUP(A554,VODANET!C$5:L2631,10,0)</f>
        <v>#N/A</v>
      </c>
      <c r="D554" s="11" t="e">
        <f>VLOOKUP(A554,VODANET!C$5:N2631,12,0)</f>
        <v>#N/A</v>
      </c>
      <c r="E554" s="14" t="e">
        <f>VLOOKUP(A554,VODANET!C$5:AG2631,31,0)</f>
        <v>#N/A</v>
      </c>
      <c r="F554" s="14"/>
      <c r="G554" s="14"/>
      <c r="H554" s="38"/>
      <c r="I554" s="99"/>
      <c r="J554" s="99"/>
      <c r="K554" s="16" t="s">
        <v>4086</v>
      </c>
    </row>
    <row r="555" spans="1:11" s="16" customFormat="1" ht="15.75" customHeight="1">
      <c r="A555" s="22"/>
      <c r="B555" s="24" t="e">
        <f>VLOOKUP(A555,VODANET!C$5:D2632,2,0)</f>
        <v>#N/A</v>
      </c>
      <c r="C555" s="24" t="e">
        <f>VLOOKUP(A555,VODANET!C$5:L2632,10,0)</f>
        <v>#N/A</v>
      </c>
      <c r="D555" s="11" t="e">
        <f>VLOOKUP(A555,VODANET!C$5:N2632,12,0)</f>
        <v>#N/A</v>
      </c>
      <c r="E555" s="14" t="e">
        <f>VLOOKUP(A555,VODANET!C$5:AG2632,31,0)</f>
        <v>#N/A</v>
      </c>
      <c r="F555" s="14"/>
      <c r="G555" s="14"/>
      <c r="H555" s="38"/>
      <c r="I555" s="99"/>
      <c r="J555" s="99"/>
      <c r="K555" s="16" t="s">
        <v>4086</v>
      </c>
    </row>
    <row r="556" spans="1:11" s="16" customFormat="1" ht="15.75" customHeight="1">
      <c r="A556" s="22"/>
      <c r="B556" s="24" t="e">
        <f>VLOOKUP(A556,VODANET!C$5:D2633,2,0)</f>
        <v>#N/A</v>
      </c>
      <c r="C556" s="24" t="e">
        <f>VLOOKUP(A556,VODANET!C$5:L2633,10,0)</f>
        <v>#N/A</v>
      </c>
      <c r="D556" s="11" t="e">
        <f>VLOOKUP(A556,VODANET!C$5:N2633,12,0)</f>
        <v>#N/A</v>
      </c>
      <c r="E556" s="14" t="e">
        <f>VLOOKUP(A556,VODANET!C$5:AG2633,31,0)</f>
        <v>#N/A</v>
      </c>
      <c r="F556" s="14"/>
      <c r="G556" s="14"/>
      <c r="H556" s="38"/>
      <c r="I556" s="99"/>
      <c r="J556" s="99"/>
      <c r="K556" s="16" t="s">
        <v>4086</v>
      </c>
    </row>
    <row r="557" spans="1:11" s="16" customFormat="1" ht="15.75" customHeight="1">
      <c r="A557" s="22"/>
      <c r="B557" s="24" t="e">
        <f>VLOOKUP(A557,VODANET!C$5:D2634,2,0)</f>
        <v>#N/A</v>
      </c>
      <c r="C557" s="24" t="e">
        <f>VLOOKUP(A557,VODANET!C$5:L2634,10,0)</f>
        <v>#N/A</v>
      </c>
      <c r="D557" s="11" t="e">
        <f>VLOOKUP(A557,VODANET!C$5:N2634,12,0)</f>
        <v>#N/A</v>
      </c>
      <c r="E557" s="14" t="e">
        <f>VLOOKUP(A557,VODANET!C$5:AG2634,31,0)</f>
        <v>#N/A</v>
      </c>
      <c r="F557" s="14"/>
      <c r="G557" s="14"/>
      <c r="H557" s="38"/>
      <c r="I557" s="99"/>
      <c r="J557" s="99"/>
      <c r="K557" s="16" t="s">
        <v>4086</v>
      </c>
    </row>
    <row r="558" spans="1:11" s="16" customFormat="1" ht="15.75" customHeight="1">
      <c r="A558" s="22"/>
      <c r="B558" s="24" t="e">
        <f>VLOOKUP(A558,VODANET!C$5:D2635,2,0)</f>
        <v>#N/A</v>
      </c>
      <c r="C558" s="24" t="e">
        <f>VLOOKUP(A558,VODANET!C$5:L2635,10,0)</f>
        <v>#N/A</v>
      </c>
      <c r="D558" s="11" t="e">
        <f>VLOOKUP(A558,VODANET!C$5:N2635,12,0)</f>
        <v>#N/A</v>
      </c>
      <c r="E558" s="14" t="e">
        <f>VLOOKUP(A558,VODANET!C$5:AG2635,31,0)</f>
        <v>#N/A</v>
      </c>
      <c r="F558" s="14"/>
      <c r="G558" s="14"/>
      <c r="H558" s="38"/>
      <c r="I558" s="99"/>
      <c r="J558" s="99"/>
      <c r="K558" s="16" t="s">
        <v>4086</v>
      </c>
    </row>
    <row r="559" spans="1:11" s="16" customFormat="1" ht="15.75" customHeight="1">
      <c r="A559" s="22"/>
      <c r="B559" s="24" t="e">
        <f>VLOOKUP(A559,VODANET!C$5:D2636,2,0)</f>
        <v>#N/A</v>
      </c>
      <c r="C559" s="24" t="e">
        <f>VLOOKUP(A559,VODANET!C$5:L2636,10,0)</f>
        <v>#N/A</v>
      </c>
      <c r="D559" s="11" t="e">
        <f>VLOOKUP(A559,VODANET!C$5:N2636,12,0)</f>
        <v>#N/A</v>
      </c>
      <c r="E559" s="14" t="e">
        <f>VLOOKUP(A559,VODANET!C$5:AG2636,31,0)</f>
        <v>#N/A</v>
      </c>
      <c r="F559" s="14"/>
      <c r="G559" s="14"/>
      <c r="H559" s="38"/>
      <c r="I559" s="99"/>
      <c r="J559" s="99"/>
      <c r="K559" s="16" t="s">
        <v>4086</v>
      </c>
    </row>
    <row r="560" spans="1:11" s="16" customFormat="1" ht="15.75" customHeight="1">
      <c r="A560" s="22"/>
      <c r="B560" s="24" t="e">
        <f>VLOOKUP(A560,VODANET!C$5:D2637,2,0)</f>
        <v>#N/A</v>
      </c>
      <c r="C560" s="24" t="e">
        <f>VLOOKUP(A560,VODANET!C$5:L2637,10,0)</f>
        <v>#N/A</v>
      </c>
      <c r="D560" s="11" t="e">
        <f>VLOOKUP(A560,VODANET!C$5:N2637,12,0)</f>
        <v>#N/A</v>
      </c>
      <c r="E560" s="14" t="e">
        <f>VLOOKUP(A560,VODANET!C$5:AG2637,31,0)</f>
        <v>#N/A</v>
      </c>
      <c r="F560" s="14"/>
      <c r="G560" s="14"/>
      <c r="H560" s="38"/>
      <c r="I560" s="99"/>
      <c r="J560" s="99"/>
      <c r="K560" s="16" t="s">
        <v>4086</v>
      </c>
    </row>
    <row r="561" spans="1:11" s="16" customFormat="1" ht="15.75" customHeight="1">
      <c r="A561" s="22"/>
      <c r="B561" s="24" t="e">
        <f>VLOOKUP(A561,VODANET!C$5:D2638,2,0)</f>
        <v>#N/A</v>
      </c>
      <c r="C561" s="24" t="e">
        <f>VLOOKUP(A561,VODANET!C$5:L2638,10,0)</f>
        <v>#N/A</v>
      </c>
      <c r="D561" s="11" t="e">
        <f>VLOOKUP(A561,VODANET!C$5:N2638,12,0)</f>
        <v>#N/A</v>
      </c>
      <c r="E561" s="14" t="e">
        <f>VLOOKUP(A561,VODANET!C$5:AG2638,31,0)</f>
        <v>#N/A</v>
      </c>
      <c r="F561" s="14"/>
      <c r="G561" s="14"/>
      <c r="H561" s="38"/>
      <c r="I561" s="99"/>
      <c r="J561" s="99"/>
      <c r="K561" s="16" t="s">
        <v>4086</v>
      </c>
    </row>
    <row r="562" spans="1:11" s="16" customFormat="1" ht="15.75" customHeight="1">
      <c r="A562" s="22"/>
      <c r="B562" s="24" t="e">
        <f>VLOOKUP(A562,VODANET!C$5:D2639,2,0)</f>
        <v>#N/A</v>
      </c>
      <c r="C562" s="24" t="e">
        <f>VLOOKUP(A562,VODANET!C$5:L2639,10,0)</f>
        <v>#N/A</v>
      </c>
      <c r="D562" s="11" t="e">
        <f>VLOOKUP(A562,VODANET!C$5:N2639,12,0)</f>
        <v>#N/A</v>
      </c>
      <c r="E562" s="14" t="e">
        <f>VLOOKUP(A562,VODANET!C$5:AG2639,31,0)</f>
        <v>#N/A</v>
      </c>
      <c r="F562" s="14"/>
      <c r="G562" s="14"/>
      <c r="H562" s="38"/>
      <c r="I562" s="99"/>
      <c r="J562" s="99"/>
      <c r="K562" s="16" t="s">
        <v>4086</v>
      </c>
    </row>
    <row r="563" spans="1:11" s="16" customFormat="1" ht="15.75" customHeight="1">
      <c r="A563" s="22"/>
      <c r="B563" s="24" t="e">
        <f>VLOOKUP(A563,VODANET!C$5:D2640,2,0)</f>
        <v>#N/A</v>
      </c>
      <c r="C563" s="24" t="e">
        <f>VLOOKUP(A563,VODANET!C$5:L2640,10,0)</f>
        <v>#N/A</v>
      </c>
      <c r="D563" s="11" t="e">
        <f>VLOOKUP(A563,VODANET!C$5:N2640,12,0)</f>
        <v>#N/A</v>
      </c>
      <c r="E563" s="14" t="e">
        <f>VLOOKUP(A563,VODANET!C$5:AG2640,31,0)</f>
        <v>#N/A</v>
      </c>
      <c r="F563" s="14"/>
      <c r="G563" s="14"/>
      <c r="H563" s="38"/>
      <c r="I563" s="99"/>
      <c r="J563" s="99"/>
      <c r="K563" s="16" t="s">
        <v>4086</v>
      </c>
    </row>
    <row r="564" spans="1:11" s="16" customFormat="1" ht="15.75" customHeight="1">
      <c r="A564" s="22"/>
      <c r="B564" s="24" t="e">
        <f>VLOOKUP(A564,VODANET!C$5:D2641,2,0)</f>
        <v>#N/A</v>
      </c>
      <c r="C564" s="24" t="e">
        <f>VLOOKUP(A564,VODANET!C$5:L2641,10,0)</f>
        <v>#N/A</v>
      </c>
      <c r="D564" s="11" t="e">
        <f>VLOOKUP(A564,VODANET!C$5:N2641,12,0)</f>
        <v>#N/A</v>
      </c>
      <c r="E564" s="14" t="e">
        <f>VLOOKUP(A564,VODANET!C$5:AG2641,31,0)</f>
        <v>#N/A</v>
      </c>
      <c r="F564" s="14"/>
      <c r="G564" s="14"/>
      <c r="H564" s="38"/>
      <c r="I564" s="99"/>
      <c r="J564" s="99"/>
      <c r="K564" s="16" t="s">
        <v>4086</v>
      </c>
    </row>
    <row r="565" spans="1:11" s="16" customFormat="1" ht="15.75" customHeight="1">
      <c r="A565" s="22"/>
      <c r="B565" s="24" t="e">
        <f>VLOOKUP(A565,VODANET!C$5:D2642,2,0)</f>
        <v>#N/A</v>
      </c>
      <c r="C565" s="24" t="e">
        <f>VLOOKUP(A565,VODANET!C$5:L2642,10,0)</f>
        <v>#N/A</v>
      </c>
      <c r="D565" s="11" t="e">
        <f>VLOOKUP(A565,VODANET!C$5:N2642,12,0)</f>
        <v>#N/A</v>
      </c>
      <c r="E565" s="14" t="e">
        <f>VLOOKUP(A565,VODANET!C$5:AG2642,31,0)</f>
        <v>#N/A</v>
      </c>
      <c r="F565" s="14"/>
      <c r="G565" s="14"/>
      <c r="H565" s="38"/>
      <c r="I565" s="99"/>
      <c r="J565" s="99"/>
      <c r="K565" s="16" t="s">
        <v>4086</v>
      </c>
    </row>
    <row r="566" spans="1:11" s="16" customFormat="1" ht="15.75" customHeight="1">
      <c r="A566" s="22"/>
      <c r="B566" s="24" t="e">
        <f>VLOOKUP(A566,VODANET!C$5:D2643,2,0)</f>
        <v>#N/A</v>
      </c>
      <c r="C566" s="24" t="e">
        <f>VLOOKUP(A566,VODANET!C$5:L2643,10,0)</f>
        <v>#N/A</v>
      </c>
      <c r="D566" s="11" t="e">
        <f>VLOOKUP(A566,VODANET!C$5:N2643,12,0)</f>
        <v>#N/A</v>
      </c>
      <c r="E566" s="14" t="e">
        <f>VLOOKUP(A566,VODANET!C$5:AG2643,31,0)</f>
        <v>#N/A</v>
      </c>
      <c r="F566" s="14"/>
      <c r="G566" s="14"/>
      <c r="H566" s="38"/>
      <c r="I566" s="99"/>
      <c r="J566" s="99"/>
      <c r="K566" s="16" t="s">
        <v>4086</v>
      </c>
    </row>
    <row r="567" spans="1:11" s="16" customFormat="1" ht="15.75" customHeight="1">
      <c r="A567" s="22"/>
      <c r="B567" s="24" t="e">
        <f>VLOOKUP(A567,VODANET!C$5:D2644,2,0)</f>
        <v>#N/A</v>
      </c>
      <c r="C567" s="24" t="e">
        <f>VLOOKUP(A567,VODANET!C$5:L2644,10,0)</f>
        <v>#N/A</v>
      </c>
      <c r="D567" s="11" t="e">
        <f>VLOOKUP(A567,VODANET!C$5:N2644,12,0)</f>
        <v>#N/A</v>
      </c>
      <c r="E567" s="14" t="e">
        <f>VLOOKUP(A567,VODANET!C$5:AG2644,31,0)</f>
        <v>#N/A</v>
      </c>
      <c r="F567" s="14"/>
      <c r="G567" s="14"/>
      <c r="H567" s="38"/>
      <c r="I567" s="99"/>
      <c r="J567" s="99"/>
      <c r="K567" s="16" t="s">
        <v>4086</v>
      </c>
    </row>
    <row r="568" spans="1:11" s="16" customFormat="1" ht="15.75" customHeight="1">
      <c r="A568" s="22"/>
      <c r="B568" s="24" t="e">
        <f>VLOOKUP(A568,VODANET!C$5:D2645,2,0)</f>
        <v>#N/A</v>
      </c>
      <c r="C568" s="24" t="e">
        <f>VLOOKUP(A568,VODANET!C$5:L2645,10,0)</f>
        <v>#N/A</v>
      </c>
      <c r="D568" s="11" t="e">
        <f>VLOOKUP(A568,VODANET!C$5:N2645,12,0)</f>
        <v>#N/A</v>
      </c>
      <c r="E568" s="14" t="e">
        <f>VLOOKUP(A568,VODANET!C$5:AG2645,31,0)</f>
        <v>#N/A</v>
      </c>
      <c r="F568" s="14"/>
      <c r="G568" s="14"/>
      <c r="H568" s="38"/>
      <c r="I568" s="99"/>
      <c r="J568" s="99"/>
      <c r="K568" s="16" t="s">
        <v>4086</v>
      </c>
    </row>
    <row r="569" spans="1:11" s="16" customFormat="1" ht="15.75" customHeight="1">
      <c r="A569" s="22"/>
      <c r="B569" s="24" t="e">
        <f>VLOOKUP(A569,VODANET!C$5:D2646,2,0)</f>
        <v>#N/A</v>
      </c>
      <c r="C569" s="24" t="e">
        <f>VLOOKUP(A569,VODANET!C$5:L2646,10,0)</f>
        <v>#N/A</v>
      </c>
      <c r="D569" s="11" t="e">
        <f>VLOOKUP(A569,VODANET!C$5:N2646,12,0)</f>
        <v>#N/A</v>
      </c>
      <c r="E569" s="14" t="e">
        <f>VLOOKUP(A569,VODANET!C$5:AG2646,31,0)</f>
        <v>#N/A</v>
      </c>
      <c r="F569" s="14"/>
      <c r="G569" s="14"/>
      <c r="H569" s="38"/>
      <c r="I569" s="99"/>
      <c r="J569" s="99"/>
      <c r="K569" s="16" t="s">
        <v>4086</v>
      </c>
    </row>
    <row r="570" spans="1:11" s="16" customFormat="1" ht="15.75" customHeight="1">
      <c r="A570" s="22"/>
      <c r="B570" s="24" t="e">
        <f>VLOOKUP(A570,VODANET!C$5:D2647,2,0)</f>
        <v>#N/A</v>
      </c>
      <c r="C570" s="24" t="e">
        <f>VLOOKUP(A570,VODANET!C$5:L2647,10,0)</f>
        <v>#N/A</v>
      </c>
      <c r="D570" s="11" t="e">
        <f>VLOOKUP(A570,VODANET!C$5:N2647,12,0)</f>
        <v>#N/A</v>
      </c>
      <c r="E570" s="14" t="e">
        <f>VLOOKUP(A570,VODANET!C$5:AG2647,31,0)</f>
        <v>#N/A</v>
      </c>
      <c r="F570" s="14"/>
      <c r="G570" s="14"/>
      <c r="H570" s="38"/>
      <c r="I570" s="99"/>
      <c r="J570" s="99"/>
      <c r="K570" s="16" t="s">
        <v>4086</v>
      </c>
    </row>
    <row r="571" spans="1:11" s="16" customFormat="1" ht="15.75" customHeight="1">
      <c r="A571" s="22"/>
      <c r="B571" s="24" t="e">
        <f>VLOOKUP(A571,VODANET!C$5:D2648,2,0)</f>
        <v>#N/A</v>
      </c>
      <c r="C571" s="24" t="e">
        <f>VLOOKUP(A571,VODANET!C$5:L2648,10,0)</f>
        <v>#N/A</v>
      </c>
      <c r="D571" s="11" t="e">
        <f>VLOOKUP(A571,VODANET!C$5:N2648,12,0)</f>
        <v>#N/A</v>
      </c>
      <c r="E571" s="14" t="e">
        <f>VLOOKUP(A571,VODANET!C$5:AG2648,31,0)</f>
        <v>#N/A</v>
      </c>
      <c r="F571" s="14"/>
      <c r="G571" s="14"/>
      <c r="H571" s="38"/>
      <c r="I571" s="99"/>
      <c r="J571" s="99"/>
      <c r="K571" s="16" t="s">
        <v>4086</v>
      </c>
    </row>
    <row r="572" spans="1:11" s="16" customFormat="1" ht="15.75" customHeight="1">
      <c r="A572" s="22"/>
      <c r="B572" s="24" t="e">
        <f>VLOOKUP(A572,VODANET!C$5:D2649,2,0)</f>
        <v>#N/A</v>
      </c>
      <c r="C572" s="24" t="e">
        <f>VLOOKUP(A572,VODANET!C$5:L2649,10,0)</f>
        <v>#N/A</v>
      </c>
      <c r="D572" s="11" t="e">
        <f>VLOOKUP(A572,VODANET!C$5:N2649,12,0)</f>
        <v>#N/A</v>
      </c>
      <c r="E572" s="14" t="e">
        <f>VLOOKUP(A572,VODANET!C$5:AG2649,31,0)</f>
        <v>#N/A</v>
      </c>
      <c r="F572" s="14"/>
      <c r="G572" s="14"/>
      <c r="H572" s="38"/>
      <c r="I572" s="99"/>
      <c r="J572" s="99"/>
      <c r="K572" s="16" t="s">
        <v>4086</v>
      </c>
    </row>
    <row r="573" spans="1:11" s="16" customFormat="1" ht="15.75" customHeight="1">
      <c r="A573" s="22"/>
      <c r="B573" s="24" t="e">
        <f>VLOOKUP(A573,VODANET!C$5:D2650,2,0)</f>
        <v>#N/A</v>
      </c>
      <c r="C573" s="24" t="e">
        <f>VLOOKUP(A573,VODANET!C$5:L2650,10,0)</f>
        <v>#N/A</v>
      </c>
      <c r="D573" s="11" t="e">
        <f>VLOOKUP(A573,VODANET!C$5:N2650,12,0)</f>
        <v>#N/A</v>
      </c>
      <c r="E573" s="14" t="e">
        <f>VLOOKUP(A573,VODANET!C$5:AG2650,31,0)</f>
        <v>#N/A</v>
      </c>
      <c r="F573" s="14"/>
      <c r="G573" s="14"/>
      <c r="H573" s="38"/>
      <c r="I573" s="99"/>
      <c r="J573" s="99"/>
      <c r="K573" s="16" t="s">
        <v>4086</v>
      </c>
    </row>
    <row r="574" spans="1:11" s="16" customFormat="1" ht="15.75" customHeight="1">
      <c r="A574" s="22"/>
      <c r="B574" s="24" t="e">
        <f>VLOOKUP(A574,VODANET!C$5:D2651,2,0)</f>
        <v>#N/A</v>
      </c>
      <c r="C574" s="24" t="e">
        <f>VLOOKUP(A574,VODANET!C$5:L2651,10,0)</f>
        <v>#N/A</v>
      </c>
      <c r="D574" s="11" t="e">
        <f>VLOOKUP(A574,VODANET!C$5:N2651,12,0)</f>
        <v>#N/A</v>
      </c>
      <c r="E574" s="14" t="e">
        <f>VLOOKUP(A574,VODANET!C$5:AG2651,31,0)</f>
        <v>#N/A</v>
      </c>
      <c r="F574" s="14"/>
      <c r="G574" s="14"/>
      <c r="H574" s="38"/>
      <c r="I574" s="99"/>
      <c r="J574" s="99"/>
      <c r="K574" s="16" t="s">
        <v>4086</v>
      </c>
    </row>
    <row r="575" spans="1:11" s="16" customFormat="1" ht="15.75" customHeight="1">
      <c r="A575" s="22"/>
      <c r="B575" s="24" t="e">
        <f>VLOOKUP(A575,VODANET!C$5:D2652,2,0)</f>
        <v>#N/A</v>
      </c>
      <c r="C575" s="24" t="e">
        <f>VLOOKUP(A575,VODANET!C$5:L2652,10,0)</f>
        <v>#N/A</v>
      </c>
      <c r="D575" s="11" t="e">
        <f>VLOOKUP(A575,VODANET!C$5:N2652,12,0)</f>
        <v>#N/A</v>
      </c>
      <c r="E575" s="14" t="e">
        <f>VLOOKUP(A575,VODANET!C$5:AG2652,31,0)</f>
        <v>#N/A</v>
      </c>
      <c r="F575" s="14"/>
      <c r="G575" s="14"/>
      <c r="H575" s="38"/>
      <c r="I575" s="99"/>
      <c r="J575" s="99"/>
      <c r="K575" s="16" t="s">
        <v>4086</v>
      </c>
    </row>
    <row r="576" spans="1:11" s="16" customFormat="1" ht="15.75" customHeight="1">
      <c r="A576" s="22"/>
      <c r="B576" s="24" t="e">
        <f>VLOOKUP(A576,VODANET!C$5:D2653,2,0)</f>
        <v>#N/A</v>
      </c>
      <c r="C576" s="24" t="e">
        <f>VLOOKUP(A576,VODANET!C$5:L2653,10,0)</f>
        <v>#N/A</v>
      </c>
      <c r="D576" s="11" t="e">
        <f>VLOOKUP(A576,VODANET!C$5:N2653,12,0)</f>
        <v>#N/A</v>
      </c>
      <c r="E576" s="14" t="e">
        <f>VLOOKUP(A576,VODANET!C$5:AG2653,31,0)</f>
        <v>#N/A</v>
      </c>
      <c r="F576" s="14"/>
      <c r="G576" s="14"/>
      <c r="H576" s="38"/>
      <c r="I576" s="99"/>
      <c r="J576" s="99"/>
      <c r="K576" s="16" t="s">
        <v>4086</v>
      </c>
    </row>
    <row r="577" spans="1:11" s="16" customFormat="1" ht="15.75" customHeight="1">
      <c r="A577" s="22"/>
      <c r="B577" s="24" t="e">
        <f>VLOOKUP(A577,VODANET!C$5:D2654,2,0)</f>
        <v>#N/A</v>
      </c>
      <c r="C577" s="24" t="e">
        <f>VLOOKUP(A577,VODANET!C$5:L2654,10,0)</f>
        <v>#N/A</v>
      </c>
      <c r="D577" s="11" t="e">
        <f>VLOOKUP(A577,VODANET!C$5:N2654,12,0)</f>
        <v>#N/A</v>
      </c>
      <c r="E577" s="14" t="e">
        <f>VLOOKUP(A577,VODANET!C$5:AG2654,31,0)</f>
        <v>#N/A</v>
      </c>
      <c r="F577" s="14"/>
      <c r="G577" s="14"/>
      <c r="H577" s="38"/>
      <c r="I577" s="99"/>
      <c r="J577" s="99"/>
      <c r="K577" s="16" t="s">
        <v>4086</v>
      </c>
    </row>
    <row r="578" spans="1:11" s="16" customFormat="1" ht="15.75" customHeight="1">
      <c r="A578" s="22"/>
      <c r="B578" s="24" t="e">
        <f>VLOOKUP(A578,VODANET!C$5:D2655,2,0)</f>
        <v>#N/A</v>
      </c>
      <c r="C578" s="24" t="e">
        <f>VLOOKUP(A578,VODANET!C$5:L2655,10,0)</f>
        <v>#N/A</v>
      </c>
      <c r="D578" s="11" t="e">
        <f>VLOOKUP(A578,VODANET!C$5:N2655,12,0)</f>
        <v>#N/A</v>
      </c>
      <c r="E578" s="14" t="e">
        <f>VLOOKUP(A578,VODANET!C$5:AG2655,31,0)</f>
        <v>#N/A</v>
      </c>
      <c r="F578" s="14"/>
      <c r="G578" s="14"/>
      <c r="H578" s="38"/>
      <c r="I578" s="99"/>
      <c r="J578" s="99"/>
      <c r="K578" s="16" t="s">
        <v>4086</v>
      </c>
    </row>
    <row r="579" spans="1:11" s="16" customFormat="1" ht="15.75" customHeight="1">
      <c r="A579" s="22"/>
      <c r="B579" s="24" t="e">
        <f>VLOOKUP(A579,VODANET!C$5:D2656,2,0)</f>
        <v>#N/A</v>
      </c>
      <c r="C579" s="24" t="e">
        <f>VLOOKUP(A579,VODANET!C$5:L2656,10,0)</f>
        <v>#N/A</v>
      </c>
      <c r="D579" s="11" t="e">
        <f>VLOOKUP(A579,VODANET!C$5:N2656,12,0)</f>
        <v>#N/A</v>
      </c>
      <c r="E579" s="14" t="e">
        <f>VLOOKUP(A579,VODANET!C$5:AG2656,31,0)</f>
        <v>#N/A</v>
      </c>
      <c r="F579" s="14"/>
      <c r="G579" s="14"/>
      <c r="H579" s="38"/>
      <c r="I579" s="99"/>
      <c r="J579" s="99"/>
      <c r="K579" s="16" t="s">
        <v>4086</v>
      </c>
    </row>
    <row r="580" spans="1:11" s="16" customFormat="1" ht="15.75" customHeight="1">
      <c r="A580" s="22"/>
      <c r="B580" s="24" t="e">
        <f>VLOOKUP(A580,VODANET!C$5:D2657,2,0)</f>
        <v>#N/A</v>
      </c>
      <c r="C580" s="24" t="e">
        <f>VLOOKUP(A580,VODANET!C$5:L2657,10,0)</f>
        <v>#N/A</v>
      </c>
      <c r="D580" s="11" t="e">
        <f>VLOOKUP(A580,VODANET!C$5:N2657,12,0)</f>
        <v>#N/A</v>
      </c>
      <c r="E580" s="14" t="e">
        <f>VLOOKUP(A580,VODANET!C$5:AG2657,31,0)</f>
        <v>#N/A</v>
      </c>
      <c r="F580" s="14"/>
      <c r="G580" s="14"/>
      <c r="H580" s="38"/>
      <c r="I580" s="99"/>
      <c r="J580" s="99"/>
      <c r="K580" s="16" t="s">
        <v>4086</v>
      </c>
    </row>
    <row r="581" spans="1:11" s="16" customFormat="1" ht="15.75" customHeight="1">
      <c r="A581" s="22"/>
      <c r="B581" s="24" t="e">
        <f>VLOOKUP(A581,VODANET!C$5:D2658,2,0)</f>
        <v>#N/A</v>
      </c>
      <c r="C581" s="24" t="e">
        <f>VLOOKUP(A581,VODANET!C$5:L2658,10,0)</f>
        <v>#N/A</v>
      </c>
      <c r="D581" s="11" t="e">
        <f>VLOOKUP(A581,VODANET!C$5:N2658,12,0)</f>
        <v>#N/A</v>
      </c>
      <c r="E581" s="14" t="e">
        <f>VLOOKUP(A581,VODANET!C$5:AG2658,31,0)</f>
        <v>#N/A</v>
      </c>
      <c r="F581" s="14"/>
      <c r="G581" s="14"/>
      <c r="H581" s="38"/>
      <c r="I581" s="99"/>
      <c r="J581" s="99"/>
      <c r="K581" s="16" t="s">
        <v>4086</v>
      </c>
    </row>
    <row r="582" spans="1:11" ht="15.75" customHeight="1">
      <c r="A582" s="22"/>
      <c r="B582" s="24" t="e">
        <f>VLOOKUP(A582,VODANET!C$5:D2659,2,0)</f>
        <v>#N/A</v>
      </c>
      <c r="C582" s="24" t="e">
        <f>VLOOKUP(A582,VODANET!C$5:L2659,10,0)</f>
        <v>#N/A</v>
      </c>
      <c r="D582" s="11" t="e">
        <f>VLOOKUP(A582,VODANET!C$5:N2659,12,0)</f>
        <v>#N/A</v>
      </c>
      <c r="E582" s="14" t="e">
        <f>VLOOKUP(A582,VODANET!C$5:AG2659,31,0)</f>
        <v>#N/A</v>
      </c>
      <c r="K582" s="16" t="s">
        <v>4086</v>
      </c>
    </row>
    <row r="583" spans="1:11" ht="15.75" customHeight="1">
      <c r="A583" s="22"/>
      <c r="B583" s="24" t="e">
        <f>VLOOKUP(A583,VODANET!C$5:D2660,2,0)</f>
        <v>#N/A</v>
      </c>
      <c r="C583" s="24" t="e">
        <f>VLOOKUP(A583,VODANET!C$5:L2660,10,0)</f>
        <v>#N/A</v>
      </c>
      <c r="D583" s="11" t="e">
        <f>VLOOKUP(A583,VODANET!C$5:N2660,12,0)</f>
        <v>#N/A</v>
      </c>
      <c r="E583" s="14" t="e">
        <f>VLOOKUP(A583,VODANET!C$5:AG2660,31,0)</f>
        <v>#N/A</v>
      </c>
      <c r="K583" s="16" t="s">
        <v>4086</v>
      </c>
    </row>
    <row r="584" spans="1:11" ht="15.75" customHeight="1">
      <c r="A584" s="22"/>
      <c r="B584" s="24" t="e">
        <f>VLOOKUP(A584,VODANET!C$5:D2661,2,0)</f>
        <v>#N/A</v>
      </c>
      <c r="C584" s="24" t="e">
        <f>VLOOKUP(A584,VODANET!C$5:L2661,10,0)</f>
        <v>#N/A</v>
      </c>
      <c r="D584" s="11" t="e">
        <f>VLOOKUP(A584,VODANET!C$5:N2661,12,0)</f>
        <v>#N/A</v>
      </c>
      <c r="E584" s="14" t="e">
        <f>VLOOKUP(A584,VODANET!C$5:AG2661,31,0)</f>
        <v>#N/A</v>
      </c>
      <c r="K584" s="16" t="s">
        <v>4086</v>
      </c>
    </row>
    <row r="585" spans="1:11" ht="15.75" customHeight="1">
      <c r="A585" s="22"/>
      <c r="B585" s="24" t="e">
        <f>VLOOKUP(A585,VODANET!C$5:D2662,2,0)</f>
        <v>#N/A</v>
      </c>
      <c r="C585" s="24" t="e">
        <f>VLOOKUP(A585,VODANET!C$5:L2662,10,0)</f>
        <v>#N/A</v>
      </c>
      <c r="D585" s="11" t="e">
        <f>VLOOKUP(A585,VODANET!C$5:N2662,12,0)</f>
        <v>#N/A</v>
      </c>
      <c r="E585" s="14" t="e">
        <f>VLOOKUP(A585,VODANET!C$5:AG2662,31,0)</f>
        <v>#N/A</v>
      </c>
      <c r="K585" s="16" t="s">
        <v>4086</v>
      </c>
    </row>
    <row r="586" spans="1:11" ht="15.75" customHeight="1">
      <c r="A586" s="22"/>
      <c r="B586" s="24" t="e">
        <f>VLOOKUP(A586,VODANET!C$5:D2663,2,0)</f>
        <v>#N/A</v>
      </c>
      <c r="C586" s="24" t="e">
        <f>VLOOKUP(A586,VODANET!C$5:L2663,10,0)</f>
        <v>#N/A</v>
      </c>
      <c r="D586" s="11" t="e">
        <f>VLOOKUP(A586,VODANET!C$5:N2663,12,0)</f>
        <v>#N/A</v>
      </c>
      <c r="E586" s="14" t="e">
        <f>VLOOKUP(A586,VODANET!C$5:AG2663,31,0)</f>
        <v>#N/A</v>
      </c>
      <c r="K586" s="16" t="s">
        <v>4086</v>
      </c>
    </row>
    <row r="587" spans="1:11" ht="15.75" customHeight="1">
      <c r="A587" s="22"/>
      <c r="B587" s="24" t="e">
        <f>VLOOKUP(A587,VODANET!C$5:D2664,2,0)</f>
        <v>#N/A</v>
      </c>
      <c r="C587" s="24" t="e">
        <f>VLOOKUP(A587,VODANET!C$5:L2664,10,0)</f>
        <v>#N/A</v>
      </c>
      <c r="D587" s="11" t="e">
        <f>VLOOKUP(A587,VODANET!C$5:N2664,12,0)</f>
        <v>#N/A</v>
      </c>
      <c r="E587" s="14" t="e">
        <f>VLOOKUP(A587,VODANET!C$5:AG2664,31,0)</f>
        <v>#N/A</v>
      </c>
      <c r="K587" s="16" t="s">
        <v>4086</v>
      </c>
    </row>
    <row r="588" spans="1:11" ht="15.75" customHeight="1">
      <c r="A588" s="22"/>
      <c r="B588" s="24" t="e">
        <f>VLOOKUP(A588,VODANET!C$5:D2665,2,0)</f>
        <v>#N/A</v>
      </c>
      <c r="C588" s="24" t="e">
        <f>VLOOKUP(A588,VODANET!C$5:L2665,10,0)</f>
        <v>#N/A</v>
      </c>
      <c r="D588" s="11" t="e">
        <f>VLOOKUP(A588,VODANET!C$5:N2665,12,0)</f>
        <v>#N/A</v>
      </c>
      <c r="E588" s="14" t="e">
        <f>VLOOKUP(A588,VODANET!C$5:AG2665,31,0)</f>
        <v>#N/A</v>
      </c>
      <c r="K588" s="16" t="s">
        <v>4086</v>
      </c>
    </row>
    <row r="589" spans="1:11" ht="15.75" customHeight="1">
      <c r="A589" s="22"/>
      <c r="B589" s="24" t="e">
        <f>VLOOKUP(A589,VODANET!C$5:D2666,2,0)</f>
        <v>#N/A</v>
      </c>
      <c r="C589" s="24" t="e">
        <f>VLOOKUP(A589,VODANET!C$5:L2666,10,0)</f>
        <v>#N/A</v>
      </c>
      <c r="D589" s="11" t="e">
        <f>VLOOKUP(A589,VODANET!C$5:N2666,12,0)</f>
        <v>#N/A</v>
      </c>
      <c r="E589" s="14" t="e">
        <f>VLOOKUP(A589,VODANET!C$5:AG2666,31,0)</f>
        <v>#N/A</v>
      </c>
      <c r="K589" s="16" t="s">
        <v>4086</v>
      </c>
    </row>
    <row r="590" spans="1:11" ht="15.75" customHeight="1">
      <c r="A590" s="22"/>
      <c r="B590" s="24" t="e">
        <f>VLOOKUP(A590,VODANET!C$5:D2667,2,0)</f>
        <v>#N/A</v>
      </c>
      <c r="C590" s="24" t="e">
        <f>VLOOKUP(A590,VODANET!C$5:L2667,10,0)</f>
        <v>#N/A</v>
      </c>
      <c r="D590" s="11" t="e">
        <f>VLOOKUP(A590,VODANET!C$5:N2667,12,0)</f>
        <v>#N/A</v>
      </c>
      <c r="E590" s="14" t="e">
        <f>VLOOKUP(A590,VODANET!C$5:AG2667,31,0)</f>
        <v>#N/A</v>
      </c>
      <c r="K590" s="16" t="s">
        <v>4086</v>
      </c>
    </row>
    <row r="591" spans="1:11" ht="15.75" customHeight="1">
      <c r="A591" s="22"/>
      <c r="B591" s="24" t="e">
        <f>VLOOKUP(A591,VODANET!C$5:D2668,2,0)</f>
        <v>#N/A</v>
      </c>
      <c r="C591" s="24" t="e">
        <f>VLOOKUP(A591,VODANET!C$5:L2668,10,0)</f>
        <v>#N/A</v>
      </c>
      <c r="D591" s="11" t="e">
        <f>VLOOKUP(A591,VODANET!C$5:N2668,12,0)</f>
        <v>#N/A</v>
      </c>
      <c r="E591" s="14" t="e">
        <f>VLOOKUP(A591,VODANET!C$5:AG2668,31,0)</f>
        <v>#N/A</v>
      </c>
      <c r="K591" s="16" t="s">
        <v>4086</v>
      </c>
    </row>
    <row r="592" spans="1:11" ht="15.75" customHeight="1">
      <c r="A592" s="22"/>
      <c r="B592" s="24" t="e">
        <f>VLOOKUP(A592,VODANET!C$5:D2669,2,0)</f>
        <v>#N/A</v>
      </c>
      <c r="C592" s="24" t="e">
        <f>VLOOKUP(A592,VODANET!C$5:L2669,10,0)</f>
        <v>#N/A</v>
      </c>
      <c r="D592" s="11" t="e">
        <f>VLOOKUP(A592,VODANET!C$5:N2669,12,0)</f>
        <v>#N/A</v>
      </c>
      <c r="E592" s="14" t="e">
        <f>VLOOKUP(A592,VODANET!C$5:AG2669,31,0)</f>
        <v>#N/A</v>
      </c>
      <c r="K592" s="16" t="s">
        <v>4086</v>
      </c>
    </row>
    <row r="593" spans="1:11" ht="15.75" customHeight="1">
      <c r="A593" s="22"/>
      <c r="B593" s="24" t="e">
        <f>VLOOKUP(A593,VODANET!C$5:D2670,2,0)</f>
        <v>#N/A</v>
      </c>
      <c r="C593" s="24" t="e">
        <f>VLOOKUP(A593,VODANET!C$5:L2670,10,0)</f>
        <v>#N/A</v>
      </c>
      <c r="D593" s="11" t="e">
        <f>VLOOKUP(A593,VODANET!C$5:N2670,12,0)</f>
        <v>#N/A</v>
      </c>
      <c r="E593" s="14" t="e">
        <f>VLOOKUP(A593,VODANET!C$5:AG2670,31,0)</f>
        <v>#N/A</v>
      </c>
      <c r="K593" s="16" t="s">
        <v>4086</v>
      </c>
    </row>
    <row r="594" spans="1:11" ht="15.75" customHeight="1">
      <c r="A594" s="22"/>
      <c r="B594" s="24" t="e">
        <f>VLOOKUP(A594,VODANET!C$5:D2671,2,0)</f>
        <v>#N/A</v>
      </c>
      <c r="C594" s="24" t="e">
        <f>VLOOKUP(A594,VODANET!C$5:L2671,10,0)</f>
        <v>#N/A</v>
      </c>
      <c r="D594" s="11" t="e">
        <f>VLOOKUP(A594,VODANET!C$5:N2671,12,0)</f>
        <v>#N/A</v>
      </c>
      <c r="E594" s="14" t="e">
        <f>VLOOKUP(A594,VODANET!C$5:AG2671,31,0)</f>
        <v>#N/A</v>
      </c>
      <c r="K594" s="16" t="s">
        <v>4086</v>
      </c>
    </row>
    <row r="595" spans="1:11" ht="15.75" customHeight="1">
      <c r="A595" s="22"/>
      <c r="B595" s="24" t="e">
        <f>VLOOKUP(A595,VODANET!C$5:D2672,2,0)</f>
        <v>#N/A</v>
      </c>
      <c r="C595" s="24" t="e">
        <f>VLOOKUP(A595,VODANET!C$5:L2672,10,0)</f>
        <v>#N/A</v>
      </c>
      <c r="D595" s="11" t="e">
        <f>VLOOKUP(A595,VODANET!C$5:N2672,12,0)</f>
        <v>#N/A</v>
      </c>
      <c r="E595" s="14" t="e">
        <f>VLOOKUP(A595,VODANET!C$5:AG2672,31,0)</f>
        <v>#N/A</v>
      </c>
      <c r="K595" s="16" t="s">
        <v>4086</v>
      </c>
    </row>
    <row r="596" spans="1:11" ht="15.75" customHeight="1">
      <c r="A596" s="22"/>
      <c r="B596" s="24" t="e">
        <f>VLOOKUP(A596,VODANET!C$5:D2673,2,0)</f>
        <v>#N/A</v>
      </c>
      <c r="C596" s="24" t="e">
        <f>VLOOKUP(A596,VODANET!C$5:L2673,10,0)</f>
        <v>#N/A</v>
      </c>
      <c r="D596" s="11" t="e">
        <f>VLOOKUP(A596,VODANET!C$5:N2673,12,0)</f>
        <v>#N/A</v>
      </c>
      <c r="E596" s="14" t="e">
        <f>VLOOKUP(A596,VODANET!C$5:AG2673,31,0)</f>
        <v>#N/A</v>
      </c>
      <c r="K596" s="16" t="s">
        <v>4086</v>
      </c>
    </row>
    <row r="597" spans="1:11" ht="15.75" customHeight="1">
      <c r="A597" s="22"/>
      <c r="B597" s="24" t="e">
        <f>VLOOKUP(A597,VODANET!C$5:D2674,2,0)</f>
        <v>#N/A</v>
      </c>
      <c r="C597" s="24" t="e">
        <f>VLOOKUP(A597,VODANET!C$5:L2674,10,0)</f>
        <v>#N/A</v>
      </c>
      <c r="D597" s="11" t="e">
        <f>VLOOKUP(A597,VODANET!C$5:N2674,12,0)</f>
        <v>#N/A</v>
      </c>
      <c r="E597" s="14" t="e">
        <f>VLOOKUP(A597,VODANET!C$5:AG2674,31,0)</f>
        <v>#N/A</v>
      </c>
      <c r="K597" s="16" t="s">
        <v>4086</v>
      </c>
    </row>
    <row r="598" spans="1:11" ht="15.75" customHeight="1">
      <c r="A598" s="22"/>
      <c r="B598" s="24" t="e">
        <f>VLOOKUP(A598,VODANET!C$5:D2675,2,0)</f>
        <v>#N/A</v>
      </c>
      <c r="C598" s="24" t="e">
        <f>VLOOKUP(A598,VODANET!C$5:L2675,10,0)</f>
        <v>#N/A</v>
      </c>
      <c r="D598" s="11" t="e">
        <f>VLOOKUP(A598,VODANET!C$5:N2675,12,0)</f>
        <v>#N/A</v>
      </c>
      <c r="E598" s="14" t="e">
        <f>VLOOKUP(A598,VODANET!C$5:AG2675,31,0)</f>
        <v>#N/A</v>
      </c>
      <c r="K598" s="16" t="s">
        <v>4086</v>
      </c>
    </row>
    <row r="599" spans="1:11" ht="15.75" customHeight="1">
      <c r="A599" s="22"/>
      <c r="B599" s="24" t="e">
        <f>VLOOKUP(A599,VODANET!C$5:D2676,2,0)</f>
        <v>#N/A</v>
      </c>
      <c r="C599" s="24" t="e">
        <f>VLOOKUP(A599,VODANET!C$5:L2676,10,0)</f>
        <v>#N/A</v>
      </c>
      <c r="D599" s="11" t="e">
        <f>VLOOKUP(A599,VODANET!C$5:N2676,12,0)</f>
        <v>#N/A</v>
      </c>
      <c r="E599" s="14" t="e">
        <f>VLOOKUP(A599,VODANET!C$5:AG2676,31,0)</f>
        <v>#N/A</v>
      </c>
      <c r="K599" s="16" t="s">
        <v>4086</v>
      </c>
    </row>
    <row r="600" spans="1:11" ht="15.75" customHeight="1">
      <c r="A600" s="22"/>
      <c r="B600" s="24" t="e">
        <f>VLOOKUP(A600,VODANET!C$5:D2677,2,0)</f>
        <v>#N/A</v>
      </c>
      <c r="C600" s="24" t="e">
        <f>VLOOKUP(A600,VODANET!C$5:L2677,10,0)</f>
        <v>#N/A</v>
      </c>
      <c r="D600" s="11" t="e">
        <f>VLOOKUP(A600,VODANET!C$5:N2677,12,0)</f>
        <v>#N/A</v>
      </c>
      <c r="E600" s="14" t="e">
        <f>VLOOKUP(A600,VODANET!C$5:AG2677,31,0)</f>
        <v>#N/A</v>
      </c>
      <c r="K600" s="16" t="s">
        <v>4086</v>
      </c>
    </row>
    <row r="601" spans="1:11" ht="15.75" customHeight="1">
      <c r="A601" s="22"/>
      <c r="B601" s="24" t="e">
        <f>VLOOKUP(A601,VODANET!C$5:D2678,2,0)</f>
        <v>#N/A</v>
      </c>
      <c r="C601" s="24" t="e">
        <f>VLOOKUP(A601,VODANET!C$5:L2678,10,0)</f>
        <v>#N/A</v>
      </c>
      <c r="D601" s="11" t="e">
        <f>VLOOKUP(A601,VODANET!C$5:N2678,12,0)</f>
        <v>#N/A</v>
      </c>
      <c r="E601" s="14" t="e">
        <f>VLOOKUP(A601,VODANET!C$5:AG2678,31,0)</f>
        <v>#N/A</v>
      </c>
      <c r="K601" s="16" t="s">
        <v>4086</v>
      </c>
    </row>
    <row r="602" spans="1:11" ht="15.75" customHeight="1">
      <c r="A602" s="22"/>
      <c r="B602" s="24" t="e">
        <f>VLOOKUP(A602,VODANET!C$5:D2679,2,0)</f>
        <v>#N/A</v>
      </c>
      <c r="C602" s="24" t="e">
        <f>VLOOKUP(A602,VODANET!C$5:L2679,10,0)</f>
        <v>#N/A</v>
      </c>
      <c r="D602" s="11" t="e">
        <f>VLOOKUP(A602,VODANET!C$5:N2679,12,0)</f>
        <v>#N/A</v>
      </c>
      <c r="E602" s="14" t="e">
        <f>VLOOKUP(A602,VODANET!C$5:AG2679,31,0)</f>
        <v>#N/A</v>
      </c>
      <c r="K602" s="16" t="s">
        <v>4086</v>
      </c>
    </row>
    <row r="603" spans="1:11" ht="15.75" customHeight="1">
      <c r="A603" s="22"/>
      <c r="B603" s="24" t="e">
        <f>VLOOKUP(A603,VODANET!C$5:D2680,2,0)</f>
        <v>#N/A</v>
      </c>
      <c r="C603" s="24" t="e">
        <f>VLOOKUP(A603,VODANET!C$5:L2680,10,0)</f>
        <v>#N/A</v>
      </c>
      <c r="D603" s="11" t="e">
        <f>VLOOKUP(A603,VODANET!C$5:N2680,12,0)</f>
        <v>#N/A</v>
      </c>
      <c r="E603" s="14" t="e">
        <f>VLOOKUP(A603,VODANET!C$5:AG2680,31,0)</f>
        <v>#N/A</v>
      </c>
      <c r="K603" s="16" t="s">
        <v>4086</v>
      </c>
    </row>
    <row r="604" spans="1:11" ht="15.75" customHeight="1">
      <c r="A604" s="22"/>
      <c r="B604" s="24" t="e">
        <f>VLOOKUP(A604,VODANET!C$5:D2681,2,0)</f>
        <v>#N/A</v>
      </c>
      <c r="C604" s="24" t="e">
        <f>VLOOKUP(A604,VODANET!C$5:L2681,10,0)</f>
        <v>#N/A</v>
      </c>
      <c r="D604" s="11" t="e">
        <f>VLOOKUP(A604,VODANET!C$5:N2681,12,0)</f>
        <v>#N/A</v>
      </c>
      <c r="E604" s="14" t="e">
        <f>VLOOKUP(A604,VODANET!C$5:AG2681,31,0)</f>
        <v>#N/A</v>
      </c>
      <c r="K604" s="16" t="s">
        <v>4086</v>
      </c>
    </row>
    <row r="605" spans="1:11" ht="15.75" customHeight="1">
      <c r="A605" s="22"/>
      <c r="B605" s="24" t="e">
        <f>VLOOKUP(A605,VODANET!C$5:D2682,2,0)</f>
        <v>#N/A</v>
      </c>
      <c r="C605" s="24" t="e">
        <f>VLOOKUP(A605,VODANET!C$5:L2682,10,0)</f>
        <v>#N/A</v>
      </c>
      <c r="D605" s="11" t="e">
        <f>VLOOKUP(A605,VODANET!C$5:N2682,12,0)</f>
        <v>#N/A</v>
      </c>
      <c r="E605" s="14" t="e">
        <f>VLOOKUP(A605,VODANET!C$5:AG2682,31,0)</f>
        <v>#N/A</v>
      </c>
      <c r="K605" s="16" t="s">
        <v>4086</v>
      </c>
    </row>
    <row r="606" spans="1:11" ht="15.75" customHeight="1">
      <c r="A606" s="22"/>
      <c r="B606" s="24" t="e">
        <f>VLOOKUP(A606,VODANET!C$5:D2683,2,0)</f>
        <v>#N/A</v>
      </c>
      <c r="C606" s="24" t="e">
        <f>VLOOKUP(A606,VODANET!C$5:L2683,10,0)</f>
        <v>#N/A</v>
      </c>
      <c r="D606" s="11" t="e">
        <f>VLOOKUP(A606,VODANET!C$5:N2683,12,0)</f>
        <v>#N/A</v>
      </c>
      <c r="E606" s="14" t="e">
        <f>VLOOKUP(A606,VODANET!C$5:AG2683,31,0)</f>
        <v>#N/A</v>
      </c>
      <c r="K606" s="16" t="s">
        <v>4086</v>
      </c>
    </row>
    <row r="607" spans="1:11" ht="15.75" customHeight="1">
      <c r="A607" s="22"/>
      <c r="B607" s="24" t="e">
        <f>VLOOKUP(A607,VODANET!C$5:D2684,2,0)</f>
        <v>#N/A</v>
      </c>
      <c r="C607" s="24" t="e">
        <f>VLOOKUP(A607,VODANET!C$5:L2684,10,0)</f>
        <v>#N/A</v>
      </c>
      <c r="D607" s="11" t="e">
        <f>VLOOKUP(A607,VODANET!C$5:N2684,12,0)</f>
        <v>#N/A</v>
      </c>
      <c r="E607" s="14" t="e">
        <f>VLOOKUP(A607,VODANET!C$5:AG2684,31,0)</f>
        <v>#N/A</v>
      </c>
      <c r="K607" s="16" t="s">
        <v>4086</v>
      </c>
    </row>
    <row r="608" spans="1:11" ht="15.75" customHeight="1">
      <c r="A608" s="22"/>
      <c r="B608" s="24" t="e">
        <f>VLOOKUP(A608,VODANET!C$5:D2685,2,0)</f>
        <v>#N/A</v>
      </c>
      <c r="C608" s="24" t="e">
        <f>VLOOKUP(A608,VODANET!C$5:L2685,10,0)</f>
        <v>#N/A</v>
      </c>
      <c r="D608" s="11" t="e">
        <f>VLOOKUP(A608,VODANET!C$5:N2685,12,0)</f>
        <v>#N/A</v>
      </c>
      <c r="E608" s="14" t="e">
        <f>VLOOKUP(A608,VODANET!C$5:AG2685,31,0)</f>
        <v>#N/A</v>
      </c>
      <c r="K608" s="16" t="s">
        <v>4086</v>
      </c>
    </row>
    <row r="609" spans="1:11" ht="15.75" customHeight="1">
      <c r="A609" s="22"/>
      <c r="B609" s="24" t="e">
        <f>VLOOKUP(A609,VODANET!C$5:D2686,2,0)</f>
        <v>#N/A</v>
      </c>
      <c r="C609" s="24" t="e">
        <f>VLOOKUP(A609,VODANET!C$5:L2686,10,0)</f>
        <v>#N/A</v>
      </c>
      <c r="D609" s="11" t="e">
        <f>VLOOKUP(A609,VODANET!C$5:N2686,12,0)</f>
        <v>#N/A</v>
      </c>
      <c r="E609" s="14" t="e">
        <f>VLOOKUP(A609,VODANET!C$5:AG2686,31,0)</f>
        <v>#N/A</v>
      </c>
      <c r="K609" s="16" t="s">
        <v>4086</v>
      </c>
    </row>
    <row r="610" spans="1:11" ht="15.75" customHeight="1">
      <c r="A610" s="22"/>
      <c r="B610" s="24" t="e">
        <f>VLOOKUP(A610,VODANET!C$5:D2687,2,0)</f>
        <v>#N/A</v>
      </c>
      <c r="C610" s="24" t="e">
        <f>VLOOKUP(A610,VODANET!C$5:L2687,10,0)</f>
        <v>#N/A</v>
      </c>
      <c r="D610" s="11" t="e">
        <f>VLOOKUP(A610,VODANET!C$5:N2687,12,0)</f>
        <v>#N/A</v>
      </c>
      <c r="E610" s="14" t="e">
        <f>VLOOKUP(A610,VODANET!C$5:AG2687,31,0)</f>
        <v>#N/A</v>
      </c>
      <c r="K610" s="16" t="s">
        <v>4086</v>
      </c>
    </row>
    <row r="611" spans="1:11" ht="15.75" customHeight="1">
      <c r="A611" s="22"/>
      <c r="B611" s="24" t="e">
        <f>VLOOKUP(A611,VODANET!C$5:D2688,2,0)</f>
        <v>#N/A</v>
      </c>
      <c r="C611" s="24" t="e">
        <f>VLOOKUP(A611,VODANET!C$5:L2688,10,0)</f>
        <v>#N/A</v>
      </c>
      <c r="D611" s="11" t="e">
        <f>VLOOKUP(A611,VODANET!C$5:N2688,12,0)</f>
        <v>#N/A</v>
      </c>
      <c r="E611" s="14" t="e">
        <f>VLOOKUP(A611,VODANET!C$5:AG2688,31,0)</f>
        <v>#N/A</v>
      </c>
      <c r="K611" s="16" t="s">
        <v>4086</v>
      </c>
    </row>
    <row r="612" spans="1:11" ht="15.75" customHeight="1">
      <c r="A612" s="22"/>
      <c r="B612" s="24" t="e">
        <f>VLOOKUP(A612,VODANET!C$5:D2689,2,0)</f>
        <v>#N/A</v>
      </c>
      <c r="C612" s="24" t="e">
        <f>VLOOKUP(A612,VODANET!C$5:L2689,10,0)</f>
        <v>#N/A</v>
      </c>
      <c r="D612" s="11" t="e">
        <f>VLOOKUP(A612,VODANET!C$5:N2689,12,0)</f>
        <v>#N/A</v>
      </c>
      <c r="E612" s="14" t="e">
        <f>VLOOKUP(A612,VODANET!C$5:AG2689,31,0)</f>
        <v>#N/A</v>
      </c>
      <c r="K612" s="16" t="s">
        <v>4086</v>
      </c>
    </row>
    <row r="613" spans="1:11" ht="15.75" customHeight="1">
      <c r="A613" s="22"/>
      <c r="B613" s="24" t="e">
        <f>VLOOKUP(A613,VODANET!C$5:D2690,2,0)</f>
        <v>#N/A</v>
      </c>
      <c r="C613" s="24" t="e">
        <f>VLOOKUP(A613,VODANET!C$5:L2690,10,0)</f>
        <v>#N/A</v>
      </c>
      <c r="D613" s="11" t="e">
        <f>VLOOKUP(A613,VODANET!C$5:N2690,12,0)</f>
        <v>#N/A</v>
      </c>
      <c r="E613" s="14" t="e">
        <f>VLOOKUP(A613,VODANET!C$5:AG2690,31,0)</f>
        <v>#N/A</v>
      </c>
      <c r="K613" s="16" t="s">
        <v>4086</v>
      </c>
    </row>
    <row r="614" spans="1:11" ht="15.75" customHeight="1">
      <c r="A614" s="22"/>
      <c r="B614" s="24" t="e">
        <f>VLOOKUP(A614,VODANET!C$5:D2691,2,0)</f>
        <v>#N/A</v>
      </c>
      <c r="C614" s="24" t="e">
        <f>VLOOKUP(A614,VODANET!C$5:L2691,10,0)</f>
        <v>#N/A</v>
      </c>
      <c r="D614" s="11" t="e">
        <f>VLOOKUP(A614,VODANET!C$5:N2691,12,0)</f>
        <v>#N/A</v>
      </c>
      <c r="E614" s="14" t="e">
        <f>VLOOKUP(A614,VODANET!C$5:AG2691,31,0)</f>
        <v>#N/A</v>
      </c>
      <c r="K614" s="16" t="s">
        <v>4086</v>
      </c>
    </row>
    <row r="615" spans="1:11" ht="15.75" customHeight="1">
      <c r="A615" s="22"/>
      <c r="B615" s="24" t="e">
        <f>VLOOKUP(A615,VODANET!C$5:D2692,2,0)</f>
        <v>#N/A</v>
      </c>
      <c r="C615" s="24" t="e">
        <f>VLOOKUP(A615,VODANET!C$5:L2692,10,0)</f>
        <v>#N/A</v>
      </c>
      <c r="D615" s="11" t="e">
        <f>VLOOKUP(A615,VODANET!C$5:N2692,12,0)</f>
        <v>#N/A</v>
      </c>
      <c r="E615" s="14" t="e">
        <f>VLOOKUP(A615,VODANET!C$5:AG2692,31,0)</f>
        <v>#N/A</v>
      </c>
      <c r="K615" s="16" t="s">
        <v>4086</v>
      </c>
    </row>
    <row r="616" spans="1:11" ht="15.75" customHeight="1">
      <c r="A616" s="22"/>
      <c r="B616" s="24" t="e">
        <f>VLOOKUP(A616,VODANET!C$5:D2693,2,0)</f>
        <v>#N/A</v>
      </c>
      <c r="C616" s="24" t="e">
        <f>VLOOKUP(A616,VODANET!C$5:L2693,10,0)</f>
        <v>#N/A</v>
      </c>
      <c r="D616" s="11" t="e">
        <f>VLOOKUP(A616,VODANET!C$5:N2693,12,0)</f>
        <v>#N/A</v>
      </c>
      <c r="E616" s="14" t="e">
        <f>VLOOKUP(A616,VODANET!C$5:AG2693,31,0)</f>
        <v>#N/A</v>
      </c>
      <c r="K616" s="16" t="s">
        <v>4086</v>
      </c>
    </row>
    <row r="617" spans="1:11" ht="15.75" customHeight="1">
      <c r="A617" s="22"/>
      <c r="B617" s="24" t="e">
        <f>VLOOKUP(A617,VODANET!C$5:D2694,2,0)</f>
        <v>#N/A</v>
      </c>
      <c r="C617" s="24" t="e">
        <f>VLOOKUP(A617,VODANET!C$5:L2694,10,0)</f>
        <v>#N/A</v>
      </c>
      <c r="D617" s="11" t="e">
        <f>VLOOKUP(A617,VODANET!C$5:N2694,12,0)</f>
        <v>#N/A</v>
      </c>
      <c r="E617" s="14" t="e">
        <f>VLOOKUP(A617,VODANET!C$5:AG2694,31,0)</f>
        <v>#N/A</v>
      </c>
      <c r="K617" s="16" t="s">
        <v>4086</v>
      </c>
    </row>
    <row r="618" spans="1:11" ht="15.75" customHeight="1">
      <c r="A618" s="22"/>
      <c r="B618" s="24" t="e">
        <f>VLOOKUP(A618,VODANET!C$5:D2695,2,0)</f>
        <v>#N/A</v>
      </c>
      <c r="C618" s="24" t="e">
        <f>VLOOKUP(A618,VODANET!C$5:L2695,10,0)</f>
        <v>#N/A</v>
      </c>
      <c r="D618" s="11" t="e">
        <f>VLOOKUP(A618,VODANET!C$5:N2695,12,0)</f>
        <v>#N/A</v>
      </c>
      <c r="E618" s="14" t="e">
        <f>VLOOKUP(A618,VODANET!C$5:AG2695,31,0)</f>
        <v>#N/A</v>
      </c>
      <c r="K618" s="16" t="s">
        <v>4086</v>
      </c>
    </row>
    <row r="619" spans="1:11" ht="15.75" customHeight="1">
      <c r="A619" s="22"/>
      <c r="B619" s="24" t="e">
        <f>VLOOKUP(A619,VODANET!C$5:D2696,2,0)</f>
        <v>#N/A</v>
      </c>
      <c r="C619" s="24" t="e">
        <f>VLOOKUP(A619,VODANET!C$5:L2696,10,0)</f>
        <v>#N/A</v>
      </c>
      <c r="D619" s="11" t="e">
        <f>VLOOKUP(A619,VODANET!C$5:N2696,12,0)</f>
        <v>#N/A</v>
      </c>
      <c r="E619" s="14" t="e">
        <f>VLOOKUP(A619,VODANET!C$5:AG2696,31,0)</f>
        <v>#N/A</v>
      </c>
      <c r="K619" s="16" t="s">
        <v>4086</v>
      </c>
    </row>
    <row r="620" spans="1:11" ht="15.75" customHeight="1">
      <c r="A620" s="22"/>
      <c r="B620" s="24" t="e">
        <f>VLOOKUP(A620,VODANET!C$5:D2697,2,0)</f>
        <v>#N/A</v>
      </c>
      <c r="C620" s="24" t="e">
        <f>VLOOKUP(A620,VODANET!C$5:L2697,10,0)</f>
        <v>#N/A</v>
      </c>
      <c r="D620" s="11" t="e">
        <f>VLOOKUP(A620,VODANET!C$5:N2697,12,0)</f>
        <v>#N/A</v>
      </c>
      <c r="E620" s="14" t="e">
        <f>VLOOKUP(A620,VODANET!C$5:AG2697,31,0)</f>
        <v>#N/A</v>
      </c>
      <c r="K620" s="16" t="s">
        <v>4086</v>
      </c>
    </row>
    <row r="621" spans="1:11" ht="15.75" customHeight="1">
      <c r="A621" s="22"/>
      <c r="B621" s="24" t="e">
        <f>VLOOKUP(A621,VODANET!C$5:D2698,2,0)</f>
        <v>#N/A</v>
      </c>
      <c r="C621" s="24" t="e">
        <f>VLOOKUP(A621,VODANET!C$5:L2698,10,0)</f>
        <v>#N/A</v>
      </c>
      <c r="D621" s="11" t="e">
        <f>VLOOKUP(A621,VODANET!C$5:N2698,12,0)</f>
        <v>#N/A</v>
      </c>
      <c r="E621" s="14" t="e">
        <f>VLOOKUP(A621,VODANET!C$5:AG2698,31,0)</f>
        <v>#N/A</v>
      </c>
      <c r="K621" s="16" t="s">
        <v>4086</v>
      </c>
    </row>
    <row r="622" spans="1:11" ht="15.75" customHeight="1">
      <c r="A622" s="22"/>
      <c r="B622" s="24" t="e">
        <f>VLOOKUP(A622,VODANET!C$5:D2699,2,0)</f>
        <v>#N/A</v>
      </c>
      <c r="C622" s="24" t="e">
        <f>VLOOKUP(A622,VODANET!C$5:L2699,10,0)</f>
        <v>#N/A</v>
      </c>
      <c r="D622" s="11" t="e">
        <f>VLOOKUP(A622,VODANET!C$5:N2699,12,0)</f>
        <v>#N/A</v>
      </c>
      <c r="E622" s="14" t="e">
        <f>VLOOKUP(A622,VODANET!C$5:AG2699,31,0)</f>
        <v>#N/A</v>
      </c>
      <c r="K622" s="16" t="s">
        <v>4086</v>
      </c>
    </row>
    <row r="623" spans="1:11" ht="15.75" customHeight="1">
      <c r="A623" s="22"/>
      <c r="B623" s="24" t="e">
        <f>VLOOKUP(A623,VODANET!C$5:D2700,2,0)</f>
        <v>#N/A</v>
      </c>
      <c r="C623" s="24" t="e">
        <f>VLOOKUP(A623,VODANET!C$5:L2700,10,0)</f>
        <v>#N/A</v>
      </c>
      <c r="D623" s="11" t="e">
        <f>VLOOKUP(A623,VODANET!C$5:N2700,12,0)</f>
        <v>#N/A</v>
      </c>
      <c r="E623" s="14" t="e">
        <f>VLOOKUP(A623,VODANET!C$5:AG2700,31,0)</f>
        <v>#N/A</v>
      </c>
      <c r="K623" s="16" t="s">
        <v>4086</v>
      </c>
    </row>
    <row r="624" spans="1:11" ht="15.75" customHeight="1">
      <c r="A624" s="22"/>
      <c r="B624" s="24" t="e">
        <f>VLOOKUP(A624,VODANET!C$5:D2701,2,0)</f>
        <v>#N/A</v>
      </c>
      <c r="C624" s="24" t="e">
        <f>VLOOKUP(A624,VODANET!C$5:L2701,10,0)</f>
        <v>#N/A</v>
      </c>
      <c r="D624" s="11" t="e">
        <f>VLOOKUP(A624,VODANET!C$5:N2701,12,0)</f>
        <v>#N/A</v>
      </c>
      <c r="E624" s="14" t="e">
        <f>VLOOKUP(A624,VODANET!C$5:AG2701,31,0)</f>
        <v>#N/A</v>
      </c>
      <c r="K624" s="16" t="s">
        <v>4086</v>
      </c>
    </row>
    <row r="625" spans="1:11" ht="15.75" customHeight="1">
      <c r="A625" s="22"/>
      <c r="B625" s="24" t="e">
        <f>VLOOKUP(A625,VODANET!C$5:D2702,2,0)</f>
        <v>#N/A</v>
      </c>
      <c r="C625" s="24" t="e">
        <f>VLOOKUP(A625,VODANET!C$5:L2702,10,0)</f>
        <v>#N/A</v>
      </c>
      <c r="D625" s="11" t="e">
        <f>VLOOKUP(A625,VODANET!C$5:N2702,12,0)</f>
        <v>#N/A</v>
      </c>
      <c r="E625" s="14" t="e">
        <f>VLOOKUP(A625,VODANET!C$5:AG2702,31,0)</f>
        <v>#N/A</v>
      </c>
      <c r="K625" s="16" t="s">
        <v>4086</v>
      </c>
    </row>
    <row r="626" spans="1:11" ht="15.75" customHeight="1">
      <c r="A626" s="22"/>
      <c r="B626" s="24" t="e">
        <f>VLOOKUP(A626,VODANET!C$5:D2703,2,0)</f>
        <v>#N/A</v>
      </c>
      <c r="C626" s="24" t="e">
        <f>VLOOKUP(A626,VODANET!C$5:L2703,10,0)</f>
        <v>#N/A</v>
      </c>
      <c r="D626" s="11" t="e">
        <f>VLOOKUP(A626,VODANET!C$5:N2703,12,0)</f>
        <v>#N/A</v>
      </c>
      <c r="E626" s="14" t="e">
        <f>VLOOKUP(A626,VODANET!C$5:AG2703,31,0)</f>
        <v>#N/A</v>
      </c>
      <c r="K626" s="16" t="s">
        <v>4086</v>
      </c>
    </row>
    <row r="627" spans="1:11" ht="15.75" customHeight="1">
      <c r="A627" s="22"/>
      <c r="B627" s="24" t="e">
        <f>VLOOKUP(A627,VODANET!C$5:D2704,2,0)</f>
        <v>#N/A</v>
      </c>
      <c r="C627" s="24" t="e">
        <f>VLOOKUP(A627,VODANET!C$5:L2704,10,0)</f>
        <v>#N/A</v>
      </c>
      <c r="D627" s="11" t="e">
        <f>VLOOKUP(A627,VODANET!C$5:N2704,12,0)</f>
        <v>#N/A</v>
      </c>
      <c r="E627" s="14" t="e">
        <f>VLOOKUP(A627,VODANET!C$5:AG2704,31,0)</f>
        <v>#N/A</v>
      </c>
      <c r="K627" s="16" t="s">
        <v>4086</v>
      </c>
    </row>
    <row r="628" spans="1:11" ht="15.75" customHeight="1">
      <c r="K628" s="16" t="s">
        <v>4086</v>
      </c>
    </row>
    <row r="629" spans="1:11" ht="15.75" customHeight="1">
      <c r="K629" s="16" t="s">
        <v>4086</v>
      </c>
    </row>
    <row r="630" spans="1:11" ht="15.75" customHeight="1">
      <c r="K630" s="16" t="s">
        <v>4086</v>
      </c>
    </row>
    <row r="631" spans="1:11" ht="15.75" customHeight="1">
      <c r="K631" s="16" t="s">
        <v>4086</v>
      </c>
    </row>
    <row r="632" spans="1:11" ht="15.75" customHeight="1">
      <c r="K632" s="16" t="s">
        <v>4086</v>
      </c>
    </row>
    <row r="633" spans="1:11" ht="15.75" customHeight="1">
      <c r="K633" s="16" t="s">
        <v>4086</v>
      </c>
    </row>
    <row r="634" spans="1:11" ht="15.75" customHeight="1">
      <c r="K634" s="16" t="s">
        <v>4086</v>
      </c>
    </row>
    <row r="635" spans="1:11" ht="15.75" customHeight="1">
      <c r="K635" s="16" t="s">
        <v>4086</v>
      </c>
    </row>
    <row r="636" spans="1:11" ht="15.75" customHeight="1">
      <c r="K636" s="16" t="s">
        <v>4086</v>
      </c>
    </row>
    <row r="637" spans="1:11" ht="15.75" customHeight="1">
      <c r="K637" s="16" t="s">
        <v>4086</v>
      </c>
    </row>
    <row r="638" spans="1:11" ht="15.75" customHeight="1">
      <c r="K638" s="16" t="s">
        <v>4086</v>
      </c>
    </row>
    <row r="639" spans="1:11" ht="15.75" customHeight="1">
      <c r="K639" s="16" t="s">
        <v>4086</v>
      </c>
    </row>
    <row r="640" spans="1:11" ht="15.75" customHeight="1">
      <c r="K640" s="16" t="s">
        <v>4086</v>
      </c>
    </row>
    <row r="641" spans="11:11" ht="15.75" customHeight="1">
      <c r="K641" s="16" t="s">
        <v>4086</v>
      </c>
    </row>
    <row r="642" spans="11:11" ht="15.75" customHeight="1">
      <c r="K642" s="16" t="s">
        <v>4086</v>
      </c>
    </row>
    <row r="643" spans="11:11" ht="15.75" customHeight="1">
      <c r="K643" s="16" t="s">
        <v>4086</v>
      </c>
    </row>
    <row r="644" spans="11:11" ht="15.75" customHeight="1">
      <c r="K644" s="16" t="s">
        <v>4086</v>
      </c>
    </row>
    <row r="645" spans="11:11" ht="15.75" customHeight="1">
      <c r="K645" s="16" t="s">
        <v>4086</v>
      </c>
    </row>
    <row r="646" spans="11:11" ht="15.75" customHeight="1">
      <c r="K646" s="16" t="s">
        <v>4086</v>
      </c>
    </row>
    <row r="647" spans="11:11" ht="15.75" customHeight="1">
      <c r="K647" s="16" t="s">
        <v>4086</v>
      </c>
    </row>
    <row r="648" spans="11:11" ht="15.75" customHeight="1">
      <c r="K648" s="16" t="s">
        <v>4086</v>
      </c>
    </row>
    <row r="649" spans="11:11" ht="15.75" customHeight="1">
      <c r="K649" s="16" t="s">
        <v>4086</v>
      </c>
    </row>
    <row r="650" spans="11:11" ht="15.75" customHeight="1">
      <c r="K650" s="16" t="s">
        <v>4086</v>
      </c>
    </row>
    <row r="651" spans="11:11" ht="15.75" customHeight="1">
      <c r="K651" s="16" t="s">
        <v>4086</v>
      </c>
    </row>
    <row r="652" spans="11:11" ht="15.75" customHeight="1">
      <c r="K652" s="16" t="s">
        <v>4086</v>
      </c>
    </row>
    <row r="653" spans="11:11" ht="15.75" customHeight="1">
      <c r="K653" s="16" t="s">
        <v>4086</v>
      </c>
    </row>
    <row r="654" spans="11:11" ht="15.75" customHeight="1">
      <c r="K654" s="16" t="s">
        <v>4086</v>
      </c>
    </row>
    <row r="655" spans="11:11" ht="15.75" customHeight="1">
      <c r="K655" s="16" t="s">
        <v>4086</v>
      </c>
    </row>
    <row r="656" spans="11:11" ht="15.75" customHeight="1">
      <c r="K656" s="16" t="s">
        <v>4086</v>
      </c>
    </row>
    <row r="657" spans="11:11" ht="15.75" customHeight="1">
      <c r="K657" s="16" t="s">
        <v>4086</v>
      </c>
    </row>
    <row r="658" spans="11:11" ht="15.75" customHeight="1">
      <c r="K658" s="16" t="s">
        <v>4086</v>
      </c>
    </row>
    <row r="659" spans="11:11" ht="15.75" customHeight="1">
      <c r="K659" s="16" t="s">
        <v>4086</v>
      </c>
    </row>
    <row r="660" spans="11:11" ht="15.75" customHeight="1">
      <c r="K660" s="16" t="s">
        <v>4086</v>
      </c>
    </row>
    <row r="661" spans="11:11" ht="15.75" customHeight="1">
      <c r="K661" s="16" t="s">
        <v>4086</v>
      </c>
    </row>
    <row r="662" spans="11:11" ht="15.75" customHeight="1">
      <c r="K662" s="16" t="s">
        <v>4086</v>
      </c>
    </row>
    <row r="663" spans="11:11" ht="15.75" customHeight="1">
      <c r="K663" s="16" t="s">
        <v>4086</v>
      </c>
    </row>
    <row r="664" spans="11:11" ht="15.75" customHeight="1">
      <c r="K664" s="16" t="s">
        <v>4086</v>
      </c>
    </row>
    <row r="665" spans="11:11" ht="15.75" customHeight="1">
      <c r="K665" s="16" t="s">
        <v>4086</v>
      </c>
    </row>
    <row r="666" spans="11:11" ht="15.75" customHeight="1">
      <c r="K666" s="16" t="s">
        <v>4086</v>
      </c>
    </row>
    <row r="667" spans="11:11" ht="15.75" customHeight="1">
      <c r="K667" s="16" t="s">
        <v>4086</v>
      </c>
    </row>
    <row r="668" spans="11:11" ht="15.75" customHeight="1">
      <c r="K668" s="16" t="s">
        <v>4086</v>
      </c>
    </row>
    <row r="669" spans="11:11" ht="15.75" customHeight="1">
      <c r="K669" s="16" t="s">
        <v>4086</v>
      </c>
    </row>
    <row r="670" spans="11:11" ht="15.75" customHeight="1">
      <c r="K670" s="16" t="s">
        <v>4086</v>
      </c>
    </row>
    <row r="671" spans="11:11" ht="15.75" customHeight="1">
      <c r="K671" s="16" t="s">
        <v>4086</v>
      </c>
    </row>
    <row r="672" spans="11:11" ht="15.75" customHeight="1">
      <c r="K672" s="16" t="s">
        <v>4086</v>
      </c>
    </row>
    <row r="673" spans="11:11" ht="15.75" customHeight="1">
      <c r="K673" s="16" t="s">
        <v>4086</v>
      </c>
    </row>
    <row r="674" spans="11:11" ht="15.75" customHeight="1">
      <c r="K674" s="16" t="s">
        <v>4086</v>
      </c>
    </row>
    <row r="675" spans="11:11" ht="15.75" customHeight="1">
      <c r="K675" s="16" t="s">
        <v>4086</v>
      </c>
    </row>
    <row r="676" spans="11:11" ht="15.75" customHeight="1">
      <c r="K676" s="16" t="s">
        <v>4086</v>
      </c>
    </row>
    <row r="677" spans="11:11" ht="15.75" customHeight="1">
      <c r="K677" s="16" t="s">
        <v>4086</v>
      </c>
    </row>
    <row r="678" spans="11:11" ht="15.75" customHeight="1">
      <c r="K678" s="16" t="s">
        <v>4086</v>
      </c>
    </row>
    <row r="679" spans="11:11" ht="15.75" customHeight="1">
      <c r="K679" s="16" t="s">
        <v>4086</v>
      </c>
    </row>
    <row r="680" spans="11:11" ht="15.75" customHeight="1">
      <c r="K680" s="16" t="s">
        <v>4086</v>
      </c>
    </row>
    <row r="681" spans="11:11" ht="15.75" customHeight="1">
      <c r="K681" s="16" t="s">
        <v>4086</v>
      </c>
    </row>
    <row r="682" spans="11:11" ht="15.75" customHeight="1">
      <c r="K682" s="16" t="s">
        <v>4086</v>
      </c>
    </row>
    <row r="683" spans="11:11" ht="15.75" customHeight="1">
      <c r="K683" s="16" t="s">
        <v>4086</v>
      </c>
    </row>
    <row r="684" spans="11:11" ht="15.75" customHeight="1">
      <c r="K684" s="16" t="s">
        <v>4086</v>
      </c>
    </row>
    <row r="685" spans="11:11" ht="15.75" customHeight="1">
      <c r="K685" s="16" t="s">
        <v>4086</v>
      </c>
    </row>
    <row r="686" spans="11:11" ht="15.75" customHeight="1">
      <c r="K686" s="16" t="s">
        <v>4086</v>
      </c>
    </row>
    <row r="687" spans="11:11" ht="15.75" customHeight="1">
      <c r="K687" s="16" t="s">
        <v>4086</v>
      </c>
    </row>
    <row r="688" spans="11:11" ht="15.75" customHeight="1">
      <c r="K688" s="16" t="s">
        <v>4086</v>
      </c>
    </row>
    <row r="689" spans="11:11" ht="15.75" customHeight="1">
      <c r="K689" s="16" t="s">
        <v>4086</v>
      </c>
    </row>
    <row r="690" spans="11:11" ht="15.75" customHeight="1">
      <c r="K690" s="16" t="s">
        <v>4086</v>
      </c>
    </row>
    <row r="691" spans="11:11" ht="15.75" customHeight="1">
      <c r="K691" s="16" t="s">
        <v>4086</v>
      </c>
    </row>
    <row r="692" spans="11:11" ht="15.75" customHeight="1">
      <c r="K692" s="16" t="s">
        <v>4086</v>
      </c>
    </row>
    <row r="693" spans="11:11" ht="15.75" customHeight="1">
      <c r="K693" s="16" t="s">
        <v>4086</v>
      </c>
    </row>
    <row r="694" spans="11:11" ht="15.75" customHeight="1">
      <c r="K694" s="16" t="s">
        <v>4086</v>
      </c>
    </row>
    <row r="695" spans="11:11" ht="15.75" customHeight="1">
      <c r="K695" s="16" t="s">
        <v>4086</v>
      </c>
    </row>
    <row r="696" spans="11:11" ht="15.75" customHeight="1">
      <c r="K696" s="16" t="s">
        <v>4086</v>
      </c>
    </row>
    <row r="697" spans="11:11" ht="15.75" customHeight="1">
      <c r="K697" s="16" t="s">
        <v>4086</v>
      </c>
    </row>
    <row r="698" spans="11:11" ht="15.75" customHeight="1">
      <c r="K698" s="16" t="s">
        <v>4086</v>
      </c>
    </row>
    <row r="699" spans="11:11" ht="15.75" customHeight="1">
      <c r="K699" s="16" t="s">
        <v>4086</v>
      </c>
    </row>
    <row r="700" spans="11:11" ht="15.75" customHeight="1">
      <c r="K700" s="16" t="s">
        <v>4086</v>
      </c>
    </row>
    <row r="701" spans="11:11" ht="15.75" customHeight="1">
      <c r="K701" s="16" t="s">
        <v>4086</v>
      </c>
    </row>
    <row r="702" spans="11:11" ht="15.75" customHeight="1">
      <c r="K702" s="16" t="s">
        <v>4086</v>
      </c>
    </row>
    <row r="703" spans="11:11" ht="15.75" customHeight="1">
      <c r="K703" s="16" t="s">
        <v>4086</v>
      </c>
    </row>
    <row r="704" spans="11:11" ht="15.75" customHeight="1">
      <c r="K704" s="16" t="s">
        <v>4086</v>
      </c>
    </row>
    <row r="705" spans="11:11" ht="15.75" customHeight="1">
      <c r="K705" s="16" t="s">
        <v>4086</v>
      </c>
    </row>
    <row r="706" spans="11:11" ht="15.75" customHeight="1">
      <c r="K706" s="16" t="s">
        <v>4086</v>
      </c>
    </row>
    <row r="707" spans="11:11" ht="15.75" customHeight="1">
      <c r="K707" s="16" t="s">
        <v>4086</v>
      </c>
    </row>
    <row r="708" spans="11:11" ht="15.75" customHeight="1">
      <c r="K708" s="16" t="s">
        <v>4086</v>
      </c>
    </row>
    <row r="709" spans="11:11" ht="15.75" customHeight="1">
      <c r="K709" s="16" t="s">
        <v>4086</v>
      </c>
    </row>
    <row r="710" spans="11:11" ht="15.75" customHeight="1">
      <c r="K710" s="16" t="s">
        <v>4086</v>
      </c>
    </row>
    <row r="711" spans="11:11" ht="15.75" customHeight="1">
      <c r="K711" s="16" t="s">
        <v>4086</v>
      </c>
    </row>
    <row r="712" spans="11:11" ht="15.75" customHeight="1">
      <c r="K712" s="16" t="s">
        <v>4086</v>
      </c>
    </row>
    <row r="713" spans="11:11" ht="15.75" customHeight="1">
      <c r="K713" s="16" t="s">
        <v>4086</v>
      </c>
    </row>
    <row r="714" spans="11:11" ht="15.75" customHeight="1">
      <c r="K714" s="16" t="s">
        <v>4086</v>
      </c>
    </row>
    <row r="715" spans="11:11" ht="15.75" customHeight="1">
      <c r="K715" s="16" t="s">
        <v>4086</v>
      </c>
    </row>
    <row r="716" spans="11:11" ht="15.75" customHeight="1">
      <c r="K716" s="16" t="s">
        <v>4086</v>
      </c>
    </row>
    <row r="717" spans="11:11" ht="15.75" customHeight="1">
      <c r="K717" s="16" t="s">
        <v>4086</v>
      </c>
    </row>
    <row r="718" spans="11:11" ht="15.75" customHeight="1">
      <c r="K718" s="16" t="s">
        <v>4086</v>
      </c>
    </row>
    <row r="719" spans="11:11" ht="15.75" customHeight="1">
      <c r="K719" s="16" t="s">
        <v>4086</v>
      </c>
    </row>
    <row r="720" spans="11:11" ht="15.75" customHeight="1">
      <c r="K720" s="16" t="s">
        <v>4086</v>
      </c>
    </row>
    <row r="721" spans="11:11" ht="15.75" customHeight="1">
      <c r="K721" s="16" t="s">
        <v>4086</v>
      </c>
    </row>
    <row r="722" spans="11:11" ht="15.75" customHeight="1">
      <c r="K722" s="16" t="s">
        <v>4086</v>
      </c>
    </row>
    <row r="723" spans="11:11" ht="15.75" customHeight="1">
      <c r="K723" s="16" t="s">
        <v>4086</v>
      </c>
    </row>
    <row r="724" spans="11:11" ht="15.75" customHeight="1">
      <c r="K724" s="16" t="s">
        <v>4086</v>
      </c>
    </row>
    <row r="725" spans="11:11" ht="15.75" customHeight="1">
      <c r="K725" s="16" t="s">
        <v>4086</v>
      </c>
    </row>
    <row r="726" spans="11:11" ht="15.75" customHeight="1">
      <c r="K726" s="16" t="s">
        <v>4086</v>
      </c>
    </row>
    <row r="727" spans="11:11" ht="15.75" customHeight="1">
      <c r="K727" s="16" t="s">
        <v>4086</v>
      </c>
    </row>
    <row r="728" spans="11:11" ht="15.75" customHeight="1">
      <c r="K728" s="16" t="s">
        <v>4086</v>
      </c>
    </row>
    <row r="729" spans="11:11" ht="15.75" customHeight="1">
      <c r="K729" s="16" t="s">
        <v>4086</v>
      </c>
    </row>
    <row r="730" spans="11:11" ht="15.75" customHeight="1">
      <c r="K730" s="16" t="s">
        <v>4086</v>
      </c>
    </row>
    <row r="731" spans="11:11" ht="15.75" customHeight="1">
      <c r="K731" s="16" t="s">
        <v>4086</v>
      </c>
    </row>
    <row r="732" spans="11:11" ht="15.75" customHeight="1">
      <c r="K732" s="16" t="s">
        <v>4086</v>
      </c>
    </row>
    <row r="733" spans="11:11" ht="15.75" customHeight="1">
      <c r="K733" s="16" t="s">
        <v>4086</v>
      </c>
    </row>
    <row r="734" spans="11:11" ht="15.75" customHeight="1">
      <c r="K734" s="16" t="s">
        <v>4086</v>
      </c>
    </row>
    <row r="735" spans="11:11" ht="15.75" customHeight="1">
      <c r="K735" s="16" t="s">
        <v>4086</v>
      </c>
    </row>
    <row r="736" spans="1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row r="751" spans="11:11" ht="15.75" customHeight="1">
      <c r="K751" s="16" t="s">
        <v>4086</v>
      </c>
    </row>
  </sheetData>
  <autoFilter ref="A2:J2"/>
  <sortState ref="A3:L518">
    <sortCondition ref="F3:F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M204"/>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4">
        <v>0</v>
      </c>
      <c r="G3" s="35"/>
      <c r="H3" s="140" t="s">
        <v>1308</v>
      </c>
      <c r="I3" s="184">
        <f>SUM(C83:C84)</f>
        <v>0</v>
      </c>
      <c r="J3" s="140" t="s">
        <v>1540</v>
      </c>
      <c r="K3" s="184">
        <f>SUM(D84)</f>
        <v>0</v>
      </c>
      <c r="L3" s="140" t="s">
        <v>11852</v>
      </c>
      <c r="M3" s="184">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05">
        <v>40</v>
      </c>
      <c r="D27" s="406"/>
      <c r="E27" s="405">
        <v>40</v>
      </c>
      <c r="F27" s="406"/>
      <c r="G27" s="405">
        <v>40</v>
      </c>
      <c r="H27" s="406"/>
      <c r="I27" s="405">
        <v>40</v>
      </c>
      <c r="J27" s="406"/>
      <c r="K27" s="405">
        <v>40</v>
      </c>
      <c r="L27" s="406"/>
      <c r="M27" s="114">
        <f>SUM(C27:L27)</f>
        <v>200</v>
      </c>
    </row>
    <row r="28" spans="2:14" ht="16.5" customHeight="1">
      <c r="B28" s="108" t="s">
        <v>5516</v>
      </c>
      <c r="C28" s="405">
        <f>COUNTIFS(VODANET!$AA$5:$AA$4966,"&gt;="&amp;Mensal!C26,VODANET!$AA$5:$AA$4966,"&lt;="&amp;Mensal!D26)</f>
        <v>56</v>
      </c>
      <c r="D28" s="406"/>
      <c r="E28" s="405">
        <f>COUNTIFS(VODANET!$AA$5:$AA$4966,"&gt;="&amp;Mensal!E26,VODANET!$AA$5:$AA$4966,"&lt;="&amp;Mensal!F26)</f>
        <v>41</v>
      </c>
      <c r="F28" s="406"/>
      <c r="G28" s="405">
        <f>COUNTIFS(VODANET!$AA$5:$AA$4966,"&gt;="&amp;Mensal!G26,VODANET!$AA$5:$AA$4966,"&lt;="&amp;Mensal!H26)</f>
        <v>57</v>
      </c>
      <c r="H28" s="406"/>
      <c r="I28" s="405">
        <f>COUNTIFS(VODANET!$AA$5:$AA$4966,"&gt;="&amp;Mensal!I26,VODANET!$AA$5:$AA$4966,"&lt;="&amp;Mensal!J26)</f>
        <v>21</v>
      </c>
      <c r="J28" s="406"/>
      <c r="K28" s="405">
        <f>COUNTIFS(VODANET!$AA$5:$AA$4966,"&gt;="&amp;Mensal!K26,VODANET!$AA$5:$AA$4966,"&lt;="&amp;Mensal!L26)</f>
        <v>21</v>
      </c>
      <c r="L28" s="406"/>
      <c r="M28" s="114">
        <f>SUM(C28:L28)</f>
        <v>196</v>
      </c>
    </row>
    <row r="29" spans="2:14" ht="16.5" customHeight="1" thickBot="1">
      <c r="B29" s="109" t="s">
        <v>6796</v>
      </c>
      <c r="C29" s="403">
        <v>0</v>
      </c>
      <c r="D29" s="404"/>
      <c r="E29" s="403">
        <v>0</v>
      </c>
      <c r="F29" s="404"/>
      <c r="G29" s="403">
        <v>0</v>
      </c>
      <c r="H29" s="404"/>
      <c r="I29" s="403">
        <v>0</v>
      </c>
      <c r="J29" s="404"/>
      <c r="K29" s="403">
        <v>6</v>
      </c>
      <c r="L29" s="404"/>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05">
        <v>18</v>
      </c>
      <c r="D39" s="406"/>
      <c r="E39" s="405">
        <v>58</v>
      </c>
      <c r="F39" s="406"/>
      <c r="G39" s="405">
        <v>58</v>
      </c>
      <c r="H39" s="406"/>
      <c r="I39" s="405">
        <v>56</v>
      </c>
      <c r="J39" s="406"/>
      <c r="K39" s="114">
        <f>SUM(C39:J39)</f>
        <v>190</v>
      </c>
    </row>
    <row r="40" spans="2:11" ht="16.5" customHeight="1">
      <c r="B40" s="108" t="s">
        <v>5516</v>
      </c>
      <c r="C40" s="405">
        <f>COUNTIFS(VODANET!$AA$5:$AA$4966,"&gt;="&amp;Mensal!C38,VODANET!$AA$5:$AA$4966,"&lt;="&amp;Mensal!D38)</f>
        <v>14</v>
      </c>
      <c r="D40" s="406"/>
      <c r="E40" s="405">
        <f>COUNTIFS(VODANET!$AA$5:$AA$4966,"&gt;="&amp;Mensal!E38,VODANET!$AA$5:$AA$4966,"&lt;="&amp;Mensal!F38)</f>
        <v>26</v>
      </c>
      <c r="F40" s="406"/>
      <c r="G40" s="405">
        <f>COUNTIFS(VODANET!$AA$5:$AA$4966,"&gt;="&amp;Mensal!G38,VODANET!$AA$5:$AA$4966,"&lt;="&amp;Mensal!H38)</f>
        <v>68</v>
      </c>
      <c r="H40" s="406"/>
      <c r="I40" s="405">
        <f>COUNTIFS(VODANET!$AA$5:$AA$4966,"&gt;="&amp;Mensal!I38,VODANET!$AA$5:$AA$4966,"&lt;="&amp;Mensal!J38)</f>
        <v>33</v>
      </c>
      <c r="J40" s="406"/>
      <c r="K40" s="114">
        <f>SUM(C40:J40)</f>
        <v>141</v>
      </c>
    </row>
    <row r="41" spans="2:11" ht="16.5" customHeight="1" thickBot="1">
      <c r="B41" s="109" t="s">
        <v>6796</v>
      </c>
      <c r="C41" s="403">
        <v>7</v>
      </c>
      <c r="D41" s="404"/>
      <c r="E41" s="403">
        <v>16</v>
      </c>
      <c r="F41" s="404"/>
      <c r="G41" s="403">
        <v>6</v>
      </c>
      <c r="H41" s="404"/>
      <c r="I41" s="403">
        <v>15</v>
      </c>
      <c r="J41" s="404"/>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05">
        <v>50</v>
      </c>
      <c r="D52" s="406"/>
      <c r="E52" s="405">
        <v>20</v>
      </c>
      <c r="F52" s="406"/>
      <c r="G52" s="405">
        <v>20</v>
      </c>
      <c r="H52" s="406"/>
      <c r="I52" s="405">
        <v>90</v>
      </c>
      <c r="J52" s="406"/>
      <c r="K52" s="405">
        <v>10</v>
      </c>
      <c r="L52" s="406"/>
      <c r="M52" s="114">
        <f>SUM(C52:L52)</f>
        <v>190</v>
      </c>
    </row>
    <row r="53" spans="2:13" ht="16.5" customHeight="1">
      <c r="B53" s="108" t="s">
        <v>5516</v>
      </c>
      <c r="C53" s="405">
        <f>COUNTIFS(VODANET!$AA$5:$AA$4966,"&gt;="&amp;Mensal!C51,VODANET!$AA$5:$AA$4966,"&lt;="&amp;Mensal!D51)</f>
        <v>29</v>
      </c>
      <c r="D53" s="406"/>
      <c r="E53" s="405">
        <f>COUNTIFS(VODANET!$AA$5:$AA$4966,"&gt;="&amp;Mensal!E51,VODANET!$AA$5:$AA$4966,"&lt;="&amp;Mensal!F51)</f>
        <v>12</v>
      </c>
      <c r="F53" s="406"/>
      <c r="G53" s="405">
        <f>COUNTIFS(VODANET!$AA$5:$AA$4966,"&gt;="&amp;Mensal!G51,VODANET!$AA$5:$AA$4966,"&lt;="&amp;Mensal!H51)</f>
        <v>17</v>
      </c>
      <c r="H53" s="406"/>
      <c r="I53" s="405">
        <f>COUNTIFS(VODANET!$AA$5:$AA$4966,"&gt;="&amp;Mensal!I51,VODANET!$AA$5:$AA$4966,"&lt;="&amp;Mensal!J51)</f>
        <v>33</v>
      </c>
      <c r="J53" s="406"/>
      <c r="K53" s="405">
        <f>COUNTIFS(VODANET!$AA$5:$AA$4966,"&gt;="&amp;Mensal!K51,VODANET!$AA$5:$AA$4966,"&lt;="&amp;Mensal!L51)</f>
        <v>22</v>
      </c>
      <c r="L53" s="406"/>
      <c r="M53" s="114">
        <f>SUM(C53:L53)</f>
        <v>113</v>
      </c>
    </row>
    <row r="54" spans="2:13" ht="16.5" customHeight="1" thickBot="1">
      <c r="B54" s="109" t="s">
        <v>6796</v>
      </c>
      <c r="C54" s="403">
        <v>3</v>
      </c>
      <c r="D54" s="404"/>
      <c r="E54" s="403">
        <v>7</v>
      </c>
      <c r="F54" s="404"/>
      <c r="G54" s="403">
        <v>6</v>
      </c>
      <c r="H54" s="404"/>
      <c r="I54" s="403">
        <v>0</v>
      </c>
      <c r="J54" s="404"/>
      <c r="K54" s="403">
        <v>0</v>
      </c>
      <c r="L54" s="404"/>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05">
        <v>0</v>
      </c>
      <c r="D64" s="406"/>
      <c r="E64" s="405">
        <v>40</v>
      </c>
      <c r="F64" s="406"/>
      <c r="G64" s="405">
        <v>30</v>
      </c>
      <c r="H64" s="406"/>
      <c r="I64" s="405">
        <v>50</v>
      </c>
      <c r="J64" s="406"/>
      <c r="K64" s="405">
        <v>80</v>
      </c>
      <c r="L64" s="406"/>
      <c r="M64" s="114">
        <f>SUM(C64:L64)</f>
        <v>200</v>
      </c>
    </row>
    <row r="65" spans="2:13" ht="16.5" customHeight="1">
      <c r="B65" s="108" t="s">
        <v>5516</v>
      </c>
      <c r="C65" s="405">
        <f>COUNTIFS(VODANET!$AA$5:$AA$4966,"&gt;="&amp;Mensal!C63,VODANET!$AA$5:$AA$4966,"&lt;="&amp;Mensal!D63)</f>
        <v>0</v>
      </c>
      <c r="D65" s="406"/>
      <c r="E65" s="405">
        <f>COUNTIFS(VODANET!$AA$5:$AA$4966,"&gt;="&amp;Mensal!E63,VODANET!$AA$5:$AA$4966,"&lt;="&amp;Mensal!F63)</f>
        <v>33</v>
      </c>
      <c r="F65" s="406"/>
      <c r="G65" s="405">
        <f>COUNTIFS(VODANET!$AA$5:$AA$4966,"&gt;="&amp;Mensal!G63,VODANET!$AA$5:$AA$4966,"&lt;="&amp;Mensal!H63)</f>
        <v>6</v>
      </c>
      <c r="H65" s="406"/>
      <c r="I65" s="405">
        <f>COUNTIFS(VODANET!$AA$5:$AA$4966,"&gt;="&amp;Mensal!I63,VODANET!$AA$5:$AA$4966,"&lt;="&amp;Mensal!J63)</f>
        <v>56</v>
      </c>
      <c r="J65" s="406"/>
      <c r="K65" s="405">
        <f>COUNTIFS(VODANET!$AA$5:$AA$4966,"&gt;="&amp;Mensal!K63,VODANET!$AA$5:$AA$4966,"&lt;="&amp;Mensal!L63)</f>
        <v>43</v>
      </c>
      <c r="L65" s="406"/>
      <c r="M65" s="114">
        <f>SUM(C65:L65)</f>
        <v>138</v>
      </c>
    </row>
    <row r="66" spans="2:13" ht="16.5" customHeight="1" thickBot="1">
      <c r="B66" s="109" t="s">
        <v>6796</v>
      </c>
      <c r="C66" s="403">
        <v>8</v>
      </c>
      <c r="D66" s="404"/>
      <c r="E66" s="403">
        <v>0</v>
      </c>
      <c r="F66" s="404"/>
      <c r="G66" s="403">
        <v>6</v>
      </c>
      <c r="H66" s="404"/>
      <c r="I66" s="403">
        <v>10</v>
      </c>
      <c r="J66" s="404"/>
      <c r="K66" s="403">
        <v>8</v>
      </c>
      <c r="L66" s="404"/>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05">
        <v>100</v>
      </c>
      <c r="D77" s="406"/>
      <c r="E77" s="405">
        <v>100</v>
      </c>
      <c r="F77" s="406"/>
      <c r="G77" s="405">
        <v>91</v>
      </c>
      <c r="H77" s="406"/>
      <c r="I77" s="405">
        <v>13</v>
      </c>
      <c r="J77" s="406"/>
      <c r="K77" s="114">
        <f>SUM(C77:J77)</f>
        <v>304</v>
      </c>
    </row>
    <row r="78" spans="2:13" ht="16.5" customHeight="1">
      <c r="B78" s="108" t="s">
        <v>5516</v>
      </c>
      <c r="C78" s="405">
        <f>COUNTIFS(VODANET!$AA$5:$AA$4966,"&gt;="&amp;Mensal!C76,VODANET!$AA$5:$AA$4966,"&lt;="&amp;Mensal!D76)</f>
        <v>50</v>
      </c>
      <c r="D78" s="406"/>
      <c r="E78" s="405">
        <f>COUNTIFS(VODANET!$AA$5:$AA$4966,"&gt;="&amp;Mensal!E76,VODANET!$AA$5:$AA$4966,"&lt;="&amp;Mensal!F76)</f>
        <v>80</v>
      </c>
      <c r="F78" s="406"/>
      <c r="G78" s="405">
        <f>COUNTIFS(VODANET!$AA$5:$AA$4966,"&gt;="&amp;Mensal!G76,VODANET!$AA$5:$AA$4966,"&lt;="&amp;Mensal!H76)</f>
        <v>92</v>
      </c>
      <c r="H78" s="406"/>
      <c r="I78" s="405">
        <f>COUNTIFS(VODANET!$AA$5:$AA$4966,"&gt;="&amp;Mensal!I76,VODANET!$AA$5:$AA$4966,"&lt;="&amp;Mensal!J76)</f>
        <v>7</v>
      </c>
      <c r="J78" s="406"/>
      <c r="K78" s="114">
        <f>SUM(C78:J78)</f>
        <v>229</v>
      </c>
    </row>
    <row r="79" spans="2:13" ht="16.5" customHeight="1" thickBot="1">
      <c r="B79" s="109" t="s">
        <v>6796</v>
      </c>
      <c r="C79" s="403">
        <v>10</v>
      </c>
      <c r="D79" s="404"/>
      <c r="E79" s="403">
        <v>6</v>
      </c>
      <c r="F79" s="404"/>
      <c r="G79" s="403">
        <v>7</v>
      </c>
      <c r="H79" s="404"/>
      <c r="I79" s="403">
        <v>0</v>
      </c>
      <c r="J79" s="404"/>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1">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2">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3">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05">
        <v>10</v>
      </c>
      <c r="D91" s="406"/>
      <c r="E91" s="405">
        <v>10</v>
      </c>
      <c r="F91" s="406"/>
      <c r="G91" s="405">
        <v>10</v>
      </c>
      <c r="H91" s="406"/>
      <c r="I91" s="405">
        <v>10</v>
      </c>
      <c r="J91" s="406"/>
      <c r="K91" s="405">
        <v>10</v>
      </c>
      <c r="L91" s="406"/>
      <c r="M91" s="114">
        <f>SUM(C91:L91)</f>
        <v>50</v>
      </c>
    </row>
    <row r="92" spans="2:13" ht="16.5" customHeight="1">
      <c r="B92" s="108" t="s">
        <v>5516</v>
      </c>
      <c r="C92" s="405">
        <f>COUNTIFS(VODANET!$AA$5:$AA$4966,"&gt;="&amp;Mensal!C90,VODANET!$AA$5:$AA$4966,"&lt;="&amp;Mensal!D90)</f>
        <v>6</v>
      </c>
      <c r="D92" s="406"/>
      <c r="E92" s="405">
        <f>COUNTIFS(VODANET!$AA$5:$AA$4966,"&gt;="&amp;Mensal!E90,VODANET!$AA$5:$AA$4966,"&lt;="&amp;Mensal!F90)</f>
        <v>12</v>
      </c>
      <c r="F92" s="406"/>
      <c r="G92" s="405">
        <f>COUNTIFS(VODANET!$AA$5:$AA$4966,"&gt;="&amp;Mensal!G90,VODANET!$AA$5:$AA$4966,"&lt;="&amp;Mensal!H90)</f>
        <v>9</v>
      </c>
      <c r="H92" s="406"/>
      <c r="I92" s="405">
        <f>COUNTIFS(VODANET!$AA$5:$AA$4966,"&gt;="&amp;Mensal!I90,VODANET!$AA$5:$AA$4966,"&lt;="&amp;Mensal!J90)</f>
        <v>18</v>
      </c>
      <c r="J92" s="406"/>
      <c r="K92" s="405">
        <f>COUNTIFS(VODANET!$AA$5:$AA$4966,"&gt;="&amp;Mensal!K90,VODANET!$AA$5:$AA$4966,"&lt;="&amp;Mensal!L90)</f>
        <v>30</v>
      </c>
      <c r="L92" s="406"/>
      <c r="M92" s="114">
        <f>SUM(C92:L92)</f>
        <v>75</v>
      </c>
    </row>
    <row r="93" spans="2:13" ht="16.5" customHeight="1" thickBot="1">
      <c r="B93" s="109" t="s">
        <v>6796</v>
      </c>
      <c r="C93" s="403">
        <v>1</v>
      </c>
      <c r="D93" s="404"/>
      <c r="E93" s="403">
        <v>0</v>
      </c>
      <c r="F93" s="404"/>
      <c r="G93" s="403">
        <v>3</v>
      </c>
      <c r="H93" s="404"/>
      <c r="I93" s="403">
        <v>0</v>
      </c>
      <c r="J93" s="404"/>
      <c r="K93" s="403">
        <v>8</v>
      </c>
      <c r="L93" s="404"/>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1">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2">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3">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05">
        <v>5</v>
      </c>
      <c r="D105" s="406"/>
      <c r="E105" s="405">
        <v>30</v>
      </c>
      <c r="F105" s="406"/>
      <c r="G105" s="405">
        <v>10</v>
      </c>
      <c r="H105" s="406"/>
      <c r="I105" s="405">
        <v>30</v>
      </c>
      <c r="J105" s="406"/>
      <c r="K105" s="405">
        <v>25</v>
      </c>
      <c r="L105" s="406"/>
      <c r="M105" s="114">
        <f>SUM(C105:L105)</f>
        <v>100</v>
      </c>
    </row>
    <row r="106" spans="2:13" ht="16.5" customHeight="1">
      <c r="B106" s="108" t="s">
        <v>5516</v>
      </c>
      <c r="C106" s="405">
        <f>COUNTIFS(VODANET!$AA$5:$AA$4966,"&gt;="&amp;Mensal!C104,VODANET!$AA$5:$AA$4966,"&lt;="&amp;Mensal!D104)</f>
        <v>2</v>
      </c>
      <c r="D106" s="406"/>
      <c r="E106" s="405">
        <f>COUNTIFS(VODANET!$AA$5:$AA$4966,"&gt;="&amp;Mensal!E104,VODANET!$AA$5:$AA$4966,"&lt;="&amp;Mensal!F104)</f>
        <v>29</v>
      </c>
      <c r="F106" s="406"/>
      <c r="G106" s="405">
        <f>COUNTIFS(VODANET!$AA$5:$AA$4966,"&gt;="&amp;Mensal!G104,VODANET!$AA$5:$AA$4966,"&lt;="&amp;Mensal!H104)</f>
        <v>1</v>
      </c>
      <c r="H106" s="406"/>
      <c r="I106" s="405">
        <f>COUNTIFS(VODANET!$AA$5:$AA$4966,"&gt;="&amp;Mensal!I104,VODANET!$AA$5:$AA$4966,"&lt;="&amp;Mensal!J104)</f>
        <v>5</v>
      </c>
      <c r="J106" s="406"/>
      <c r="K106" s="405">
        <f>COUNTIFS(VODANET!$AA$5:$AA$4966,"&gt;="&amp;Mensal!K104,VODANET!$AA$5:$AA$4966,"&lt;="&amp;Mensal!L104)</f>
        <v>26</v>
      </c>
      <c r="L106" s="406"/>
      <c r="M106" s="114">
        <f>SUM(C106:L106)</f>
        <v>63</v>
      </c>
    </row>
    <row r="107" spans="2:13" ht="16.5" customHeight="1" thickBot="1">
      <c r="B107" s="109" t="s">
        <v>6796</v>
      </c>
      <c r="C107" s="403">
        <v>0</v>
      </c>
      <c r="D107" s="404"/>
      <c r="E107" s="403">
        <v>2</v>
      </c>
      <c r="F107" s="404"/>
      <c r="G107" s="403">
        <v>3</v>
      </c>
      <c r="H107" s="404"/>
      <c r="I107" s="403">
        <v>0</v>
      </c>
      <c r="J107" s="404"/>
      <c r="K107" s="403">
        <v>0</v>
      </c>
      <c r="L107" s="404"/>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1">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2">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3">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05">
        <v>5</v>
      </c>
      <c r="D118" s="406"/>
      <c r="E118" s="405">
        <v>40</v>
      </c>
      <c r="F118" s="406"/>
      <c r="G118" s="405">
        <v>40</v>
      </c>
      <c r="H118" s="406"/>
      <c r="I118" s="405">
        <v>40</v>
      </c>
      <c r="J118" s="406"/>
      <c r="K118" s="405">
        <v>40</v>
      </c>
      <c r="L118" s="406"/>
      <c r="M118" s="114">
        <f>SUM(C118:L118)</f>
        <v>165</v>
      </c>
    </row>
    <row r="119" spans="2:13" ht="16.5" customHeight="1">
      <c r="B119" s="108" t="s">
        <v>5516</v>
      </c>
      <c r="C119" s="405">
        <f>COUNTIFS(VODANET!$AA$5:$AA$4966,"&gt;="&amp;Mensal!C117,VODANET!$AA$5:$AA$4966,"&lt;="&amp;Mensal!D117)</f>
        <v>9</v>
      </c>
      <c r="D119" s="406"/>
      <c r="E119" s="405">
        <f>COUNTIFS(VODANET!$AA$5:$AA$4966,"&gt;="&amp;Mensal!E117,VODANET!$AA$5:$AA$4966,"&lt;="&amp;Mensal!F117)</f>
        <v>26</v>
      </c>
      <c r="F119" s="406"/>
      <c r="G119" s="405">
        <f>COUNTIFS(VODANET!$AA$5:$AA$4966,"&gt;="&amp;Mensal!G117,VODANET!$AA$5:$AA$4966,"&lt;="&amp;Mensal!H117)</f>
        <v>27</v>
      </c>
      <c r="H119" s="406"/>
      <c r="I119" s="405">
        <f>COUNTIFS(VODANET!$AA$5:$AA$4966,"&gt;="&amp;Mensal!I117,VODANET!$AA$5:$AA$4966,"&lt;="&amp;Mensal!J117)</f>
        <v>14</v>
      </c>
      <c r="J119" s="406"/>
      <c r="K119" s="405">
        <f>COUNTIFS(VODANET!$AA$5:$AA$4966,"&gt;="&amp;Mensal!K117,VODANET!$AA$5:$AA$4966,"&lt;="&amp;Mensal!L117)</f>
        <v>15</v>
      </c>
      <c r="L119" s="406"/>
      <c r="M119" s="114">
        <f>SUM(C119:L119)</f>
        <v>91</v>
      </c>
    </row>
    <row r="120" spans="2:13" ht="16.5" customHeight="1" thickBot="1">
      <c r="B120" s="109" t="s">
        <v>6796</v>
      </c>
      <c r="C120" s="403">
        <v>4</v>
      </c>
      <c r="D120" s="404"/>
      <c r="E120" s="403">
        <v>2</v>
      </c>
      <c r="F120" s="404"/>
      <c r="G120" s="403">
        <v>0</v>
      </c>
      <c r="H120" s="404"/>
      <c r="I120" s="403">
        <v>0</v>
      </c>
      <c r="J120" s="404"/>
      <c r="K120" s="403">
        <v>0</v>
      </c>
      <c r="L120" s="404"/>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1">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2">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3">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05">
        <v>40</v>
      </c>
      <c r="D131" s="406"/>
      <c r="E131" s="405">
        <v>40</v>
      </c>
      <c r="F131" s="406"/>
      <c r="G131" s="405">
        <v>40</v>
      </c>
      <c r="H131" s="406"/>
      <c r="I131" s="405">
        <v>40</v>
      </c>
      <c r="J131" s="406"/>
      <c r="K131" s="405">
        <v>40</v>
      </c>
      <c r="L131" s="406"/>
      <c r="M131" s="114">
        <f>SUM(C131:L131)</f>
        <v>200</v>
      </c>
    </row>
    <row r="132" spans="2:13" ht="16.5" customHeight="1">
      <c r="B132" s="108" t="s">
        <v>5516</v>
      </c>
      <c r="C132" s="405">
        <f>COUNTIFS(VODANET!$AA$5:$AA$4966,"&gt;="&amp;Mensal!C130,VODANET!$AA$5:$AA$4966,"&lt;="&amp;Mensal!D130)</f>
        <v>33</v>
      </c>
      <c r="D132" s="406"/>
      <c r="E132" s="405">
        <f>COUNTIFS(VODANET!$AA$5:$AA$4966,"&gt;="&amp;Mensal!E130,VODANET!$AA$5:$AA$4966,"&lt;="&amp;Mensal!F130)</f>
        <v>20</v>
      </c>
      <c r="F132" s="406"/>
      <c r="G132" s="405">
        <f>COUNTIFS(VODANET!$AA$5:$AA$4966,"&gt;="&amp;Mensal!G130,VODANET!$AA$5:$AA$4966,"&lt;="&amp;Mensal!H130)</f>
        <v>15</v>
      </c>
      <c r="H132" s="406"/>
      <c r="I132" s="405">
        <f>COUNTIFS(VODANET!$AA$5:$AA$4966,"&gt;="&amp;Mensal!I130,VODANET!$AA$5:$AA$4966,"&lt;="&amp;Mensal!J130)</f>
        <v>33</v>
      </c>
      <c r="J132" s="406"/>
      <c r="K132" s="405">
        <f>COUNTIFS(VODANET!$AA$5:$AA$4966,"&gt;="&amp;Mensal!K130,VODANET!$AA$5:$AA$4966,"&lt;="&amp;Mensal!L130)</f>
        <v>23</v>
      </c>
      <c r="L132" s="406"/>
      <c r="M132" s="114">
        <f>SUM(C132:L132)</f>
        <v>124</v>
      </c>
    </row>
    <row r="133" spans="2:13" ht="16.5" customHeight="1" thickBot="1">
      <c r="B133" s="109" t="s">
        <v>6796</v>
      </c>
      <c r="C133" s="403">
        <v>4</v>
      </c>
      <c r="D133" s="404"/>
      <c r="E133" s="403">
        <v>0</v>
      </c>
      <c r="F133" s="404"/>
      <c r="G133" s="403">
        <v>4</v>
      </c>
      <c r="H133" s="404"/>
      <c r="I133" s="403">
        <v>1</v>
      </c>
      <c r="J133" s="404"/>
      <c r="K133" s="403">
        <v>5</v>
      </c>
      <c r="L133" s="404"/>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1">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2">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3">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05">
        <v>40</v>
      </c>
      <c r="D144" s="406"/>
      <c r="E144" s="405">
        <v>40</v>
      </c>
      <c r="F144" s="406"/>
      <c r="G144" s="405">
        <v>40</v>
      </c>
      <c r="H144" s="406"/>
      <c r="I144" s="405">
        <v>40</v>
      </c>
      <c r="J144" s="406"/>
      <c r="K144" s="405">
        <v>40</v>
      </c>
      <c r="L144" s="406"/>
      <c r="M144" s="114">
        <f>SUM(C144:L144)</f>
        <v>200</v>
      </c>
    </row>
    <row r="145" spans="2:13" ht="16.5" customHeight="1">
      <c r="B145" s="108" t="s">
        <v>5516</v>
      </c>
      <c r="C145" s="405">
        <f>COUNTIFS(VODANET!$AA$5:$AA$4966,"&gt;="&amp;Mensal!C143,VODANET!$AA$5:$AA$4966,"&lt;="&amp;Mensal!D143)</f>
        <v>28</v>
      </c>
      <c r="D145" s="406"/>
      <c r="E145" s="405">
        <f>COUNTIFS(VODANET!$AA$5:$AA$4966,"&gt;="&amp;Mensal!E143,VODANET!$AA$5:$AA$4966,"&lt;="&amp;Mensal!F143)</f>
        <v>32</v>
      </c>
      <c r="F145" s="406"/>
      <c r="G145" s="405">
        <f>COUNTIFS(VODANET!$AA$5:$AA$4966,"&gt;="&amp;Mensal!G143,VODANET!$AA$5:$AA$4966,"&lt;="&amp;Mensal!H143)</f>
        <v>40</v>
      </c>
      <c r="H145" s="406"/>
      <c r="I145" s="405">
        <f>COUNTIFS(VODANET!$AA$5:$AA$4966,"&gt;="&amp;Mensal!I143,VODANET!$AA$5:$AA$4966,"&lt;="&amp;Mensal!J143)</f>
        <v>24</v>
      </c>
      <c r="J145" s="406"/>
      <c r="K145" s="405">
        <f>COUNTIFS(VODANET!$AA$5:$AA$4966,"&gt;="&amp;Mensal!K143,VODANET!$AA$5:$AA$4966,"&lt;="&amp;Mensal!L143)</f>
        <v>26</v>
      </c>
      <c r="L145" s="406"/>
      <c r="M145" s="114">
        <f>SUM(C145:L145)</f>
        <v>150</v>
      </c>
    </row>
    <row r="146" spans="2:13" ht="16.5" customHeight="1" thickBot="1">
      <c r="B146" s="109" t="s">
        <v>6796</v>
      </c>
      <c r="C146" s="403">
        <v>1</v>
      </c>
      <c r="D146" s="404"/>
      <c r="E146" s="403">
        <v>0</v>
      </c>
      <c r="F146" s="404"/>
      <c r="G146" s="403">
        <v>4</v>
      </c>
      <c r="H146" s="404"/>
      <c r="I146" s="403">
        <v>0</v>
      </c>
      <c r="J146" s="404"/>
      <c r="K146" s="403">
        <v>6</v>
      </c>
      <c r="L146" s="404"/>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1">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2">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3">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05">
        <v>50</v>
      </c>
      <c r="D157" s="406"/>
      <c r="E157" s="405">
        <v>50</v>
      </c>
      <c r="F157" s="406"/>
      <c r="G157" s="405">
        <v>50</v>
      </c>
      <c r="H157" s="406"/>
      <c r="I157" s="405">
        <v>50</v>
      </c>
      <c r="J157" s="406"/>
      <c r="K157" s="114">
        <f>SUM(C157:J157)</f>
        <v>200</v>
      </c>
    </row>
    <row r="158" spans="2:13" ht="16.5" customHeight="1">
      <c r="B158" s="108" t="s">
        <v>5516</v>
      </c>
      <c r="C158" s="405">
        <f>COUNTIFS(VODANET!$AA$5:$AA$4966,"&gt;="&amp;Mensal!C156,VODANET!$AA$5:$AA$4966,"&lt;="&amp;Mensal!D156)</f>
        <v>47</v>
      </c>
      <c r="D158" s="406"/>
      <c r="E158" s="405">
        <f>COUNTIFS(VODANET!$AA$5:$AA$4966,"&gt;="&amp;Mensal!E156,VODANET!$AA$5:$AA$4966,"&lt;="&amp;Mensal!F156)</f>
        <v>32</v>
      </c>
      <c r="F158" s="406"/>
      <c r="G158" s="405">
        <f>COUNTIFS(VODANET!$AA$5:$AA$4966,"&gt;="&amp;Mensal!G156,VODANET!$AA$5:$AA$4966,"&lt;="&amp;Mensal!H156)</f>
        <v>36</v>
      </c>
      <c r="H158" s="406"/>
      <c r="I158" s="405">
        <f>COUNTIFS(VODANET!$AA$5:$AA$4966,"&gt;="&amp;Mensal!I156,VODANET!$AA$5:$AA$4966,"&lt;="&amp;Mensal!J156)</f>
        <v>90</v>
      </c>
      <c r="J158" s="406"/>
      <c r="K158" s="114">
        <f>SUM(C158:J158)</f>
        <v>205</v>
      </c>
    </row>
    <row r="159" spans="2:13" ht="16.5" customHeight="1" thickBot="1">
      <c r="B159" s="109" t="s">
        <v>6796</v>
      </c>
      <c r="C159" s="403">
        <v>0</v>
      </c>
      <c r="D159" s="404"/>
      <c r="E159" s="403">
        <v>0</v>
      </c>
      <c r="F159" s="404"/>
      <c r="G159" s="403">
        <v>0</v>
      </c>
      <c r="H159" s="404"/>
      <c r="I159" s="403">
        <v>0</v>
      </c>
      <c r="J159" s="404"/>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1">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1">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3">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20487</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05">
        <v>10</v>
      </c>
      <c r="D170" s="406"/>
      <c r="E170" s="405">
        <v>10</v>
      </c>
      <c r="F170" s="406"/>
      <c r="G170" s="405">
        <v>10</v>
      </c>
      <c r="H170" s="406"/>
      <c r="I170" s="405">
        <v>10</v>
      </c>
      <c r="J170" s="406"/>
      <c r="K170" s="405">
        <v>8</v>
      </c>
      <c r="L170" s="406"/>
      <c r="M170" s="114">
        <f>SUM(C170:L170)</f>
        <v>48</v>
      </c>
    </row>
    <row r="171" spans="2:13" ht="16.5" customHeight="1">
      <c r="B171" s="108" t="s">
        <v>5516</v>
      </c>
      <c r="C171" s="405">
        <f>COUNTIFS(VODANET!$AA$5:$AA$4966,"&gt;="&amp;Mensal!C169,VODANET!$AA$5:$AA$4966,"&lt;="&amp;Mensal!D169)</f>
        <v>10</v>
      </c>
      <c r="D171" s="406"/>
      <c r="E171" s="405">
        <f>COUNTIFS(VODANET!$AA$5:$AA$4966,"&gt;="&amp;Mensal!E169,VODANET!$AA$5:$AA$4966,"&lt;="&amp;Mensal!F169)</f>
        <v>11</v>
      </c>
      <c r="F171" s="406"/>
      <c r="G171" s="405">
        <f>COUNTIFS(VODANET!$AA$5:$AA$4966,"&gt;="&amp;Mensal!G169,VODANET!$AA$5:$AA$4966,"&lt;="&amp;Mensal!H169)</f>
        <v>5</v>
      </c>
      <c r="H171" s="406"/>
      <c r="I171" s="405">
        <f>COUNTIFS(VODANET!$AA$5:$AA$4966,"&gt;="&amp;Mensal!I169,VODANET!$AA$5:$AA$4966,"&lt;="&amp;Mensal!J169)</f>
        <v>5</v>
      </c>
      <c r="J171" s="406"/>
      <c r="K171" s="405">
        <f>COUNTIFS(VODANET!$AA$5:$AA$4966,"&gt;="&amp;Mensal!K169,VODANET!$AA$5:$AA$4966,"&lt;="&amp;Mensal!L169)</f>
        <v>6</v>
      </c>
      <c r="L171" s="406"/>
      <c r="M171" s="114">
        <f>SUM(C171:L171)</f>
        <v>37</v>
      </c>
    </row>
    <row r="172" spans="2:13" ht="16.5" customHeight="1" thickBot="1">
      <c r="B172" s="109" t="s">
        <v>6796</v>
      </c>
      <c r="C172" s="403">
        <v>1</v>
      </c>
      <c r="D172" s="404"/>
      <c r="E172" s="403">
        <v>0</v>
      </c>
      <c r="F172" s="404"/>
      <c r="G172" s="403">
        <v>0</v>
      </c>
      <c r="H172" s="404"/>
      <c r="I172" s="403">
        <v>2</v>
      </c>
      <c r="J172" s="404"/>
      <c r="K172" s="403">
        <v>0</v>
      </c>
      <c r="L172" s="404"/>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1">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2">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3">
        <f>SUM(C177:E177)</f>
        <v>0</v>
      </c>
    </row>
    <row r="178" spans="2:13" ht="16.5" customHeight="1" thickBot="1">
      <c r="C178" s="1"/>
      <c r="E178" s="308" t="s">
        <v>5514</v>
      </c>
      <c r="F178" s="309">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05">
        <v>8</v>
      </c>
      <c r="D183" s="406"/>
      <c r="E183" s="405">
        <v>3</v>
      </c>
      <c r="F183" s="406"/>
      <c r="G183" s="405">
        <v>0</v>
      </c>
      <c r="H183" s="406"/>
      <c r="I183" s="405">
        <v>0</v>
      </c>
      <c r="J183" s="406"/>
      <c r="K183" s="405">
        <v>0</v>
      </c>
      <c r="L183" s="406"/>
      <c r="M183" s="114">
        <f>SUM(C183:L183)</f>
        <v>11</v>
      </c>
    </row>
    <row r="184" spans="2:13" ht="16.5" customHeight="1">
      <c r="B184" s="108" t="s">
        <v>5516</v>
      </c>
      <c r="C184" s="405">
        <f>COUNTIFS(VODANET!$AA$5:$AA$4966,"&gt;="&amp;Mensal!C182,VODANET!$AA$5:$AA$4966,"&lt;="&amp;Mensal!D182)</f>
        <v>2</v>
      </c>
      <c r="D184" s="406"/>
      <c r="E184" s="405">
        <f>COUNTIFS(VODANET!$AA$5:$AA$4966,"&gt;="&amp;Mensal!E182,VODANET!$AA$5:$AA$4966,"&lt;="&amp;Mensal!F182)</f>
        <v>0</v>
      </c>
      <c r="F184" s="406"/>
      <c r="G184" s="405">
        <f>COUNTIFS(VODANET!$AA$5:$AA$4966,"&gt;="&amp;Mensal!G182,VODANET!$AA$5:$AA$4966,"&lt;="&amp;Mensal!H182)</f>
        <v>1</v>
      </c>
      <c r="H184" s="406"/>
      <c r="I184" s="405">
        <f>COUNTIFS(VODANET!$AA$5:$AA$4966,"&gt;="&amp;Mensal!I182,VODANET!$AA$5:$AA$4966,"&lt;="&amp;Mensal!J182)</f>
        <v>4</v>
      </c>
      <c r="J184" s="406"/>
      <c r="K184" s="405">
        <f>COUNTIFS(VODANET!$AA$5:$AA$4966,"&gt;="&amp;Mensal!K182,VODANET!$AA$5:$AA$4966,"&lt;="&amp;Mensal!L182)</f>
        <v>3</v>
      </c>
      <c r="L184" s="406"/>
      <c r="M184" s="114">
        <f>SUM(C184:L184)</f>
        <v>10</v>
      </c>
    </row>
    <row r="185" spans="2:13" ht="16.5" customHeight="1" thickBot="1">
      <c r="B185" s="109" t="s">
        <v>6796</v>
      </c>
      <c r="C185" s="403">
        <v>0</v>
      </c>
      <c r="D185" s="404"/>
      <c r="E185" s="403">
        <v>0</v>
      </c>
      <c r="F185" s="404"/>
      <c r="G185" s="403">
        <v>0</v>
      </c>
      <c r="H185" s="404"/>
      <c r="I185" s="403">
        <v>0</v>
      </c>
      <c r="J185" s="404"/>
      <c r="K185" s="403">
        <v>0</v>
      </c>
      <c r="L185" s="404"/>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1">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2">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3">
        <f>SUM(C190:E190)</f>
        <v>0</v>
      </c>
    </row>
    <row r="191" spans="2:13" ht="16.5" customHeight="1" thickBot="1">
      <c r="C191" s="1"/>
      <c r="E191" s="308" t="s">
        <v>5514</v>
      </c>
      <c r="F191" s="309">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05">
        <v>0</v>
      </c>
      <c r="D196" s="406"/>
      <c r="E196" s="405">
        <v>0</v>
      </c>
      <c r="F196" s="406"/>
      <c r="G196" s="405">
        <v>0</v>
      </c>
      <c r="H196" s="406"/>
      <c r="I196" s="405">
        <v>0</v>
      </c>
      <c r="J196" s="406"/>
      <c r="K196" s="405">
        <v>0</v>
      </c>
      <c r="L196" s="406"/>
      <c r="M196" s="114">
        <f>SUM(C196:L196)</f>
        <v>0</v>
      </c>
    </row>
    <row r="197" spans="2:13" ht="16.5" customHeight="1">
      <c r="B197" s="108" t="s">
        <v>5516</v>
      </c>
      <c r="C197" s="405">
        <f>COUNTIFS(VODANET!$AA$5:$AA$4966,"&gt;="&amp;Mensal!C195,VODANET!$AA$5:$AA$4966,"&lt;="&amp;Mensal!D195)</f>
        <v>0</v>
      </c>
      <c r="D197" s="406"/>
      <c r="E197" s="405">
        <f>COUNTIFS(VODANET!$AA$5:$AA$4966,"&gt;="&amp;Mensal!E195,VODANET!$AA$5:$AA$4966,"&lt;="&amp;Mensal!F195)</f>
        <v>0</v>
      </c>
      <c r="F197" s="406"/>
      <c r="G197" s="405">
        <f>COUNTIFS(VODANET!$AA$5:$AA$4966,"&gt;="&amp;Mensal!G195,VODANET!$AA$5:$AA$4966,"&lt;="&amp;Mensal!H195)</f>
        <v>0</v>
      </c>
      <c r="H197" s="406"/>
      <c r="I197" s="405">
        <f>COUNTIFS(VODANET!$AA$5:$AA$4966,"&gt;="&amp;Mensal!I195,VODANET!$AA$5:$AA$4966,"&lt;="&amp;Mensal!J195)</f>
        <v>0</v>
      </c>
      <c r="J197" s="406"/>
      <c r="K197" s="405">
        <f>COUNTIFS(VODANET!$AA$5:$AA$4966,"&gt;="&amp;Mensal!K195,VODANET!$AA$5:$AA$4966,"&lt;="&amp;Mensal!L195)</f>
        <v>0</v>
      </c>
      <c r="L197" s="406"/>
      <c r="M197" s="114">
        <f>SUM(C197:L197)</f>
        <v>0</v>
      </c>
    </row>
    <row r="198" spans="2:13" ht="16.5" customHeight="1" thickBot="1">
      <c r="B198" s="109" t="s">
        <v>6796</v>
      </c>
      <c r="C198" s="403">
        <v>0</v>
      </c>
      <c r="D198" s="404"/>
      <c r="E198" s="403">
        <v>0</v>
      </c>
      <c r="F198" s="404"/>
      <c r="G198" s="403">
        <v>0</v>
      </c>
      <c r="H198" s="404"/>
      <c r="I198" s="403">
        <v>0</v>
      </c>
      <c r="J198" s="404"/>
      <c r="K198" s="403">
        <v>0</v>
      </c>
      <c r="L198" s="404"/>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1">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2">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3">
        <f>SUM(C203:E203)</f>
        <v>0</v>
      </c>
    </row>
    <row r="204" spans="2:13" ht="16.5" customHeight="1" thickBot="1">
      <c r="C204" s="1"/>
      <c r="E204" s="308" t="s">
        <v>5514</v>
      </c>
      <c r="F204" s="309">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09" t="s">
        <v>6785</v>
      </c>
      <c r="E4" s="410"/>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07" t="s">
        <v>6790</v>
      </c>
      <c r="E9" s="408"/>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1">
        <f>C2</f>
        <v>41539</v>
      </c>
      <c r="E17" s="192">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8"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20489</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20640</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20490</v>
      </c>
      <c r="L113" s="16" t="s">
        <v>4294</v>
      </c>
      <c r="M113" s="16" t="s">
        <v>20491</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20421</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20492</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20493</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20422</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20423</v>
      </c>
      <c r="K202" s="16" t="s">
        <v>7821</v>
      </c>
      <c r="L202" s="16" t="s">
        <v>4391</v>
      </c>
      <c r="M202" s="16" t="s">
        <v>20424</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20425</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20494</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20426</v>
      </c>
      <c r="K259" s="16" t="s">
        <v>20427</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20428</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5">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20495</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20496</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20497</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20498</v>
      </c>
      <c r="K340" s="16" t="s">
        <v>2552</v>
      </c>
      <c r="L340" s="16" t="s">
        <v>4489</v>
      </c>
      <c r="M340" s="16" t="s">
        <v>20499</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20500</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20429</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20501</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20502</v>
      </c>
      <c r="K479" s="16" t="s">
        <v>20503</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20504</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20505</v>
      </c>
      <c r="K482" s="16" t="s">
        <v>3215</v>
      </c>
      <c r="L482" s="16" t="s">
        <v>4599</v>
      </c>
      <c r="M482" s="16" t="s">
        <v>20506</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20507</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20508</v>
      </c>
      <c r="K485" s="16" t="s">
        <v>3221</v>
      </c>
      <c r="L485" s="16" t="s">
        <v>4604</v>
      </c>
      <c r="M485" s="16" t="s">
        <v>20509</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20510</v>
      </c>
      <c r="K487" s="16" t="s">
        <v>15207</v>
      </c>
      <c r="L487" s="16" t="s">
        <v>4600</v>
      </c>
      <c r="M487" s="16" t="s">
        <v>20511</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20512</v>
      </c>
      <c r="K488" s="16" t="s">
        <v>14947</v>
      </c>
      <c r="L488" s="16" t="s">
        <v>4606</v>
      </c>
      <c r="M488" s="16" t="s">
        <v>20513</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20514</v>
      </c>
      <c r="K489" s="16" t="s">
        <v>3224</v>
      </c>
      <c r="L489" s="16" t="s">
        <v>4607</v>
      </c>
      <c r="M489" s="16" t="s">
        <v>20515</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20516</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20517</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20518</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20519</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20520</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20430</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20566</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20521</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20522</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20523</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20524</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20525</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20526</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20527</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20528</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20431</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20432</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20433</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20426</v>
      </c>
      <c r="K666" s="16" t="s">
        <v>20434</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20426</v>
      </c>
      <c r="K667" s="16" t="s">
        <v>20435</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20436</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20529</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20437</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20438</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20439</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20440</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20441</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20530</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20531</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20637</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20532</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20533</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20534</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20535</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20536</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20537</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20538</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20539</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20540</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20442</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20442</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20443</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20541</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20542</v>
      </c>
      <c r="K1216" s="16" t="s">
        <v>7708</v>
      </c>
      <c r="L1216" s="16" t="s">
        <v>7709</v>
      </c>
      <c r="M1216" s="16" t="s">
        <v>20543</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20444</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20544</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20610</v>
      </c>
      <c r="K1306" s="16" t="s">
        <v>20611</v>
      </c>
      <c r="L1306" s="16" t="s">
        <v>7809</v>
      </c>
      <c r="M1306" s="16" t="s">
        <v>20612</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20393</v>
      </c>
      <c r="I1458" s="16">
        <v>41479</v>
      </c>
      <c r="J1458" s="16" t="s">
        <v>12253</v>
      </c>
      <c r="K1458" s="16" t="s">
        <v>20282</v>
      </c>
      <c r="L1458" s="16" t="s">
        <v>8002</v>
      </c>
      <c r="M1458" s="16" t="s">
        <v>12254</v>
      </c>
      <c r="N1458" s="16" t="s">
        <v>20394</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20545</v>
      </c>
      <c r="K1560" s="16" t="s">
        <v>20546</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20547</v>
      </c>
      <c r="K1561" s="16" t="s">
        <v>12897</v>
      </c>
      <c r="L1561" s="16" t="s">
        <v>12898</v>
      </c>
      <c r="M1561" s="16" t="s">
        <v>20548</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20549</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20550</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20551</v>
      </c>
      <c r="K1566" s="16" t="s">
        <v>20552</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20445</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20446</v>
      </c>
      <c r="K1668" s="16" t="s">
        <v>16098</v>
      </c>
      <c r="L1668" s="16" t="s">
        <v>16093</v>
      </c>
      <c r="M1668" s="16" t="s">
        <v>20447</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20448</v>
      </c>
      <c r="K1670" s="16" t="s">
        <v>20449</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20450</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20451</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20452</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20453</v>
      </c>
      <c r="K1681" s="16" t="s">
        <v>16142</v>
      </c>
      <c r="L1681" s="16" t="s">
        <v>16139</v>
      </c>
      <c r="M1681" s="16" t="s">
        <v>20454</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20455</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20553</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20554</v>
      </c>
      <c r="K1701" s="16" t="s">
        <v>16210</v>
      </c>
      <c r="L1701" s="16" t="s">
        <v>16211</v>
      </c>
      <c r="M1701" s="16" t="s">
        <v>20555</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1">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20456</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20457</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20395</v>
      </c>
      <c r="I1715" s="16">
        <v>41477</v>
      </c>
      <c r="J1715" s="16" t="s">
        <v>16266</v>
      </c>
      <c r="K1715" s="16" t="s">
        <v>20396</v>
      </c>
      <c r="L1715" s="16" t="s">
        <v>16260</v>
      </c>
      <c r="M1715" s="16" t="s">
        <v>16264</v>
      </c>
      <c r="N1715" s="16" t="s">
        <v>20397</v>
      </c>
      <c r="O1715" s="16" t="s">
        <v>14617</v>
      </c>
      <c r="P1715" s="16">
        <v>41479</v>
      </c>
      <c r="Q1715" s="16" t="s">
        <v>20398</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20458</v>
      </c>
      <c r="O1720" s="16" t="s">
        <v>20459</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20460</v>
      </c>
      <c r="I1722" s="3">
        <v>41470</v>
      </c>
      <c r="J1722" s="16" t="s">
        <v>20310</v>
      </c>
      <c r="K1722" s="16" t="s">
        <v>20311</v>
      </c>
      <c r="L1722" s="16" t="s">
        <v>4437</v>
      </c>
      <c r="M1722" s="16" t="s">
        <v>17095</v>
      </c>
      <c r="N1722" s="16" t="s">
        <v>20461</v>
      </c>
      <c r="O1722" s="16" t="s">
        <v>9307</v>
      </c>
      <c r="P1722" s="16">
        <v>41485</v>
      </c>
      <c r="Q1722" s="28" t="s">
        <v>20312</v>
      </c>
      <c r="R1722" s="16" t="s">
        <v>20462</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20641</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20399</v>
      </c>
      <c r="I1752" s="16">
        <v>41477</v>
      </c>
      <c r="J1752" s="16" t="s">
        <v>17216</v>
      </c>
      <c r="K1752" s="16" t="s">
        <v>20295</v>
      </c>
      <c r="L1752" s="16" t="s">
        <v>17217</v>
      </c>
      <c r="M1752" s="16" t="s">
        <v>17218</v>
      </c>
      <c r="N1752" s="16" t="s">
        <v>20400</v>
      </c>
      <c r="O1752" s="16" t="s">
        <v>20401</v>
      </c>
      <c r="P1752" s="16">
        <v>41479</v>
      </c>
      <c r="Q1752" s="16" t="s">
        <v>20328</v>
      </c>
      <c r="R1752" s="16" t="s">
        <v>20402</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20642</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20643</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20613</v>
      </c>
      <c r="I1781" s="3">
        <v>41386</v>
      </c>
      <c r="J1781" s="16" t="s">
        <v>17334</v>
      </c>
      <c r="K1781" s="16" t="s">
        <v>17343</v>
      </c>
      <c r="L1781" s="16" t="s">
        <v>17344</v>
      </c>
      <c r="M1781" s="16">
        <v>33769529</v>
      </c>
      <c r="N1781" s="16" t="s">
        <v>20621</v>
      </c>
      <c r="O1781" s="16" t="s">
        <v>20620</v>
      </c>
      <c r="P1781" s="16">
        <v>41512</v>
      </c>
      <c r="Q1781" s="16" t="s">
        <v>20580</v>
      </c>
      <c r="R1781" s="16" t="s">
        <v>20614</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20644</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20403</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20463</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20404</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20556</v>
      </c>
      <c r="I1853" s="3">
        <v>41407</v>
      </c>
      <c r="J1853" s="16" t="s">
        <v>18055</v>
      </c>
      <c r="K1853" s="16" t="s">
        <v>18056</v>
      </c>
      <c r="L1853" s="16" t="s">
        <v>8303</v>
      </c>
      <c r="M1853" s="16" t="s">
        <v>18057</v>
      </c>
      <c r="N1853" s="16" t="s">
        <v>20557</v>
      </c>
      <c r="O1853" s="16" t="s">
        <v>8962</v>
      </c>
      <c r="P1853" s="16">
        <v>41509</v>
      </c>
      <c r="Q1853" s="28" t="s">
        <v>455</v>
      </c>
      <c r="R1853" s="16" t="s">
        <v>20558</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20464</v>
      </c>
      <c r="I1854" s="3">
        <v>41407</v>
      </c>
      <c r="J1854" s="16" t="s">
        <v>18059</v>
      </c>
      <c r="K1854" s="16" t="s">
        <v>18060</v>
      </c>
      <c r="L1854" s="16" t="s">
        <v>8303</v>
      </c>
      <c r="M1854" s="16" t="s">
        <v>18057</v>
      </c>
      <c r="N1854" s="16" t="s">
        <v>20559</v>
      </c>
      <c r="O1854" s="16" t="s">
        <v>7561</v>
      </c>
      <c r="P1854" s="16">
        <v>41486</v>
      </c>
      <c r="Q1854" s="28" t="s">
        <v>455</v>
      </c>
      <c r="R1854" s="16" t="s">
        <v>20465</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20560</v>
      </c>
      <c r="I1855" s="3">
        <v>41407</v>
      </c>
      <c r="J1855" s="16" t="s">
        <v>18062</v>
      </c>
      <c r="K1855" s="16" t="s">
        <v>18063</v>
      </c>
      <c r="L1855" s="16" t="s">
        <v>8303</v>
      </c>
      <c r="M1855" s="16" t="s">
        <v>18064</v>
      </c>
      <c r="N1855" s="16" t="s">
        <v>20561</v>
      </c>
      <c r="O1855" s="16" t="s">
        <v>7419</v>
      </c>
      <c r="P1855" s="16">
        <v>41486</v>
      </c>
      <c r="Q1855" s="28" t="s">
        <v>455</v>
      </c>
      <c r="R1855" s="16" t="s">
        <v>20562</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20615</v>
      </c>
      <c r="I1856" s="3">
        <v>41407</v>
      </c>
      <c r="J1856" s="16" t="s">
        <v>18066</v>
      </c>
      <c r="K1856" s="16" t="s">
        <v>18067</v>
      </c>
      <c r="L1856" s="16" t="s">
        <v>8303</v>
      </c>
      <c r="M1856" s="16" t="s">
        <v>18068</v>
      </c>
      <c r="N1856" s="16" t="s">
        <v>20616</v>
      </c>
      <c r="O1856" s="16" t="s">
        <v>20606</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1">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20567</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20563</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20405</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20406</v>
      </c>
      <c r="I1974" s="3">
        <v>41432</v>
      </c>
      <c r="J1974" s="16" t="s">
        <v>18747</v>
      </c>
      <c r="K1974" s="16" t="s">
        <v>20407</v>
      </c>
      <c r="L1974" s="16" t="s">
        <v>18748</v>
      </c>
      <c r="M1974" s="261">
        <v>3858.7362355953906</v>
      </c>
      <c r="N1974" s="16" t="s">
        <v>455</v>
      </c>
      <c r="O1974" s="16" t="s">
        <v>455</v>
      </c>
      <c r="P1974" s="16" t="s">
        <v>455</v>
      </c>
      <c r="Q1974" s="28" t="s">
        <v>20564</v>
      </c>
      <c r="R1974" s="16" t="s">
        <v>20408</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20466</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20565</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20581</v>
      </c>
      <c r="I2081" s="3">
        <v>41452</v>
      </c>
      <c r="J2081" s="16" t="s">
        <v>19183</v>
      </c>
      <c r="K2081" s="16" t="s">
        <v>19184</v>
      </c>
      <c r="L2081" s="16" t="s">
        <v>19185</v>
      </c>
      <c r="M2081" s="16" t="s">
        <v>19186</v>
      </c>
      <c r="N2081" s="16" t="s">
        <v>20582</v>
      </c>
      <c r="O2081" s="16" t="s">
        <v>20583</v>
      </c>
      <c r="P2081" s="16">
        <v>41506</v>
      </c>
      <c r="Q2081" s="28" t="s">
        <v>455</v>
      </c>
      <c r="R2081" s="16" t="s">
        <v>20584</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20585</v>
      </c>
      <c r="I2086" s="16">
        <v>41500</v>
      </c>
      <c r="J2086" s="16" t="s">
        <v>19198</v>
      </c>
      <c r="K2086" s="16" t="s">
        <v>19555</v>
      </c>
      <c r="L2086" s="16" t="s">
        <v>19200</v>
      </c>
      <c r="M2086" s="16" t="s">
        <v>19201</v>
      </c>
      <c r="N2086" s="16" t="s">
        <v>20586</v>
      </c>
      <c r="O2086" s="16" t="s">
        <v>20587</v>
      </c>
      <c r="P2086" s="3">
        <v>41500</v>
      </c>
      <c r="Q2086" s="28" t="s">
        <v>20467</v>
      </c>
      <c r="R2086" s="16" t="s">
        <v>20588</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8"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20589</v>
      </c>
      <c r="R2091" s="16" t="s">
        <v>455</v>
      </c>
      <c r="S2091" t="s">
        <v>9596</v>
      </c>
      <c r="T2091" t="s">
        <v>14841</v>
      </c>
      <c r="U2091" s="16" t="s">
        <v>455</v>
      </c>
      <c r="V2091" s="208"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20590</v>
      </c>
      <c r="R2092" s="16" t="s">
        <v>455</v>
      </c>
      <c r="S2092" t="s">
        <v>9876</v>
      </c>
      <c r="T2092" t="s">
        <v>14841</v>
      </c>
      <c r="U2092" s="16" t="s">
        <v>455</v>
      </c>
      <c r="V2092" s="208"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20591</v>
      </c>
      <c r="I2093" s="16">
        <v>41499</v>
      </c>
      <c r="J2093" t="s">
        <v>20568</v>
      </c>
      <c r="K2093" t="s">
        <v>20569</v>
      </c>
      <c r="L2093" t="s">
        <v>20570</v>
      </c>
      <c r="M2093" t="s">
        <v>20571</v>
      </c>
      <c r="N2093" s="16" t="s">
        <v>20592</v>
      </c>
      <c r="O2093" s="16" t="s">
        <v>20593</v>
      </c>
      <c r="P2093" s="16">
        <v>41507</v>
      </c>
      <c r="Q2093" s="16" t="s">
        <v>455</v>
      </c>
      <c r="R2093" s="16" t="s">
        <v>20594</v>
      </c>
      <c r="S2093" t="s">
        <v>20572</v>
      </c>
      <c r="T2093" t="s">
        <v>14841</v>
      </c>
      <c r="U2093" s="16" t="s">
        <v>18325</v>
      </c>
      <c r="V2093" s="208">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20638</v>
      </c>
      <c r="I2094" s="16">
        <v>41515</v>
      </c>
      <c r="J2094" t="s">
        <v>20573</v>
      </c>
      <c r="K2094" t="s">
        <v>20574</v>
      </c>
      <c r="L2094" t="s">
        <v>20575</v>
      </c>
      <c r="M2094">
        <v>39160027</v>
      </c>
      <c r="N2094" s="16" t="s">
        <v>20639</v>
      </c>
      <c r="O2094" s="16" t="s">
        <v>5054</v>
      </c>
      <c r="P2094" s="16">
        <v>41515</v>
      </c>
      <c r="Q2094" s="16" t="s">
        <v>455</v>
      </c>
      <c r="R2094" s="16" t="s">
        <v>20408</v>
      </c>
      <c r="S2094" t="s">
        <v>20576</v>
      </c>
      <c r="T2094" t="s">
        <v>14841</v>
      </c>
      <c r="U2094" s="16" t="s">
        <v>15407</v>
      </c>
      <c r="V2094" s="208">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20595</v>
      </c>
      <c r="L2095" t="s">
        <v>7020</v>
      </c>
      <c r="M2095" t="s">
        <v>20596</v>
      </c>
      <c r="N2095" s="16" t="s">
        <v>455</v>
      </c>
      <c r="O2095" s="16" t="s">
        <v>455</v>
      </c>
      <c r="P2095" s="16" t="s">
        <v>455</v>
      </c>
      <c r="Q2095" t="s">
        <v>20597</v>
      </c>
      <c r="R2095" s="16" t="s">
        <v>455</v>
      </c>
      <c r="S2095" t="s">
        <v>11355</v>
      </c>
      <c r="T2095" t="s">
        <v>14841</v>
      </c>
      <c r="U2095" s="16" t="s">
        <v>455</v>
      </c>
      <c r="V2095" s="208"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20617</v>
      </c>
      <c r="I2096" s="16">
        <v>41506</v>
      </c>
      <c r="J2096" t="s">
        <v>7078</v>
      </c>
      <c r="K2096" t="s">
        <v>20598</v>
      </c>
      <c r="L2096" t="s">
        <v>7020</v>
      </c>
      <c r="M2096" t="s">
        <v>20596</v>
      </c>
      <c r="N2096" s="16" t="s">
        <v>20618</v>
      </c>
      <c r="O2096" s="16" t="s">
        <v>12726</v>
      </c>
      <c r="P2096" s="16" t="s">
        <v>455</v>
      </c>
      <c r="Q2096" t="s">
        <v>20599</v>
      </c>
      <c r="R2096" s="16" t="s">
        <v>11954</v>
      </c>
      <c r="S2096" t="s">
        <v>11355</v>
      </c>
      <c r="T2096" t="s">
        <v>14841</v>
      </c>
      <c r="U2096" s="16" t="s">
        <v>455</v>
      </c>
      <c r="V2096" s="208">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9" t="s">
        <v>5</v>
      </c>
      <c r="B1" s="210" t="s">
        <v>264</v>
      </c>
      <c r="C1" s="210" t="s">
        <v>16327</v>
      </c>
      <c r="D1" s="210" t="s">
        <v>378</v>
      </c>
      <c r="E1" s="210" t="s">
        <v>16328</v>
      </c>
      <c r="F1" s="211"/>
      <c r="G1" s="210" t="s">
        <v>16329</v>
      </c>
      <c r="H1" s="210" t="s">
        <v>16330</v>
      </c>
      <c r="I1" s="212" t="s">
        <v>16331</v>
      </c>
      <c r="J1" s="213" t="s">
        <v>16332</v>
      </c>
    </row>
    <row r="2" spans="1:10">
      <c r="A2" s="214" t="s">
        <v>16333</v>
      </c>
      <c r="B2" s="215" t="s">
        <v>2555</v>
      </c>
      <c r="C2" s="216"/>
      <c r="D2" s="215"/>
      <c r="E2" s="217">
        <v>40867</v>
      </c>
      <c r="F2" s="218"/>
      <c r="G2" s="219">
        <v>57436.1</v>
      </c>
      <c r="H2" s="215">
        <v>136</v>
      </c>
      <c r="I2" s="215" t="s">
        <v>1308</v>
      </c>
      <c r="J2" s="220"/>
    </row>
    <row r="3" spans="1:10">
      <c r="A3" s="221" t="s">
        <v>16334</v>
      </c>
      <c r="B3" s="222" t="s">
        <v>270</v>
      </c>
      <c r="C3" s="223" t="s">
        <v>16335</v>
      </c>
      <c r="D3" s="222" t="s">
        <v>430</v>
      </c>
      <c r="E3" s="224">
        <v>40898</v>
      </c>
      <c r="F3" s="225">
        <f>E3+31</f>
        <v>40929</v>
      </c>
      <c r="G3" s="226">
        <v>5771.3</v>
      </c>
      <c r="H3" s="222">
        <v>146</v>
      </c>
      <c r="I3" s="222" t="s">
        <v>1308</v>
      </c>
      <c r="J3" s="227"/>
    </row>
    <row r="4" spans="1:10">
      <c r="A4" s="221" t="s">
        <v>16336</v>
      </c>
      <c r="B4" s="222" t="s">
        <v>270</v>
      </c>
      <c r="C4" s="223" t="s">
        <v>16337</v>
      </c>
      <c r="D4" s="222" t="s">
        <v>426</v>
      </c>
      <c r="E4" s="224">
        <v>40899</v>
      </c>
      <c r="F4" s="225">
        <f t="shared" ref="F4:F67" si="0">E4+31</f>
        <v>40930</v>
      </c>
      <c r="G4" s="226">
        <v>5771.3</v>
      </c>
      <c r="H4" s="222">
        <v>146</v>
      </c>
      <c r="I4" s="222" t="s">
        <v>1308</v>
      </c>
      <c r="J4" s="227"/>
    </row>
    <row r="5" spans="1:10">
      <c r="A5" s="221" t="s">
        <v>16338</v>
      </c>
      <c r="B5" s="222" t="s">
        <v>270</v>
      </c>
      <c r="C5" s="223" t="s">
        <v>16339</v>
      </c>
      <c r="D5" s="222" t="s">
        <v>427</v>
      </c>
      <c r="E5" s="224">
        <v>40899</v>
      </c>
      <c r="F5" s="225">
        <f t="shared" si="0"/>
        <v>40930</v>
      </c>
      <c r="G5" s="226">
        <v>5771.3</v>
      </c>
      <c r="H5" s="222">
        <v>146</v>
      </c>
      <c r="I5" s="222" t="s">
        <v>1308</v>
      </c>
      <c r="J5" s="227"/>
    </row>
    <row r="6" spans="1:10">
      <c r="A6" s="221" t="s">
        <v>16340</v>
      </c>
      <c r="B6" s="222" t="s">
        <v>270</v>
      </c>
      <c r="C6" s="223" t="s">
        <v>16341</v>
      </c>
      <c r="D6" s="222" t="s">
        <v>435</v>
      </c>
      <c r="E6" s="224">
        <v>40903</v>
      </c>
      <c r="F6" s="225">
        <f t="shared" si="0"/>
        <v>40934</v>
      </c>
      <c r="G6" s="226">
        <v>5771.3</v>
      </c>
      <c r="H6" s="222">
        <v>146</v>
      </c>
      <c r="I6" s="222" t="s">
        <v>1308</v>
      </c>
      <c r="J6" s="227"/>
    </row>
    <row r="7" spans="1:10">
      <c r="A7" s="221" t="s">
        <v>16342</v>
      </c>
      <c r="B7" s="222" t="s">
        <v>283</v>
      </c>
      <c r="C7" s="223" t="s">
        <v>16343</v>
      </c>
      <c r="D7" s="222" t="s">
        <v>387</v>
      </c>
      <c r="E7" s="224">
        <v>40899</v>
      </c>
      <c r="F7" s="225">
        <f t="shared" si="0"/>
        <v>40930</v>
      </c>
      <c r="G7" s="226">
        <v>5771.3</v>
      </c>
      <c r="H7" s="222">
        <v>147</v>
      </c>
      <c r="I7" s="222" t="s">
        <v>1308</v>
      </c>
      <c r="J7" s="227"/>
    </row>
    <row r="8" spans="1:10">
      <c r="A8" s="221" t="s">
        <v>16344</v>
      </c>
      <c r="B8" s="222" t="s">
        <v>295</v>
      </c>
      <c r="C8" s="223" t="s">
        <v>16345</v>
      </c>
      <c r="D8" s="222" t="s">
        <v>445</v>
      </c>
      <c r="E8" s="224">
        <v>40904</v>
      </c>
      <c r="F8" s="225">
        <f t="shared" si="0"/>
        <v>40935</v>
      </c>
      <c r="G8" s="226">
        <v>5771.3</v>
      </c>
      <c r="H8" s="222">
        <v>148</v>
      </c>
      <c r="I8" s="222" t="s">
        <v>1308</v>
      </c>
      <c r="J8" s="227"/>
    </row>
    <row r="9" spans="1:10">
      <c r="A9" s="221" t="s">
        <v>16346</v>
      </c>
      <c r="B9" s="222" t="s">
        <v>341</v>
      </c>
      <c r="C9" s="223" t="s">
        <v>16347</v>
      </c>
      <c r="D9" s="222" t="s">
        <v>390</v>
      </c>
      <c r="E9" s="224">
        <v>40905</v>
      </c>
      <c r="F9" s="225">
        <f t="shared" si="0"/>
        <v>40936</v>
      </c>
      <c r="G9" s="226">
        <v>5771.3</v>
      </c>
      <c r="H9" s="222">
        <v>149</v>
      </c>
      <c r="I9" s="222" t="s">
        <v>1308</v>
      </c>
      <c r="J9" s="227"/>
    </row>
    <row r="10" spans="1:10">
      <c r="A10" s="221" t="s">
        <v>16348</v>
      </c>
      <c r="B10" s="222" t="s">
        <v>306</v>
      </c>
      <c r="C10" s="223" t="s">
        <v>16349</v>
      </c>
      <c r="D10" s="222" t="s">
        <v>396</v>
      </c>
      <c r="E10" s="224">
        <v>40905</v>
      </c>
      <c r="F10" s="225">
        <f t="shared" si="0"/>
        <v>40936</v>
      </c>
      <c r="G10" s="226">
        <v>5771.3</v>
      </c>
      <c r="H10" s="222">
        <v>150</v>
      </c>
      <c r="I10" s="222" t="s">
        <v>1308</v>
      </c>
      <c r="J10" s="227"/>
    </row>
    <row r="11" spans="1:10">
      <c r="A11" s="221" t="s">
        <v>16350</v>
      </c>
      <c r="B11" s="222" t="s">
        <v>287</v>
      </c>
      <c r="C11" s="223" t="s">
        <v>16351</v>
      </c>
      <c r="D11" s="222" t="s">
        <v>395</v>
      </c>
      <c r="E11" s="224">
        <v>40905</v>
      </c>
      <c r="F11" s="225">
        <f t="shared" si="0"/>
        <v>40936</v>
      </c>
      <c r="G11" s="226">
        <v>5771.3</v>
      </c>
      <c r="H11" s="222">
        <v>151</v>
      </c>
      <c r="I11" s="222" t="s">
        <v>1308</v>
      </c>
      <c r="J11" s="227"/>
    </row>
    <row r="12" spans="1:10">
      <c r="A12" s="221" t="s">
        <v>16352</v>
      </c>
      <c r="B12" s="222" t="s">
        <v>377</v>
      </c>
      <c r="C12" s="223" t="s">
        <v>16353</v>
      </c>
      <c r="D12" s="222" t="s">
        <v>415</v>
      </c>
      <c r="E12" s="224">
        <v>40905</v>
      </c>
      <c r="F12" s="225">
        <f t="shared" si="0"/>
        <v>40936</v>
      </c>
      <c r="G12" s="226">
        <v>5771.3</v>
      </c>
      <c r="H12" s="222">
        <v>152</v>
      </c>
      <c r="I12" s="222" t="s">
        <v>1308</v>
      </c>
      <c r="J12" s="227"/>
    </row>
    <row r="13" spans="1:10">
      <c r="A13" s="221" t="s">
        <v>16354</v>
      </c>
      <c r="B13" s="222" t="s">
        <v>270</v>
      </c>
      <c r="C13" s="223" t="s">
        <v>16355</v>
      </c>
      <c r="D13" s="222" t="s">
        <v>436</v>
      </c>
      <c r="E13" s="224">
        <v>40905</v>
      </c>
      <c r="F13" s="225">
        <f t="shared" si="0"/>
        <v>40936</v>
      </c>
      <c r="G13" s="226">
        <v>5771.3</v>
      </c>
      <c r="H13" s="222">
        <v>153</v>
      </c>
      <c r="I13" s="222" t="s">
        <v>1308</v>
      </c>
      <c r="J13" s="227"/>
    </row>
    <row r="14" spans="1:10">
      <c r="A14" s="221" t="s">
        <v>16356</v>
      </c>
      <c r="B14" s="222" t="s">
        <v>345</v>
      </c>
      <c r="C14" s="223" t="s">
        <v>16357</v>
      </c>
      <c r="D14" s="222" t="s">
        <v>423</v>
      </c>
      <c r="E14" s="224">
        <v>40905</v>
      </c>
      <c r="F14" s="225">
        <f t="shared" si="0"/>
        <v>40936</v>
      </c>
      <c r="G14" s="226">
        <v>5771.3</v>
      </c>
      <c r="H14" s="222">
        <v>154</v>
      </c>
      <c r="I14" s="222" t="s">
        <v>1308</v>
      </c>
      <c r="J14" s="227"/>
    </row>
    <row r="15" spans="1:10">
      <c r="A15" s="221" t="s">
        <v>16358</v>
      </c>
      <c r="B15" s="222" t="s">
        <v>317</v>
      </c>
      <c r="C15" s="223" t="s">
        <v>16359</v>
      </c>
      <c r="D15" s="222" t="s">
        <v>413</v>
      </c>
      <c r="E15" s="224">
        <v>40905</v>
      </c>
      <c r="F15" s="225">
        <f t="shared" si="0"/>
        <v>40936</v>
      </c>
      <c r="G15" s="226">
        <v>5771.3</v>
      </c>
      <c r="H15" s="222">
        <v>155</v>
      </c>
      <c r="I15" s="222" t="s">
        <v>1308</v>
      </c>
      <c r="J15" s="227"/>
    </row>
    <row r="16" spans="1:10">
      <c r="A16" s="221" t="s">
        <v>16360</v>
      </c>
      <c r="B16" s="222" t="s">
        <v>302</v>
      </c>
      <c r="C16" s="223" t="s">
        <v>16361</v>
      </c>
      <c r="D16" s="222" t="s">
        <v>386</v>
      </c>
      <c r="E16" s="224">
        <v>40906</v>
      </c>
      <c r="F16" s="225">
        <f t="shared" si="0"/>
        <v>40937</v>
      </c>
      <c r="G16" s="226">
        <v>5771.3</v>
      </c>
      <c r="H16" s="222">
        <v>160</v>
      </c>
      <c r="I16" s="222" t="s">
        <v>1308</v>
      </c>
      <c r="J16" s="227"/>
    </row>
    <row r="17" spans="1:10">
      <c r="A17" s="221" t="s">
        <v>16362</v>
      </c>
      <c r="B17" s="222" t="s">
        <v>294</v>
      </c>
      <c r="C17" s="223" t="s">
        <v>16363</v>
      </c>
      <c r="D17" s="222" t="s">
        <v>1420</v>
      </c>
      <c r="E17" s="224">
        <v>40910</v>
      </c>
      <c r="F17" s="225">
        <f t="shared" si="0"/>
        <v>40941</v>
      </c>
      <c r="G17" s="226">
        <v>5771.3</v>
      </c>
      <c r="H17" s="222">
        <v>163</v>
      </c>
      <c r="I17" s="222" t="s">
        <v>1308</v>
      </c>
      <c r="J17" s="227"/>
    </row>
    <row r="18" spans="1:10">
      <c r="A18" s="221" t="s">
        <v>16364</v>
      </c>
      <c r="B18" s="222" t="s">
        <v>265</v>
      </c>
      <c r="C18" s="223" t="s">
        <v>16365</v>
      </c>
      <c r="D18" s="222" t="s">
        <v>1487</v>
      </c>
      <c r="E18" s="224">
        <v>40913</v>
      </c>
      <c r="F18" s="225">
        <f t="shared" si="0"/>
        <v>40944</v>
      </c>
      <c r="G18" s="226">
        <v>5771.3</v>
      </c>
      <c r="H18" s="222">
        <v>164</v>
      </c>
      <c r="I18" s="222" t="s">
        <v>1308</v>
      </c>
      <c r="J18" s="227"/>
    </row>
    <row r="19" spans="1:10">
      <c r="A19" s="221" t="s">
        <v>16366</v>
      </c>
      <c r="B19" s="222" t="s">
        <v>318</v>
      </c>
      <c r="C19" s="223" t="s">
        <v>16367</v>
      </c>
      <c r="D19" s="222" t="s">
        <v>1389</v>
      </c>
      <c r="E19" s="224">
        <v>40913</v>
      </c>
      <c r="F19" s="225">
        <f t="shared" si="0"/>
        <v>40944</v>
      </c>
      <c r="G19" s="226">
        <v>5771.3</v>
      </c>
      <c r="H19" s="222">
        <v>165</v>
      </c>
      <c r="I19" s="222" t="s">
        <v>1308</v>
      </c>
      <c r="J19" s="227"/>
    </row>
    <row r="20" spans="1:10">
      <c r="A20" s="221" t="s">
        <v>16368</v>
      </c>
      <c r="B20" s="222" t="s">
        <v>268</v>
      </c>
      <c r="C20" s="223" t="s">
        <v>16369</v>
      </c>
      <c r="D20" s="222" t="s">
        <v>437</v>
      </c>
      <c r="E20" s="224">
        <v>40913</v>
      </c>
      <c r="F20" s="225">
        <f t="shared" si="0"/>
        <v>40944</v>
      </c>
      <c r="G20" s="226">
        <v>5771.3</v>
      </c>
      <c r="H20" s="222">
        <v>166</v>
      </c>
      <c r="I20" s="222" t="s">
        <v>1308</v>
      </c>
      <c r="J20" s="227"/>
    </row>
    <row r="21" spans="1:10">
      <c r="A21" s="221" t="s">
        <v>16370</v>
      </c>
      <c r="B21" s="222" t="s">
        <v>305</v>
      </c>
      <c r="C21" s="223" t="s">
        <v>16371</v>
      </c>
      <c r="D21" s="222" t="s">
        <v>394</v>
      </c>
      <c r="E21" s="224">
        <v>40914</v>
      </c>
      <c r="F21" s="225">
        <f t="shared" si="0"/>
        <v>40945</v>
      </c>
      <c r="G21" s="226">
        <v>5771.3</v>
      </c>
      <c r="H21" s="222">
        <v>167</v>
      </c>
      <c r="I21" s="222" t="s">
        <v>1308</v>
      </c>
      <c r="J21" s="227"/>
    </row>
    <row r="22" spans="1:10">
      <c r="A22" s="221" t="s">
        <v>16372</v>
      </c>
      <c r="B22" s="222" t="s">
        <v>334</v>
      </c>
      <c r="C22" s="223" t="s">
        <v>16373</v>
      </c>
      <c r="D22" s="222" t="s">
        <v>379</v>
      </c>
      <c r="E22" s="224">
        <v>40917</v>
      </c>
      <c r="F22" s="225">
        <f t="shared" si="0"/>
        <v>40948</v>
      </c>
      <c r="G22" s="226">
        <v>5771.3</v>
      </c>
      <c r="H22" s="222">
        <v>168</v>
      </c>
      <c r="I22" s="222" t="s">
        <v>1308</v>
      </c>
      <c r="J22" s="227"/>
    </row>
    <row r="23" spans="1:10">
      <c r="A23" s="221" t="s">
        <v>16374</v>
      </c>
      <c r="B23" s="222" t="s">
        <v>319</v>
      </c>
      <c r="C23" s="223" t="s">
        <v>16375</v>
      </c>
      <c r="D23" s="222" t="s">
        <v>438</v>
      </c>
      <c r="E23" s="224">
        <v>40917</v>
      </c>
      <c r="F23" s="225">
        <f t="shared" si="0"/>
        <v>40948</v>
      </c>
      <c r="G23" s="226">
        <v>5771.3</v>
      </c>
      <c r="H23" s="222">
        <f>H22+1</f>
        <v>169</v>
      </c>
      <c r="I23" s="222" t="s">
        <v>1308</v>
      </c>
      <c r="J23" s="227"/>
    </row>
    <row r="24" spans="1:10">
      <c r="A24" s="221" t="s">
        <v>16376</v>
      </c>
      <c r="B24" s="222" t="s">
        <v>285</v>
      </c>
      <c r="C24" s="223" t="s">
        <v>16377</v>
      </c>
      <c r="D24" s="222" t="s">
        <v>393</v>
      </c>
      <c r="E24" s="224">
        <v>40918</v>
      </c>
      <c r="F24" s="225">
        <f t="shared" si="0"/>
        <v>40949</v>
      </c>
      <c r="G24" s="226">
        <v>5771.3</v>
      </c>
      <c r="H24" s="222">
        <f>H23+1</f>
        <v>170</v>
      </c>
      <c r="I24" s="222" t="s">
        <v>1308</v>
      </c>
      <c r="J24" s="227"/>
    </row>
    <row r="25" spans="1:10">
      <c r="A25" s="221" t="s">
        <v>16378</v>
      </c>
      <c r="B25" s="222" t="s">
        <v>288</v>
      </c>
      <c r="C25" s="223" t="s">
        <v>16379</v>
      </c>
      <c r="D25" s="222" t="s">
        <v>403</v>
      </c>
      <c r="E25" s="224">
        <v>40918</v>
      </c>
      <c r="F25" s="225">
        <f t="shared" si="0"/>
        <v>40949</v>
      </c>
      <c r="G25" s="226">
        <v>5771.3</v>
      </c>
      <c r="H25" s="222">
        <f>H24+1</f>
        <v>171</v>
      </c>
      <c r="I25" s="222" t="s">
        <v>1308</v>
      </c>
      <c r="J25" s="227"/>
    </row>
    <row r="26" spans="1:10">
      <c r="A26" s="221" t="s">
        <v>16380</v>
      </c>
      <c r="B26" s="222" t="s">
        <v>292</v>
      </c>
      <c r="C26" s="223" t="s">
        <v>16381</v>
      </c>
      <c r="D26" s="222" t="s">
        <v>420</v>
      </c>
      <c r="E26" s="224">
        <v>40918</v>
      </c>
      <c r="F26" s="225">
        <f t="shared" si="0"/>
        <v>40949</v>
      </c>
      <c r="G26" s="226">
        <v>5771.3</v>
      </c>
      <c r="H26" s="222">
        <v>172</v>
      </c>
      <c r="I26" s="222" t="s">
        <v>1308</v>
      </c>
      <c r="J26" s="227"/>
    </row>
    <row r="27" spans="1:10">
      <c r="A27" s="221" t="s">
        <v>16382</v>
      </c>
      <c r="B27" s="222" t="s">
        <v>335</v>
      </c>
      <c r="C27" s="223" t="s">
        <v>16383</v>
      </c>
      <c r="D27" s="222" t="s">
        <v>405</v>
      </c>
      <c r="E27" s="224">
        <v>40918</v>
      </c>
      <c r="F27" s="225">
        <f t="shared" si="0"/>
        <v>40949</v>
      </c>
      <c r="G27" s="226">
        <v>5771.3</v>
      </c>
      <c r="H27" s="222">
        <v>173</v>
      </c>
      <c r="I27" s="222" t="s">
        <v>1308</v>
      </c>
      <c r="J27" s="227"/>
    </row>
    <row r="28" spans="1:10">
      <c r="A28" s="221" t="s">
        <v>16384</v>
      </c>
      <c r="B28" s="222" t="s">
        <v>284</v>
      </c>
      <c r="C28" s="223" t="s">
        <v>16385</v>
      </c>
      <c r="D28" s="222" t="s">
        <v>1358</v>
      </c>
      <c r="E28" s="224">
        <v>40919</v>
      </c>
      <c r="F28" s="225">
        <f t="shared" si="0"/>
        <v>40950</v>
      </c>
      <c r="G28" s="226">
        <v>5771.3</v>
      </c>
      <c r="H28" s="222">
        <v>174</v>
      </c>
      <c r="I28" s="222" t="s">
        <v>1308</v>
      </c>
      <c r="J28" s="227"/>
    </row>
    <row r="29" spans="1:10">
      <c r="A29" s="221" t="s">
        <v>16386</v>
      </c>
      <c r="B29" s="222" t="s">
        <v>290</v>
      </c>
      <c r="C29" s="223" t="s">
        <v>16387</v>
      </c>
      <c r="D29" s="222" t="s">
        <v>409</v>
      </c>
      <c r="E29" s="224">
        <v>40919</v>
      </c>
      <c r="F29" s="225">
        <f t="shared" si="0"/>
        <v>40950</v>
      </c>
      <c r="G29" s="226">
        <v>5771.3</v>
      </c>
      <c r="H29" s="222">
        <v>175</v>
      </c>
      <c r="I29" s="222" t="s">
        <v>1308</v>
      </c>
      <c r="J29" s="227"/>
    </row>
    <row r="30" spans="1:10">
      <c r="A30" s="221" t="s">
        <v>16388</v>
      </c>
      <c r="B30" s="222" t="s">
        <v>323</v>
      </c>
      <c r="C30" s="223" t="s">
        <v>16389</v>
      </c>
      <c r="D30" s="222" t="s">
        <v>410</v>
      </c>
      <c r="E30" s="224">
        <v>40919</v>
      </c>
      <c r="F30" s="225">
        <f t="shared" si="0"/>
        <v>40950</v>
      </c>
      <c r="G30" s="226">
        <v>5771.3</v>
      </c>
      <c r="H30" s="222">
        <v>176</v>
      </c>
      <c r="I30" s="222" t="s">
        <v>1308</v>
      </c>
      <c r="J30" s="227"/>
    </row>
    <row r="31" spans="1:10">
      <c r="A31" s="221" t="s">
        <v>16390</v>
      </c>
      <c r="B31" s="222" t="s">
        <v>291</v>
      </c>
      <c r="C31" s="223" t="s">
        <v>16391</v>
      </c>
      <c r="D31" s="222" t="s">
        <v>419</v>
      </c>
      <c r="E31" s="224">
        <v>40919</v>
      </c>
      <c r="F31" s="225">
        <f t="shared" si="0"/>
        <v>40950</v>
      </c>
      <c r="G31" s="226">
        <v>5771.3</v>
      </c>
      <c r="H31" s="222">
        <v>177</v>
      </c>
      <c r="I31" s="222" t="s">
        <v>1308</v>
      </c>
      <c r="J31" s="227"/>
    </row>
    <row r="32" spans="1:10">
      <c r="A32" s="221" t="s">
        <v>16392</v>
      </c>
      <c r="B32" s="222" t="s">
        <v>344</v>
      </c>
      <c r="C32" s="223" t="s">
        <v>16393</v>
      </c>
      <c r="D32" s="222" t="s">
        <v>404</v>
      </c>
      <c r="E32" s="224">
        <v>40920</v>
      </c>
      <c r="F32" s="225">
        <f t="shared" si="0"/>
        <v>40951</v>
      </c>
      <c r="G32" s="226">
        <v>5771.3</v>
      </c>
      <c r="H32" s="222">
        <v>178</v>
      </c>
      <c r="I32" s="222" t="s">
        <v>1308</v>
      </c>
      <c r="J32" s="227"/>
    </row>
    <row r="33" spans="1:10">
      <c r="A33" s="221" t="s">
        <v>16394</v>
      </c>
      <c r="B33" s="222" t="s">
        <v>316</v>
      </c>
      <c r="C33" s="223" t="s">
        <v>16395</v>
      </c>
      <c r="D33" s="222" t="s">
        <v>1346</v>
      </c>
      <c r="E33" s="224">
        <v>40920</v>
      </c>
      <c r="F33" s="225">
        <f t="shared" si="0"/>
        <v>40951</v>
      </c>
      <c r="G33" s="226">
        <v>5771.3</v>
      </c>
      <c r="H33" s="222">
        <v>179</v>
      </c>
      <c r="I33" s="222" t="s">
        <v>1308</v>
      </c>
      <c r="J33" s="227"/>
    </row>
    <row r="34" spans="1:10">
      <c r="A34" s="221" t="s">
        <v>16396</v>
      </c>
      <c r="B34" s="222" t="s">
        <v>332</v>
      </c>
      <c r="C34" s="223" t="s">
        <v>16397</v>
      </c>
      <c r="D34" s="222" t="s">
        <v>448</v>
      </c>
      <c r="E34" s="224">
        <v>40920</v>
      </c>
      <c r="F34" s="225">
        <f t="shared" si="0"/>
        <v>40951</v>
      </c>
      <c r="G34" s="226">
        <v>5771.3</v>
      </c>
      <c r="H34" s="222">
        <v>180</v>
      </c>
      <c r="I34" s="222" t="s">
        <v>1308</v>
      </c>
      <c r="J34" s="227"/>
    </row>
    <row r="35" spans="1:10">
      <c r="A35" s="221" t="s">
        <v>16398</v>
      </c>
      <c r="B35" s="222" t="s">
        <v>609</v>
      </c>
      <c r="C35" s="223" t="s">
        <v>16399</v>
      </c>
      <c r="D35" s="222" t="s">
        <v>1406</v>
      </c>
      <c r="E35" s="224">
        <v>40921</v>
      </c>
      <c r="F35" s="225">
        <f t="shared" si="0"/>
        <v>40952</v>
      </c>
      <c r="G35" s="226">
        <v>5771.3</v>
      </c>
      <c r="H35" s="222">
        <v>181</v>
      </c>
      <c r="I35" s="222" t="s">
        <v>1308</v>
      </c>
      <c r="J35" s="227"/>
    </row>
    <row r="36" spans="1:10">
      <c r="A36" s="221" t="s">
        <v>16400</v>
      </c>
      <c r="B36" s="222" t="s">
        <v>267</v>
      </c>
      <c r="C36" s="223" t="s">
        <v>16401</v>
      </c>
      <c r="D36" s="222" t="s">
        <v>442</v>
      </c>
      <c r="E36" s="224">
        <v>40921</v>
      </c>
      <c r="F36" s="225">
        <f t="shared" si="0"/>
        <v>40952</v>
      </c>
      <c r="G36" s="226">
        <v>5771.3</v>
      </c>
      <c r="H36" s="222">
        <v>182</v>
      </c>
      <c r="I36" s="222" t="s">
        <v>1308</v>
      </c>
      <c r="J36" s="227"/>
    </row>
    <row r="37" spans="1:10">
      <c r="A37" s="221" t="s">
        <v>16402</v>
      </c>
      <c r="B37" s="222" t="s">
        <v>289</v>
      </c>
      <c r="C37" s="223" t="s">
        <v>16403</v>
      </c>
      <c r="D37" s="222" t="s">
        <v>407</v>
      </c>
      <c r="E37" s="224">
        <v>40921</v>
      </c>
      <c r="F37" s="225">
        <f t="shared" si="0"/>
        <v>40952</v>
      </c>
      <c r="G37" s="226">
        <v>5771.3</v>
      </c>
      <c r="H37" s="222">
        <v>183</v>
      </c>
      <c r="I37" s="222" t="s">
        <v>1308</v>
      </c>
      <c r="J37" s="227"/>
    </row>
    <row r="38" spans="1:10">
      <c r="A38" s="221" t="s">
        <v>16404</v>
      </c>
      <c r="B38" s="222" t="s">
        <v>299</v>
      </c>
      <c r="C38" s="223" t="s">
        <v>16405</v>
      </c>
      <c r="D38" s="222" t="s">
        <v>391</v>
      </c>
      <c r="E38" s="224">
        <v>40921</v>
      </c>
      <c r="F38" s="225">
        <f t="shared" si="0"/>
        <v>40952</v>
      </c>
      <c r="G38" s="226">
        <v>5771.3</v>
      </c>
      <c r="H38" s="222">
        <v>184</v>
      </c>
      <c r="I38" s="222" t="s">
        <v>1308</v>
      </c>
      <c r="J38" s="227"/>
    </row>
    <row r="39" spans="1:10">
      <c r="A39" s="221" t="s">
        <v>16406</v>
      </c>
      <c r="B39" s="222" t="s">
        <v>321</v>
      </c>
      <c r="C39" s="223" t="s">
        <v>16407</v>
      </c>
      <c r="D39" s="222" t="s">
        <v>1410</v>
      </c>
      <c r="E39" s="224">
        <v>40921</v>
      </c>
      <c r="F39" s="225">
        <f t="shared" si="0"/>
        <v>40952</v>
      </c>
      <c r="G39" s="226">
        <v>5771.3</v>
      </c>
      <c r="H39" s="222">
        <v>185</v>
      </c>
      <c r="I39" s="222" t="s">
        <v>1308</v>
      </c>
      <c r="J39" s="227"/>
    </row>
    <row r="40" spans="1:10">
      <c r="A40" s="221" t="s">
        <v>16408</v>
      </c>
      <c r="B40" s="222" t="s">
        <v>324</v>
      </c>
      <c r="C40" s="223" t="s">
        <v>16409</v>
      </c>
      <c r="D40" s="222" t="s">
        <v>416</v>
      </c>
      <c r="E40" s="224">
        <v>40924</v>
      </c>
      <c r="F40" s="225">
        <f t="shared" si="0"/>
        <v>40955</v>
      </c>
      <c r="G40" s="226">
        <v>5771.3</v>
      </c>
      <c r="H40" s="228">
        <v>186</v>
      </c>
      <c r="I40" s="222" t="s">
        <v>1308</v>
      </c>
      <c r="J40" s="227"/>
    </row>
    <row r="41" spans="1:10">
      <c r="A41" s="221" t="s">
        <v>16410</v>
      </c>
      <c r="B41" s="222" t="s">
        <v>329</v>
      </c>
      <c r="C41" s="223" t="s">
        <v>16411</v>
      </c>
      <c r="D41" s="222" t="s">
        <v>439</v>
      </c>
      <c r="E41" s="224">
        <v>40924</v>
      </c>
      <c r="F41" s="225">
        <f t="shared" si="0"/>
        <v>40955</v>
      </c>
      <c r="G41" s="226">
        <v>5771.3</v>
      </c>
      <c r="H41" s="222">
        <v>187</v>
      </c>
      <c r="I41" s="222" t="s">
        <v>1308</v>
      </c>
      <c r="J41" s="227"/>
    </row>
    <row r="42" spans="1:10">
      <c r="A42" s="221" t="s">
        <v>16412</v>
      </c>
      <c r="B42" s="222" t="s">
        <v>297</v>
      </c>
      <c r="C42" s="223" t="s">
        <v>16413</v>
      </c>
      <c r="D42" s="222" t="s">
        <v>443</v>
      </c>
      <c r="E42" s="224">
        <v>40925</v>
      </c>
      <c r="F42" s="225">
        <f t="shared" si="0"/>
        <v>40956</v>
      </c>
      <c r="G42" s="226">
        <v>5771.3</v>
      </c>
      <c r="H42" s="222">
        <v>188</v>
      </c>
      <c r="I42" s="222" t="s">
        <v>1308</v>
      </c>
      <c r="J42" s="227"/>
    </row>
    <row r="43" spans="1:10">
      <c r="A43" s="221" t="s">
        <v>16414</v>
      </c>
      <c r="B43" s="222" t="s">
        <v>313</v>
      </c>
      <c r="C43" s="223" t="s">
        <v>16415</v>
      </c>
      <c r="D43" s="222" t="s">
        <v>414</v>
      </c>
      <c r="E43" s="224">
        <v>40925</v>
      </c>
      <c r="F43" s="225">
        <f t="shared" si="0"/>
        <v>40956</v>
      </c>
      <c r="G43" s="226">
        <v>5771.3</v>
      </c>
      <c r="H43" s="222">
        <v>189</v>
      </c>
      <c r="I43" s="222" t="s">
        <v>1308</v>
      </c>
      <c r="J43" s="227"/>
    </row>
    <row r="44" spans="1:10">
      <c r="A44" s="221" t="s">
        <v>16416</v>
      </c>
      <c r="B44" s="222" t="s">
        <v>312</v>
      </c>
      <c r="C44" s="223" t="s">
        <v>16417</v>
      </c>
      <c r="D44" s="222" t="s">
        <v>411</v>
      </c>
      <c r="E44" s="224">
        <v>40925</v>
      </c>
      <c r="F44" s="225">
        <f t="shared" si="0"/>
        <v>40956</v>
      </c>
      <c r="G44" s="226">
        <v>5771.3</v>
      </c>
      <c r="H44" s="222">
        <v>190</v>
      </c>
      <c r="I44" s="222" t="s">
        <v>1308</v>
      </c>
      <c r="J44" s="227"/>
    </row>
    <row r="45" spans="1:10">
      <c r="A45" s="221" t="s">
        <v>16418</v>
      </c>
      <c r="B45" s="222" t="s">
        <v>286</v>
      </c>
      <c r="C45" s="223" t="s">
        <v>16419</v>
      </c>
      <c r="D45" s="222" t="s">
        <v>4911</v>
      </c>
      <c r="E45" s="224">
        <v>40926</v>
      </c>
      <c r="F45" s="225">
        <f t="shared" si="0"/>
        <v>40957</v>
      </c>
      <c r="G45" s="226">
        <v>5771.3</v>
      </c>
      <c r="H45" s="222">
        <v>191</v>
      </c>
      <c r="I45" s="222" t="s">
        <v>1308</v>
      </c>
      <c r="J45" s="227"/>
    </row>
    <row r="46" spans="1:10">
      <c r="A46" s="221" t="s">
        <v>16420</v>
      </c>
      <c r="B46" s="222" t="s">
        <v>300</v>
      </c>
      <c r="C46" s="223" t="s">
        <v>16421</v>
      </c>
      <c r="D46" s="222" t="s">
        <v>383</v>
      </c>
      <c r="E46" s="224">
        <v>40926</v>
      </c>
      <c r="F46" s="225">
        <f t="shared" si="0"/>
        <v>40957</v>
      </c>
      <c r="G46" s="226">
        <v>5771.3</v>
      </c>
      <c r="H46" s="222">
        <v>192</v>
      </c>
      <c r="I46" s="222" t="s">
        <v>1308</v>
      </c>
      <c r="J46" s="227"/>
    </row>
    <row r="47" spans="1:10">
      <c r="A47" s="221" t="s">
        <v>16422</v>
      </c>
      <c r="B47" s="222" t="s">
        <v>304</v>
      </c>
      <c r="C47" s="223" t="s">
        <v>16423</v>
      </c>
      <c r="D47" s="222" t="s">
        <v>392</v>
      </c>
      <c r="E47" s="224">
        <v>40926</v>
      </c>
      <c r="F47" s="225">
        <f t="shared" si="0"/>
        <v>40957</v>
      </c>
      <c r="G47" s="226">
        <v>5771.3</v>
      </c>
      <c r="H47" s="222">
        <v>193</v>
      </c>
      <c r="I47" s="222" t="s">
        <v>1308</v>
      </c>
      <c r="J47" s="227"/>
    </row>
    <row r="48" spans="1:10">
      <c r="A48" s="221" t="s">
        <v>16424</v>
      </c>
      <c r="B48" s="222" t="s">
        <v>301</v>
      </c>
      <c r="C48" s="223" t="s">
        <v>16425</v>
      </c>
      <c r="D48" s="222" t="s">
        <v>385</v>
      </c>
      <c r="E48" s="224">
        <v>40926</v>
      </c>
      <c r="F48" s="225">
        <f t="shared" si="0"/>
        <v>40957</v>
      </c>
      <c r="G48" s="226">
        <v>5771.3</v>
      </c>
      <c r="H48" s="222">
        <v>194</v>
      </c>
      <c r="I48" s="222" t="s">
        <v>1308</v>
      </c>
      <c r="J48" s="227"/>
    </row>
    <row r="49" spans="1:10">
      <c r="A49" s="221" t="s">
        <v>16426</v>
      </c>
      <c r="B49" s="222" t="s">
        <v>307</v>
      </c>
      <c r="C49" s="223" t="s">
        <v>16427</v>
      </c>
      <c r="D49" s="222" t="s">
        <v>398</v>
      </c>
      <c r="E49" s="224">
        <v>40927</v>
      </c>
      <c r="F49" s="225">
        <f t="shared" si="0"/>
        <v>40958</v>
      </c>
      <c r="G49" s="226">
        <v>5771.3</v>
      </c>
      <c r="H49" s="222">
        <v>195</v>
      </c>
      <c r="I49" s="222" t="s">
        <v>1308</v>
      </c>
      <c r="J49" s="227"/>
    </row>
    <row r="50" spans="1:10">
      <c r="A50" s="221" t="s">
        <v>16428</v>
      </c>
      <c r="B50" s="222" t="s">
        <v>346</v>
      </c>
      <c r="C50" s="223" t="s">
        <v>16429</v>
      </c>
      <c r="D50" s="222" t="s">
        <v>444</v>
      </c>
      <c r="E50" s="224">
        <v>40928</v>
      </c>
      <c r="F50" s="225">
        <f t="shared" si="0"/>
        <v>40959</v>
      </c>
      <c r="G50" s="226">
        <v>5771.3</v>
      </c>
      <c r="H50" s="222">
        <v>196</v>
      </c>
      <c r="I50" s="222" t="s">
        <v>1308</v>
      </c>
      <c r="J50" s="227"/>
    </row>
    <row r="51" spans="1:10">
      <c r="A51" s="221" t="s">
        <v>16430</v>
      </c>
      <c r="B51" s="222" t="s">
        <v>308</v>
      </c>
      <c r="C51" s="223" t="s">
        <v>16431</v>
      </c>
      <c r="D51" s="222" t="s">
        <v>399</v>
      </c>
      <c r="E51" s="224">
        <v>40932</v>
      </c>
      <c r="F51" s="225">
        <f t="shared" si="0"/>
        <v>40963</v>
      </c>
      <c r="G51" s="226">
        <v>5771.3</v>
      </c>
      <c r="H51" s="222">
        <v>197</v>
      </c>
      <c r="I51" s="222" t="s">
        <v>1308</v>
      </c>
      <c r="J51" s="227"/>
    </row>
    <row r="52" spans="1:10">
      <c r="A52" s="221" t="s">
        <v>16432</v>
      </c>
      <c r="B52" s="222" t="s">
        <v>16433</v>
      </c>
      <c r="C52" s="223" t="s">
        <v>16434</v>
      </c>
      <c r="D52" s="222" t="s">
        <v>417</v>
      </c>
      <c r="E52" s="224">
        <v>40932</v>
      </c>
      <c r="F52" s="225">
        <f t="shared" si="0"/>
        <v>40963</v>
      </c>
      <c r="G52" s="226">
        <v>5771.3</v>
      </c>
      <c r="H52" s="222">
        <v>198</v>
      </c>
      <c r="I52" s="222" t="s">
        <v>1308</v>
      </c>
      <c r="J52" s="227"/>
    </row>
    <row r="53" spans="1:10">
      <c r="A53" s="221" t="s">
        <v>16435</v>
      </c>
      <c r="B53" s="222" t="s">
        <v>309</v>
      </c>
      <c r="C53" s="223" t="s">
        <v>16436</v>
      </c>
      <c r="D53" s="222" t="s">
        <v>400</v>
      </c>
      <c r="E53" s="224">
        <v>40932</v>
      </c>
      <c r="F53" s="225">
        <f t="shared" si="0"/>
        <v>40963</v>
      </c>
      <c r="G53" s="226">
        <v>5771.3</v>
      </c>
      <c r="H53" s="222">
        <v>199</v>
      </c>
      <c r="I53" s="222" t="s">
        <v>1308</v>
      </c>
      <c r="J53" s="227"/>
    </row>
    <row r="54" spans="1:10">
      <c r="A54" s="221" t="s">
        <v>16437</v>
      </c>
      <c r="B54" s="222" t="s">
        <v>339</v>
      </c>
      <c r="C54" s="223" t="s">
        <v>16438</v>
      </c>
      <c r="D54" s="222" t="s">
        <v>446</v>
      </c>
      <c r="E54" s="224">
        <v>40932</v>
      </c>
      <c r="F54" s="225">
        <f t="shared" si="0"/>
        <v>40963</v>
      </c>
      <c r="G54" s="226">
        <v>5771.3</v>
      </c>
      <c r="H54" s="222">
        <v>200</v>
      </c>
      <c r="I54" s="222" t="s">
        <v>1308</v>
      </c>
      <c r="J54" s="227"/>
    </row>
    <row r="55" spans="1:10">
      <c r="A55" s="221" t="s">
        <v>16439</v>
      </c>
      <c r="B55" s="222" t="s">
        <v>331</v>
      </c>
      <c r="C55" s="223" t="s">
        <v>16440</v>
      </c>
      <c r="D55" s="222" t="s">
        <v>389</v>
      </c>
      <c r="E55" s="224">
        <v>40932</v>
      </c>
      <c r="F55" s="225">
        <f t="shared" si="0"/>
        <v>40963</v>
      </c>
      <c r="G55" s="226">
        <v>5771.3</v>
      </c>
      <c r="H55" s="222">
        <v>201</v>
      </c>
      <c r="I55" s="222" t="s">
        <v>1308</v>
      </c>
      <c r="J55" s="227"/>
    </row>
    <row r="56" spans="1:10">
      <c r="A56" s="221" t="s">
        <v>16441</v>
      </c>
      <c r="B56" s="222" t="s">
        <v>336</v>
      </c>
      <c r="C56" s="223" t="s">
        <v>16442</v>
      </c>
      <c r="D56" s="222" t="s">
        <v>384</v>
      </c>
      <c r="E56" s="224">
        <v>40934</v>
      </c>
      <c r="F56" s="225">
        <f t="shared" si="0"/>
        <v>40965</v>
      </c>
      <c r="G56" s="226">
        <v>5771.3</v>
      </c>
      <c r="H56" s="222">
        <v>202</v>
      </c>
      <c r="I56" s="222" t="s">
        <v>1308</v>
      </c>
      <c r="J56" s="227"/>
    </row>
    <row r="57" spans="1:10">
      <c r="A57" s="221" t="s">
        <v>16443</v>
      </c>
      <c r="B57" s="222" t="s">
        <v>311</v>
      </c>
      <c r="C57" s="223" t="s">
        <v>16444</v>
      </c>
      <c r="D57" s="222" t="s">
        <v>406</v>
      </c>
      <c r="E57" s="224">
        <v>40934</v>
      </c>
      <c r="F57" s="225">
        <f t="shared" si="0"/>
        <v>40965</v>
      </c>
      <c r="G57" s="226">
        <v>5771.3</v>
      </c>
      <c r="H57" s="222">
        <v>203</v>
      </c>
      <c r="I57" s="222" t="s">
        <v>1308</v>
      </c>
      <c r="J57" s="227"/>
    </row>
    <row r="58" spans="1:10">
      <c r="A58" s="221" t="s">
        <v>16445</v>
      </c>
      <c r="B58" s="222" t="s">
        <v>293</v>
      </c>
      <c r="C58" s="223" t="s">
        <v>16446</v>
      </c>
      <c r="D58" s="222" t="s">
        <v>421</v>
      </c>
      <c r="E58" s="224">
        <v>40934</v>
      </c>
      <c r="F58" s="225">
        <f t="shared" si="0"/>
        <v>40965</v>
      </c>
      <c r="G58" s="226">
        <v>5771.3</v>
      </c>
      <c r="H58" s="222">
        <v>204</v>
      </c>
      <c r="I58" s="222" t="s">
        <v>1308</v>
      </c>
      <c r="J58" s="227"/>
    </row>
    <row r="59" spans="1:10">
      <c r="A59" s="221" t="s">
        <v>16447</v>
      </c>
      <c r="B59" s="222" t="s">
        <v>310</v>
      </c>
      <c r="C59" s="223" t="s">
        <v>16448</v>
      </c>
      <c r="D59" s="222" t="s">
        <v>402</v>
      </c>
      <c r="E59" s="224">
        <v>40934</v>
      </c>
      <c r="F59" s="225">
        <f t="shared" si="0"/>
        <v>40965</v>
      </c>
      <c r="G59" s="226">
        <v>5771.3</v>
      </c>
      <c r="H59" s="222">
        <v>205</v>
      </c>
      <c r="I59" s="222" t="s">
        <v>1308</v>
      </c>
      <c r="J59" s="227"/>
    </row>
    <row r="60" spans="1:10">
      <c r="A60" s="221" t="s">
        <v>16449</v>
      </c>
      <c r="B60" s="222" t="s">
        <v>314</v>
      </c>
      <c r="C60" s="223" t="s">
        <v>16450</v>
      </c>
      <c r="D60" s="222" t="s">
        <v>440</v>
      </c>
      <c r="E60" s="224">
        <v>40934</v>
      </c>
      <c r="F60" s="225">
        <f t="shared" si="0"/>
        <v>40965</v>
      </c>
      <c r="G60" s="226">
        <v>5771.3</v>
      </c>
      <c r="H60" s="222">
        <v>206</v>
      </c>
      <c r="I60" s="222" t="s">
        <v>1308</v>
      </c>
      <c r="J60" s="227"/>
    </row>
    <row r="61" spans="1:10">
      <c r="A61" s="221" t="s">
        <v>16451</v>
      </c>
      <c r="B61" s="222" t="s">
        <v>343</v>
      </c>
      <c r="C61" s="223" t="s">
        <v>16452</v>
      </c>
      <c r="D61" s="222" t="s">
        <v>382</v>
      </c>
      <c r="E61" s="224">
        <v>40935</v>
      </c>
      <c r="F61" s="225">
        <f t="shared" si="0"/>
        <v>40966</v>
      </c>
      <c r="G61" s="226">
        <v>5771.3</v>
      </c>
      <c r="H61" s="222">
        <v>207</v>
      </c>
      <c r="I61" s="222" t="s">
        <v>1308</v>
      </c>
      <c r="J61" s="227"/>
    </row>
    <row r="62" spans="1:10">
      <c r="A62" s="221" t="s">
        <v>16453</v>
      </c>
      <c r="B62" s="222" t="s">
        <v>338</v>
      </c>
      <c r="C62" s="223" t="s">
        <v>16454</v>
      </c>
      <c r="D62" s="222" t="s">
        <v>1416</v>
      </c>
      <c r="E62" s="224">
        <v>40935</v>
      </c>
      <c r="F62" s="225">
        <f t="shared" si="0"/>
        <v>40966</v>
      </c>
      <c r="G62" s="226">
        <v>5771.3</v>
      </c>
      <c r="H62" s="222">
        <v>208</v>
      </c>
      <c r="I62" s="222" t="s">
        <v>1308</v>
      </c>
      <c r="J62" s="227"/>
    </row>
    <row r="63" spans="1:10">
      <c r="A63" s="221" t="s">
        <v>16455</v>
      </c>
      <c r="B63" s="222" t="s">
        <v>16456</v>
      </c>
      <c r="C63" s="223" t="s">
        <v>16457</v>
      </c>
      <c r="D63" s="222" t="s">
        <v>397</v>
      </c>
      <c r="E63" s="224">
        <v>40938</v>
      </c>
      <c r="F63" s="225">
        <f t="shared" si="0"/>
        <v>40969</v>
      </c>
      <c r="G63" s="226">
        <v>5771.3</v>
      </c>
      <c r="H63" s="222">
        <v>209</v>
      </c>
      <c r="I63" s="222" t="s">
        <v>1308</v>
      </c>
      <c r="J63" s="227"/>
    </row>
    <row r="64" spans="1:10">
      <c r="A64" s="221" t="s">
        <v>16458</v>
      </c>
      <c r="B64" s="222" t="s">
        <v>270</v>
      </c>
      <c r="C64" s="223" t="s">
        <v>16459</v>
      </c>
      <c r="D64" s="222" t="s">
        <v>431</v>
      </c>
      <c r="E64" s="224">
        <v>40910</v>
      </c>
      <c r="F64" s="225">
        <f t="shared" si="0"/>
        <v>40941</v>
      </c>
      <c r="G64" s="226">
        <v>5771.3</v>
      </c>
      <c r="H64" s="222">
        <v>210</v>
      </c>
      <c r="I64" s="222" t="s">
        <v>1308</v>
      </c>
      <c r="J64" s="227"/>
    </row>
    <row r="65" spans="1:10">
      <c r="A65" s="221" t="s">
        <v>16460</v>
      </c>
      <c r="B65" s="222" t="s">
        <v>270</v>
      </c>
      <c r="C65" s="223" t="s">
        <v>16461</v>
      </c>
      <c r="D65" s="222" t="s">
        <v>434</v>
      </c>
      <c r="E65" s="224">
        <v>40911</v>
      </c>
      <c r="F65" s="225">
        <f t="shared" si="0"/>
        <v>40942</v>
      </c>
      <c r="G65" s="226">
        <v>5771.3</v>
      </c>
      <c r="H65" s="222">
        <v>210</v>
      </c>
      <c r="I65" s="222" t="s">
        <v>1308</v>
      </c>
      <c r="J65" s="227"/>
    </row>
    <row r="66" spans="1:10">
      <c r="A66" s="221" t="s">
        <v>16462</v>
      </c>
      <c r="B66" s="222" t="s">
        <v>270</v>
      </c>
      <c r="C66" s="223" t="s">
        <v>16463</v>
      </c>
      <c r="D66" s="222" t="s">
        <v>433</v>
      </c>
      <c r="E66" s="224">
        <v>40914</v>
      </c>
      <c r="F66" s="225">
        <f t="shared" si="0"/>
        <v>40945</v>
      </c>
      <c r="G66" s="226">
        <v>5771.3</v>
      </c>
      <c r="H66" s="222">
        <v>210</v>
      </c>
      <c r="I66" s="222" t="s">
        <v>1308</v>
      </c>
      <c r="J66" s="227"/>
    </row>
    <row r="67" spans="1:10">
      <c r="A67" s="221" t="s">
        <v>16464</v>
      </c>
      <c r="B67" s="222" t="s">
        <v>270</v>
      </c>
      <c r="C67" s="223" t="s">
        <v>16465</v>
      </c>
      <c r="D67" s="222" t="s">
        <v>428</v>
      </c>
      <c r="E67" s="224">
        <v>40917</v>
      </c>
      <c r="F67" s="225">
        <f t="shared" si="0"/>
        <v>40948</v>
      </c>
      <c r="G67" s="226">
        <v>5771.3</v>
      </c>
      <c r="H67" s="222">
        <v>210</v>
      </c>
      <c r="I67" s="222" t="s">
        <v>1308</v>
      </c>
      <c r="J67" s="227"/>
    </row>
    <row r="68" spans="1:10">
      <c r="A68" s="221" t="s">
        <v>16466</v>
      </c>
      <c r="B68" s="222" t="s">
        <v>270</v>
      </c>
      <c r="C68" s="223" t="s">
        <v>16467</v>
      </c>
      <c r="D68" s="222" t="s">
        <v>429</v>
      </c>
      <c r="E68" s="224">
        <v>40918</v>
      </c>
      <c r="F68" s="225">
        <f t="shared" ref="F68:F131" si="1">E68+31</f>
        <v>40949</v>
      </c>
      <c r="G68" s="226">
        <v>5771.3</v>
      </c>
      <c r="H68" s="222">
        <v>210</v>
      </c>
      <c r="I68" s="222" t="s">
        <v>1308</v>
      </c>
      <c r="J68" s="227"/>
    </row>
    <row r="69" spans="1:10">
      <c r="A69" s="221" t="s">
        <v>16468</v>
      </c>
      <c r="B69" s="222" t="s">
        <v>270</v>
      </c>
      <c r="C69" s="223" t="s">
        <v>16469</v>
      </c>
      <c r="D69" s="222" t="s">
        <v>425</v>
      </c>
      <c r="E69" s="224">
        <v>40918</v>
      </c>
      <c r="F69" s="225">
        <f t="shared" si="1"/>
        <v>40949</v>
      </c>
      <c r="G69" s="226">
        <v>5771.3</v>
      </c>
      <c r="H69" s="222">
        <v>210</v>
      </c>
      <c r="I69" s="222" t="s">
        <v>1308</v>
      </c>
      <c r="J69" s="227"/>
    </row>
    <row r="70" spans="1:10">
      <c r="A70" s="221" t="s">
        <v>16470</v>
      </c>
      <c r="B70" s="222" t="s">
        <v>270</v>
      </c>
      <c r="C70" s="223" t="s">
        <v>16471</v>
      </c>
      <c r="D70" s="222" t="s">
        <v>432</v>
      </c>
      <c r="E70" s="224">
        <v>40925</v>
      </c>
      <c r="F70" s="225">
        <f t="shared" si="1"/>
        <v>40956</v>
      </c>
      <c r="G70" s="226">
        <v>5771.3</v>
      </c>
      <c r="H70" s="222">
        <v>210</v>
      </c>
      <c r="I70" s="222" t="s">
        <v>1308</v>
      </c>
      <c r="J70" s="227"/>
    </row>
    <row r="71" spans="1:10">
      <c r="A71" s="221" t="s">
        <v>16472</v>
      </c>
      <c r="B71" s="222" t="s">
        <v>328</v>
      </c>
      <c r="C71" s="223" t="s">
        <v>16473</v>
      </c>
      <c r="D71" s="222" t="s">
        <v>449</v>
      </c>
      <c r="E71" s="224">
        <v>40939</v>
      </c>
      <c r="F71" s="225">
        <f>E71+29</f>
        <v>40968</v>
      </c>
      <c r="G71" s="226">
        <v>5771.3</v>
      </c>
      <c r="H71" s="222">
        <v>211</v>
      </c>
      <c r="I71" s="222" t="s">
        <v>1308</v>
      </c>
      <c r="J71" s="227"/>
    </row>
    <row r="72" spans="1:10">
      <c r="A72" s="221" t="s">
        <v>16474</v>
      </c>
      <c r="B72" s="222" t="s">
        <v>326</v>
      </c>
      <c r="C72" s="223" t="s">
        <v>16475</v>
      </c>
      <c r="D72" s="222" t="s">
        <v>380</v>
      </c>
      <c r="E72" s="224">
        <v>40942</v>
      </c>
      <c r="F72" s="225">
        <f t="shared" si="1"/>
        <v>40973</v>
      </c>
      <c r="G72" s="226">
        <v>5771.3</v>
      </c>
      <c r="H72" s="222">
        <v>228</v>
      </c>
      <c r="I72" s="222" t="s">
        <v>1308</v>
      </c>
      <c r="J72" s="227"/>
    </row>
    <row r="73" spans="1:10">
      <c r="A73" s="221" t="s">
        <v>16476</v>
      </c>
      <c r="B73" s="222" t="s">
        <v>348</v>
      </c>
      <c r="C73" s="223" t="s">
        <v>16477</v>
      </c>
      <c r="D73" s="222" t="s">
        <v>441</v>
      </c>
      <c r="E73" s="224">
        <v>40942</v>
      </c>
      <c r="F73" s="225">
        <f t="shared" si="1"/>
        <v>40973</v>
      </c>
      <c r="G73" s="226">
        <v>5771.3</v>
      </c>
      <c r="H73" s="222">
        <v>229</v>
      </c>
      <c r="I73" s="222" t="s">
        <v>1308</v>
      </c>
      <c r="J73" s="227"/>
    </row>
    <row r="74" spans="1:10">
      <c r="A74" s="221" t="s">
        <v>16478</v>
      </c>
      <c r="B74" s="222" t="s">
        <v>325</v>
      </c>
      <c r="C74" s="223" t="s">
        <v>16479</v>
      </c>
      <c r="D74" s="222" t="s">
        <v>422</v>
      </c>
      <c r="E74" s="224">
        <v>40946</v>
      </c>
      <c r="F74" s="225">
        <f t="shared" si="1"/>
        <v>40977</v>
      </c>
      <c r="G74" s="226">
        <v>5771.3</v>
      </c>
      <c r="H74" s="222">
        <v>230</v>
      </c>
      <c r="I74" s="222" t="s">
        <v>1308</v>
      </c>
      <c r="J74" s="227"/>
    </row>
    <row r="75" spans="1:10">
      <c r="A75" s="221" t="s">
        <v>16480</v>
      </c>
      <c r="B75" s="222" t="s">
        <v>638</v>
      </c>
      <c r="C75" s="223" t="s">
        <v>16481</v>
      </c>
      <c r="D75" s="222" t="s">
        <v>694</v>
      </c>
      <c r="E75" s="224">
        <v>40946</v>
      </c>
      <c r="F75" s="225">
        <f t="shared" si="1"/>
        <v>40977</v>
      </c>
      <c r="G75" s="226">
        <v>5771.3</v>
      </c>
      <c r="H75" s="222">
        <f t="shared" ref="H75:H96" si="2">H74+1</f>
        <v>231</v>
      </c>
      <c r="I75" s="222" t="s">
        <v>1308</v>
      </c>
      <c r="J75" s="227"/>
    </row>
    <row r="76" spans="1:10">
      <c r="A76" s="221" t="s">
        <v>16482</v>
      </c>
      <c r="B76" s="222" t="s">
        <v>622</v>
      </c>
      <c r="C76" s="223" t="s">
        <v>16483</v>
      </c>
      <c r="D76" s="222" t="s">
        <v>693</v>
      </c>
      <c r="E76" s="224">
        <v>40946</v>
      </c>
      <c r="F76" s="225">
        <f t="shared" si="1"/>
        <v>40977</v>
      </c>
      <c r="G76" s="226">
        <v>5771.3</v>
      </c>
      <c r="H76" s="222">
        <f t="shared" si="2"/>
        <v>232</v>
      </c>
      <c r="I76" s="222" t="s">
        <v>1308</v>
      </c>
      <c r="J76" s="227"/>
    </row>
    <row r="77" spans="1:10">
      <c r="A77" s="221" t="s">
        <v>16484</v>
      </c>
      <c r="B77" s="222" t="s">
        <v>630</v>
      </c>
      <c r="C77" s="223" t="s">
        <v>16485</v>
      </c>
      <c r="D77" s="222" t="s">
        <v>695</v>
      </c>
      <c r="E77" s="224">
        <v>40947</v>
      </c>
      <c r="F77" s="225">
        <f t="shared" si="1"/>
        <v>40978</v>
      </c>
      <c r="G77" s="226">
        <v>5771.3</v>
      </c>
      <c r="H77" s="222">
        <f t="shared" si="2"/>
        <v>233</v>
      </c>
      <c r="I77" s="222" t="s">
        <v>1308</v>
      </c>
      <c r="J77" s="227"/>
    </row>
    <row r="78" spans="1:10">
      <c r="A78" s="221" t="s">
        <v>16486</v>
      </c>
      <c r="B78" s="222" t="s">
        <v>628</v>
      </c>
      <c r="C78" s="223" t="s">
        <v>16487</v>
      </c>
      <c r="D78" s="222" t="s">
        <v>697</v>
      </c>
      <c r="E78" s="224">
        <v>40947</v>
      </c>
      <c r="F78" s="225">
        <f t="shared" si="1"/>
        <v>40978</v>
      </c>
      <c r="G78" s="226">
        <v>5771.3</v>
      </c>
      <c r="H78" s="222">
        <f t="shared" si="2"/>
        <v>234</v>
      </c>
      <c r="I78" s="222" t="s">
        <v>1308</v>
      </c>
      <c r="J78" s="227"/>
    </row>
    <row r="79" spans="1:10">
      <c r="A79" s="221" t="s">
        <v>16488</v>
      </c>
      <c r="B79" s="222" t="s">
        <v>632</v>
      </c>
      <c r="C79" s="223" t="s">
        <v>16489</v>
      </c>
      <c r="D79" s="222" t="s">
        <v>696</v>
      </c>
      <c r="E79" s="224">
        <v>40948</v>
      </c>
      <c r="F79" s="225">
        <f t="shared" si="1"/>
        <v>40979</v>
      </c>
      <c r="G79" s="226">
        <v>5771.3</v>
      </c>
      <c r="H79" s="222">
        <f t="shared" si="2"/>
        <v>235</v>
      </c>
      <c r="I79" s="222" t="s">
        <v>1308</v>
      </c>
      <c r="J79" s="227"/>
    </row>
    <row r="80" spans="1:10">
      <c r="A80" s="221" t="s">
        <v>16490</v>
      </c>
      <c r="B80" s="222" t="s">
        <v>642</v>
      </c>
      <c r="C80" s="223" t="s">
        <v>16491</v>
      </c>
      <c r="D80" s="222" t="s">
        <v>1550</v>
      </c>
      <c r="E80" s="224">
        <v>40952</v>
      </c>
      <c r="F80" s="225">
        <f t="shared" si="1"/>
        <v>40983</v>
      </c>
      <c r="G80" s="226">
        <v>5771.3</v>
      </c>
      <c r="H80" s="222">
        <f t="shared" si="2"/>
        <v>236</v>
      </c>
      <c r="I80" s="222" t="s">
        <v>1540</v>
      </c>
      <c r="J80" s="227"/>
    </row>
    <row r="81" spans="1:10">
      <c r="A81" s="221" t="s">
        <v>16492</v>
      </c>
      <c r="B81" s="222" t="s">
        <v>624</v>
      </c>
      <c r="C81" s="223" t="s">
        <v>16493</v>
      </c>
      <c r="D81" s="222" t="s">
        <v>962</v>
      </c>
      <c r="E81" s="224">
        <v>40954</v>
      </c>
      <c r="F81" s="225">
        <f t="shared" si="1"/>
        <v>40985</v>
      </c>
      <c r="G81" s="226">
        <v>5771.3</v>
      </c>
      <c r="H81" s="222">
        <f t="shared" si="2"/>
        <v>237</v>
      </c>
      <c r="I81" s="222" t="s">
        <v>1308</v>
      </c>
      <c r="J81" s="227"/>
    </row>
    <row r="82" spans="1:10">
      <c r="A82" s="221" t="s">
        <v>16494</v>
      </c>
      <c r="B82" s="222" t="s">
        <v>717</v>
      </c>
      <c r="C82" s="223" t="s">
        <v>16495</v>
      </c>
      <c r="D82" s="222" t="s">
        <v>1662</v>
      </c>
      <c r="E82" s="224">
        <v>40954</v>
      </c>
      <c r="F82" s="225">
        <f t="shared" si="1"/>
        <v>40985</v>
      </c>
      <c r="G82" s="226">
        <v>5771.3</v>
      </c>
      <c r="H82" s="222">
        <f t="shared" si="2"/>
        <v>238</v>
      </c>
      <c r="I82" s="222" t="s">
        <v>1308</v>
      </c>
      <c r="J82" s="227"/>
    </row>
    <row r="83" spans="1:10">
      <c r="A83" s="221" t="s">
        <v>16496</v>
      </c>
      <c r="B83" s="222" t="s">
        <v>16497</v>
      </c>
      <c r="C83" s="223" t="s">
        <v>16498</v>
      </c>
      <c r="D83" s="222" t="s">
        <v>1762</v>
      </c>
      <c r="E83" s="224">
        <v>40956</v>
      </c>
      <c r="F83" s="225">
        <f t="shared" si="1"/>
        <v>40987</v>
      </c>
      <c r="G83" s="226">
        <v>5771.3</v>
      </c>
      <c r="H83" s="222">
        <f t="shared" si="2"/>
        <v>239</v>
      </c>
      <c r="I83" s="222" t="s">
        <v>1308</v>
      </c>
      <c r="J83" s="227"/>
    </row>
    <row r="84" spans="1:10">
      <c r="A84" s="221" t="s">
        <v>16499</v>
      </c>
      <c r="B84" s="222" t="s">
        <v>815</v>
      </c>
      <c r="C84" s="223" t="s">
        <v>16500</v>
      </c>
      <c r="D84" s="222" t="s">
        <v>1688</v>
      </c>
      <c r="E84" s="224">
        <v>40956</v>
      </c>
      <c r="F84" s="225">
        <f t="shared" si="1"/>
        <v>40987</v>
      </c>
      <c r="G84" s="226">
        <v>5771.3</v>
      </c>
      <c r="H84" s="222">
        <f t="shared" si="2"/>
        <v>240</v>
      </c>
      <c r="I84" s="222" t="s">
        <v>1308</v>
      </c>
      <c r="J84" s="227"/>
    </row>
    <row r="85" spans="1:10">
      <c r="A85" s="221" t="s">
        <v>16501</v>
      </c>
      <c r="B85" s="222" t="s">
        <v>16502</v>
      </c>
      <c r="C85" s="223" t="s">
        <v>16503</v>
      </c>
      <c r="D85" s="222" t="s">
        <v>1630</v>
      </c>
      <c r="E85" s="224">
        <v>40963</v>
      </c>
      <c r="F85" s="225">
        <f t="shared" si="1"/>
        <v>40994</v>
      </c>
      <c r="G85" s="226">
        <v>5771.3</v>
      </c>
      <c r="H85" s="222">
        <f t="shared" si="2"/>
        <v>241</v>
      </c>
      <c r="I85" s="222" t="s">
        <v>1308</v>
      </c>
      <c r="J85" s="227"/>
    </row>
    <row r="86" spans="1:10">
      <c r="A86" s="221" t="s">
        <v>16504</v>
      </c>
      <c r="B86" s="222" t="s">
        <v>745</v>
      </c>
      <c r="C86" s="223" t="s">
        <v>16505</v>
      </c>
      <c r="D86" s="222" t="s">
        <v>1189</v>
      </c>
      <c r="E86" s="224">
        <v>40963</v>
      </c>
      <c r="F86" s="225">
        <f t="shared" si="1"/>
        <v>40994</v>
      </c>
      <c r="G86" s="226">
        <v>5771.3</v>
      </c>
      <c r="H86" s="222">
        <f t="shared" si="2"/>
        <v>242</v>
      </c>
      <c r="I86" s="222" t="s">
        <v>1308</v>
      </c>
      <c r="J86" s="227"/>
    </row>
    <row r="87" spans="1:10">
      <c r="A87" s="221" t="s">
        <v>16506</v>
      </c>
      <c r="B87" s="222" t="s">
        <v>747</v>
      </c>
      <c r="C87" s="223" t="s">
        <v>16507</v>
      </c>
      <c r="D87" s="222" t="s">
        <v>1289</v>
      </c>
      <c r="E87" s="224">
        <v>40963</v>
      </c>
      <c r="F87" s="225">
        <f t="shared" si="1"/>
        <v>40994</v>
      </c>
      <c r="G87" s="226">
        <v>5771.3</v>
      </c>
      <c r="H87" s="222">
        <f t="shared" si="2"/>
        <v>243</v>
      </c>
      <c r="I87" s="222" t="s">
        <v>1308</v>
      </c>
      <c r="J87" s="227"/>
    </row>
    <row r="88" spans="1:10">
      <c r="A88" s="221" t="s">
        <v>16508</v>
      </c>
      <c r="B88" s="222" t="s">
        <v>837</v>
      </c>
      <c r="C88" s="223" t="s">
        <v>16509</v>
      </c>
      <c r="D88" s="222" t="s">
        <v>1190</v>
      </c>
      <c r="E88" s="224">
        <v>40966</v>
      </c>
      <c r="F88" s="225">
        <f t="shared" si="1"/>
        <v>40997</v>
      </c>
      <c r="G88" s="226">
        <v>5771.3</v>
      </c>
      <c r="H88" s="222">
        <f t="shared" si="2"/>
        <v>244</v>
      </c>
      <c r="I88" s="222" t="s">
        <v>1308</v>
      </c>
      <c r="J88" s="227"/>
    </row>
    <row r="89" spans="1:10">
      <c r="A89" s="221" t="s">
        <v>16510</v>
      </c>
      <c r="B89" s="222" t="s">
        <v>731</v>
      </c>
      <c r="C89" s="223" t="s">
        <v>16511</v>
      </c>
      <c r="D89" s="222" t="s">
        <v>1192</v>
      </c>
      <c r="E89" s="224">
        <v>40966</v>
      </c>
      <c r="F89" s="225">
        <f t="shared" si="1"/>
        <v>40997</v>
      </c>
      <c r="G89" s="226">
        <v>5771.3</v>
      </c>
      <c r="H89" s="222">
        <f t="shared" si="2"/>
        <v>245</v>
      </c>
      <c r="I89" s="222" t="s">
        <v>1308</v>
      </c>
      <c r="J89" s="227"/>
    </row>
    <row r="90" spans="1:10">
      <c r="A90" s="221" t="s">
        <v>16512</v>
      </c>
      <c r="B90" s="222" t="s">
        <v>719</v>
      </c>
      <c r="C90" s="223" t="s">
        <v>16513</v>
      </c>
      <c r="D90" s="222" t="s">
        <v>1191</v>
      </c>
      <c r="E90" s="224">
        <v>40966</v>
      </c>
      <c r="F90" s="225">
        <f t="shared" si="1"/>
        <v>40997</v>
      </c>
      <c r="G90" s="226">
        <v>5771.3</v>
      </c>
      <c r="H90" s="222">
        <f t="shared" si="2"/>
        <v>246</v>
      </c>
      <c r="I90" s="222" t="s">
        <v>1308</v>
      </c>
      <c r="J90" s="227"/>
    </row>
    <row r="91" spans="1:10">
      <c r="A91" s="221" t="s">
        <v>16514</v>
      </c>
      <c r="B91" s="222" t="s">
        <v>713</v>
      </c>
      <c r="C91" s="223" t="s">
        <v>16515</v>
      </c>
      <c r="D91" s="222" t="s">
        <v>1202</v>
      </c>
      <c r="E91" s="224">
        <v>40967</v>
      </c>
      <c r="F91" s="225">
        <f t="shared" si="1"/>
        <v>40998</v>
      </c>
      <c r="G91" s="226">
        <v>5771.3</v>
      </c>
      <c r="H91" s="222">
        <f t="shared" si="2"/>
        <v>247</v>
      </c>
      <c r="I91" s="222" t="s">
        <v>1308</v>
      </c>
      <c r="J91" s="227"/>
    </row>
    <row r="92" spans="1:10">
      <c r="A92" s="221" t="s">
        <v>16516</v>
      </c>
      <c r="B92" s="222" t="s">
        <v>1177</v>
      </c>
      <c r="C92" s="223" t="s">
        <v>16517</v>
      </c>
      <c r="D92" s="222" t="s">
        <v>1201</v>
      </c>
      <c r="E92" s="224">
        <v>40967</v>
      </c>
      <c r="F92" s="225">
        <f t="shared" si="1"/>
        <v>40998</v>
      </c>
      <c r="G92" s="226">
        <v>5771.3</v>
      </c>
      <c r="H92" s="222">
        <f t="shared" si="2"/>
        <v>248</v>
      </c>
      <c r="I92" s="222" t="s">
        <v>1308</v>
      </c>
      <c r="J92" s="227"/>
    </row>
    <row r="93" spans="1:10">
      <c r="A93" s="221" t="s">
        <v>16518</v>
      </c>
      <c r="B93" s="222" t="s">
        <v>715</v>
      </c>
      <c r="C93" s="223" t="s">
        <v>16519</v>
      </c>
      <c r="D93" s="222" t="s">
        <v>1206</v>
      </c>
      <c r="E93" s="224">
        <v>40968</v>
      </c>
      <c r="F93" s="225">
        <f t="shared" si="1"/>
        <v>40999</v>
      </c>
      <c r="G93" s="226">
        <v>5771.3</v>
      </c>
      <c r="H93" s="222">
        <f t="shared" si="2"/>
        <v>249</v>
      </c>
      <c r="I93" s="222" t="s">
        <v>1308</v>
      </c>
      <c r="J93" s="227"/>
    </row>
    <row r="94" spans="1:10">
      <c r="A94" s="221" t="s">
        <v>16520</v>
      </c>
      <c r="B94" s="222" t="s">
        <v>705</v>
      </c>
      <c r="C94" s="223" t="s">
        <v>16521</v>
      </c>
      <c r="D94" s="222" t="s">
        <v>1252</v>
      </c>
      <c r="E94" s="224">
        <v>40968</v>
      </c>
      <c r="F94" s="225">
        <f t="shared" si="1"/>
        <v>40999</v>
      </c>
      <c r="G94" s="226">
        <v>5771.3</v>
      </c>
      <c r="H94" s="222">
        <f t="shared" si="2"/>
        <v>250</v>
      </c>
      <c r="I94" s="222" t="s">
        <v>1308</v>
      </c>
      <c r="J94" s="227"/>
    </row>
    <row r="95" spans="1:10">
      <c r="A95" s="221" t="s">
        <v>16522</v>
      </c>
      <c r="B95" s="222" t="s">
        <v>743</v>
      </c>
      <c r="C95" s="223" t="s">
        <v>16523</v>
      </c>
      <c r="D95" s="222" t="s">
        <v>1203</v>
      </c>
      <c r="E95" s="224">
        <v>40968</v>
      </c>
      <c r="F95" s="225">
        <f t="shared" si="1"/>
        <v>40999</v>
      </c>
      <c r="G95" s="226">
        <v>5771.3</v>
      </c>
      <c r="H95" s="222">
        <f t="shared" si="2"/>
        <v>251</v>
      </c>
      <c r="I95" s="222" t="s">
        <v>1308</v>
      </c>
      <c r="J95" s="227"/>
    </row>
    <row r="96" spans="1:10">
      <c r="A96" s="221" t="s">
        <v>16524</v>
      </c>
      <c r="B96" s="222" t="s">
        <v>16525</v>
      </c>
      <c r="C96" s="223" t="s">
        <v>16526</v>
      </c>
      <c r="D96" s="222" t="s">
        <v>1208</v>
      </c>
      <c r="E96" s="224">
        <v>40968</v>
      </c>
      <c r="F96" s="225">
        <f t="shared" si="1"/>
        <v>40999</v>
      </c>
      <c r="G96" s="226">
        <v>5771.3</v>
      </c>
      <c r="H96" s="222">
        <f t="shared" si="2"/>
        <v>252</v>
      </c>
      <c r="I96" s="222" t="s">
        <v>1308</v>
      </c>
      <c r="J96" s="227"/>
    </row>
    <row r="97" spans="1:10">
      <c r="A97" s="221" t="s">
        <v>16527</v>
      </c>
      <c r="B97" s="222" t="s">
        <v>819</v>
      </c>
      <c r="C97" s="223" t="s">
        <v>17040</v>
      </c>
      <c r="D97" s="222" t="s">
        <v>16528</v>
      </c>
      <c r="E97" s="224">
        <v>40969</v>
      </c>
      <c r="F97" s="225">
        <f t="shared" si="1"/>
        <v>41000</v>
      </c>
      <c r="G97" s="226">
        <v>5771.3</v>
      </c>
      <c r="H97" s="222">
        <v>263</v>
      </c>
      <c r="I97" s="222" t="s">
        <v>1308</v>
      </c>
      <c r="J97" s="227"/>
    </row>
    <row r="98" spans="1:10">
      <c r="A98" s="221" t="s">
        <v>16529</v>
      </c>
      <c r="B98" s="222" t="s">
        <v>805</v>
      </c>
      <c r="C98" s="223" t="s">
        <v>16530</v>
      </c>
      <c r="D98" s="222" t="s">
        <v>1251</v>
      </c>
      <c r="E98" s="224">
        <v>40969</v>
      </c>
      <c r="F98" s="225">
        <f t="shared" si="1"/>
        <v>41000</v>
      </c>
      <c r="G98" s="226">
        <v>5771.3</v>
      </c>
      <c r="H98" s="222">
        <v>264</v>
      </c>
      <c r="I98" s="222" t="s">
        <v>1308</v>
      </c>
      <c r="J98" s="227"/>
    </row>
    <row r="99" spans="1:10">
      <c r="A99" s="221" t="s">
        <v>16531</v>
      </c>
      <c r="B99" s="222" t="s">
        <v>16532</v>
      </c>
      <c r="C99" s="223" t="s">
        <v>16533</v>
      </c>
      <c r="D99" s="222" t="s">
        <v>1257</v>
      </c>
      <c r="E99" s="224">
        <v>40970</v>
      </c>
      <c r="F99" s="225">
        <f t="shared" si="1"/>
        <v>41001</v>
      </c>
      <c r="G99" s="226">
        <v>5771.3</v>
      </c>
      <c r="H99" s="222">
        <v>265</v>
      </c>
      <c r="I99" s="222" t="s">
        <v>1308</v>
      </c>
      <c r="J99" s="227"/>
    </row>
    <row r="100" spans="1:10">
      <c r="A100" s="221" t="s">
        <v>16534</v>
      </c>
      <c r="B100" s="222" t="s">
        <v>799</v>
      </c>
      <c r="C100" s="223" t="s">
        <v>16535</v>
      </c>
      <c r="D100" s="222" t="s">
        <v>1253</v>
      </c>
      <c r="E100" s="224">
        <v>40970</v>
      </c>
      <c r="F100" s="225">
        <f t="shared" si="1"/>
        <v>41001</v>
      </c>
      <c r="G100" s="226">
        <v>5771.3</v>
      </c>
      <c r="H100" s="222">
        <v>266</v>
      </c>
      <c r="I100" s="222" t="s">
        <v>1308</v>
      </c>
      <c r="J100" s="227"/>
    </row>
    <row r="101" spans="1:10">
      <c r="A101" s="221" t="s">
        <v>16536</v>
      </c>
      <c r="B101" s="222" t="s">
        <v>16537</v>
      </c>
      <c r="C101" s="223" t="s">
        <v>16538</v>
      </c>
      <c r="D101" s="222" t="s">
        <v>1256</v>
      </c>
      <c r="E101" s="224">
        <v>40970</v>
      </c>
      <c r="F101" s="225">
        <f t="shared" si="1"/>
        <v>41001</v>
      </c>
      <c r="G101" s="226">
        <v>5771.3</v>
      </c>
      <c r="H101" s="222">
        <v>267</v>
      </c>
      <c r="I101" s="222" t="s">
        <v>1308</v>
      </c>
      <c r="J101" s="227"/>
    </row>
    <row r="102" spans="1:10">
      <c r="A102" s="221" t="s">
        <v>16539</v>
      </c>
      <c r="B102" s="222" t="s">
        <v>16540</v>
      </c>
      <c r="C102" s="223" t="s">
        <v>16541</v>
      </c>
      <c r="D102" s="222" t="s">
        <v>1254</v>
      </c>
      <c r="E102" s="224">
        <v>40970</v>
      </c>
      <c r="F102" s="225">
        <f t="shared" si="1"/>
        <v>41001</v>
      </c>
      <c r="G102" s="226">
        <v>5771.3</v>
      </c>
      <c r="H102" s="222">
        <v>268</v>
      </c>
      <c r="I102" s="222" t="s">
        <v>1540</v>
      </c>
      <c r="J102" s="227"/>
    </row>
    <row r="103" spans="1:10">
      <c r="A103" s="221" t="s">
        <v>16542</v>
      </c>
      <c r="B103" s="222" t="s">
        <v>16543</v>
      </c>
      <c r="C103" s="223" t="s">
        <v>16544</v>
      </c>
      <c r="D103" s="222" t="s">
        <v>1261</v>
      </c>
      <c r="E103" s="224">
        <v>40970</v>
      </c>
      <c r="F103" s="225">
        <f t="shared" si="1"/>
        <v>41001</v>
      </c>
      <c r="G103" s="226">
        <v>5771.3</v>
      </c>
      <c r="H103" s="222">
        <v>269</v>
      </c>
      <c r="I103" s="222" t="s">
        <v>1308</v>
      </c>
      <c r="J103" s="227"/>
    </row>
    <row r="104" spans="1:10">
      <c r="A104" s="221" t="s">
        <v>16545</v>
      </c>
      <c r="B104" s="222" t="s">
        <v>825</v>
      </c>
      <c r="C104" s="223" t="s">
        <v>16546</v>
      </c>
      <c r="D104" s="222" t="s">
        <v>1259</v>
      </c>
      <c r="E104" s="224">
        <v>40970</v>
      </c>
      <c r="F104" s="225">
        <f t="shared" si="1"/>
        <v>41001</v>
      </c>
      <c r="G104" s="226">
        <v>5771.3</v>
      </c>
      <c r="H104" s="222">
        <v>270</v>
      </c>
      <c r="I104" s="222" t="s">
        <v>1308</v>
      </c>
      <c r="J104" s="227"/>
    </row>
    <row r="105" spans="1:10">
      <c r="A105" s="221" t="s">
        <v>16547</v>
      </c>
      <c r="B105" s="222" t="s">
        <v>16548</v>
      </c>
      <c r="C105" s="223" t="s">
        <v>16549</v>
      </c>
      <c r="D105" s="222" t="s">
        <v>1264</v>
      </c>
      <c r="E105" s="224">
        <v>40970</v>
      </c>
      <c r="F105" s="225">
        <f t="shared" si="1"/>
        <v>41001</v>
      </c>
      <c r="G105" s="226">
        <v>5771.3</v>
      </c>
      <c r="H105" s="222">
        <v>271</v>
      </c>
      <c r="I105" s="222" t="s">
        <v>1308</v>
      </c>
      <c r="J105" s="227"/>
    </row>
    <row r="106" spans="1:10">
      <c r="A106" s="221" t="s">
        <v>16550</v>
      </c>
      <c r="B106" s="222" t="s">
        <v>16551</v>
      </c>
      <c r="C106" s="223" t="s">
        <v>16552</v>
      </c>
      <c r="D106" s="222" t="s">
        <v>1266</v>
      </c>
      <c r="E106" s="224">
        <v>40970</v>
      </c>
      <c r="F106" s="225">
        <f t="shared" si="1"/>
        <v>41001</v>
      </c>
      <c r="G106" s="226">
        <v>5771.3</v>
      </c>
      <c r="H106" s="222">
        <v>272</v>
      </c>
      <c r="I106" s="222" t="s">
        <v>1308</v>
      </c>
      <c r="J106" s="227"/>
    </row>
    <row r="107" spans="1:10">
      <c r="A107" s="221" t="s">
        <v>16553</v>
      </c>
      <c r="B107" s="222" t="s">
        <v>16554</v>
      </c>
      <c r="C107" s="223" t="s">
        <v>16555</v>
      </c>
      <c r="D107" s="222" t="s">
        <v>401</v>
      </c>
      <c r="E107" s="224">
        <v>40973</v>
      </c>
      <c r="F107" s="225">
        <f t="shared" si="1"/>
        <v>41004</v>
      </c>
      <c r="G107" s="226">
        <v>5771.3</v>
      </c>
      <c r="H107" s="222">
        <v>273</v>
      </c>
      <c r="I107" s="222" t="s">
        <v>1317</v>
      </c>
      <c r="J107" s="227"/>
    </row>
    <row r="108" spans="1:10">
      <c r="A108" s="221" t="s">
        <v>16556</v>
      </c>
      <c r="B108" s="222" t="s">
        <v>16557</v>
      </c>
      <c r="C108" s="223" t="s">
        <v>16558</v>
      </c>
      <c r="D108" s="222" t="s">
        <v>1267</v>
      </c>
      <c r="E108" s="224">
        <v>40973</v>
      </c>
      <c r="F108" s="225">
        <f t="shared" si="1"/>
        <v>41004</v>
      </c>
      <c r="G108" s="226">
        <v>5771.3</v>
      </c>
      <c r="H108" s="222">
        <v>274</v>
      </c>
      <c r="I108" s="222" t="s">
        <v>1540</v>
      </c>
      <c r="J108" s="227"/>
    </row>
    <row r="109" spans="1:10">
      <c r="A109" s="221" t="s">
        <v>16559</v>
      </c>
      <c r="B109" s="222" t="s">
        <v>16560</v>
      </c>
      <c r="C109" s="223" t="s">
        <v>16561</v>
      </c>
      <c r="D109" s="222" t="s">
        <v>447</v>
      </c>
      <c r="E109" s="224">
        <v>40974</v>
      </c>
      <c r="F109" s="225">
        <f t="shared" si="1"/>
        <v>41005</v>
      </c>
      <c r="G109" s="226">
        <v>5771.3</v>
      </c>
      <c r="H109" s="222">
        <v>275</v>
      </c>
      <c r="I109" s="222" t="s">
        <v>1317</v>
      </c>
      <c r="J109" s="227"/>
    </row>
    <row r="110" spans="1:10">
      <c r="A110" s="221" t="s">
        <v>16562</v>
      </c>
      <c r="B110" s="222" t="s">
        <v>16563</v>
      </c>
      <c r="C110" s="223" t="s">
        <v>16564</v>
      </c>
      <c r="D110" s="222" t="s">
        <v>1268</v>
      </c>
      <c r="E110" s="224">
        <v>40974</v>
      </c>
      <c r="F110" s="225">
        <f t="shared" si="1"/>
        <v>41005</v>
      </c>
      <c r="G110" s="226">
        <v>5771.3</v>
      </c>
      <c r="H110" s="222">
        <v>276</v>
      </c>
      <c r="I110" s="222" t="s">
        <v>1308</v>
      </c>
      <c r="J110" s="227"/>
    </row>
    <row r="111" spans="1:10">
      <c r="A111" s="221" t="s">
        <v>16565</v>
      </c>
      <c r="B111" s="222" t="s">
        <v>16566</v>
      </c>
      <c r="C111" s="223" t="s">
        <v>16567</v>
      </c>
      <c r="D111" s="222" t="s">
        <v>1270</v>
      </c>
      <c r="E111" s="224">
        <v>40974</v>
      </c>
      <c r="F111" s="225">
        <f t="shared" si="1"/>
        <v>41005</v>
      </c>
      <c r="G111" s="226">
        <v>5771.3</v>
      </c>
      <c r="H111" s="222">
        <v>277</v>
      </c>
      <c r="I111" s="222" t="s">
        <v>1308</v>
      </c>
      <c r="J111" s="227"/>
    </row>
    <row r="112" spans="1:10">
      <c r="A112" s="221" t="s">
        <v>16568</v>
      </c>
      <c r="B112" s="222" t="s">
        <v>817</v>
      </c>
      <c r="C112" s="223" t="s">
        <v>16569</v>
      </c>
      <c r="D112" s="222" t="s">
        <v>1271</v>
      </c>
      <c r="E112" s="224">
        <v>40974</v>
      </c>
      <c r="F112" s="225">
        <f t="shared" si="1"/>
        <v>41005</v>
      </c>
      <c r="G112" s="226">
        <v>5771.3</v>
      </c>
      <c r="H112" s="222">
        <v>278</v>
      </c>
      <c r="I112" s="222" t="s">
        <v>1308</v>
      </c>
      <c r="J112" s="227"/>
    </row>
    <row r="113" spans="1:10">
      <c r="A113" s="221" t="s">
        <v>16570</v>
      </c>
      <c r="B113" s="222" t="s">
        <v>16571</v>
      </c>
      <c r="C113" s="223" t="s">
        <v>16572</v>
      </c>
      <c r="D113" s="222" t="s">
        <v>1272</v>
      </c>
      <c r="E113" s="224">
        <v>40974</v>
      </c>
      <c r="F113" s="225">
        <f t="shared" si="1"/>
        <v>41005</v>
      </c>
      <c r="G113" s="226">
        <v>5771.3</v>
      </c>
      <c r="H113" s="222">
        <v>279</v>
      </c>
      <c r="I113" s="222" t="s">
        <v>1308</v>
      </c>
      <c r="J113" s="227"/>
    </row>
    <row r="114" spans="1:10">
      <c r="A114" s="221" t="s">
        <v>16573</v>
      </c>
      <c r="B114" s="222" t="s">
        <v>729</v>
      </c>
      <c r="C114" s="223" t="s">
        <v>16574</v>
      </c>
      <c r="D114" s="222" t="s">
        <v>1273</v>
      </c>
      <c r="E114" s="224">
        <v>40975</v>
      </c>
      <c r="F114" s="225">
        <f t="shared" si="1"/>
        <v>41006</v>
      </c>
      <c r="G114" s="226">
        <v>5771.3</v>
      </c>
      <c r="H114" s="222">
        <v>280</v>
      </c>
      <c r="I114" s="222" t="s">
        <v>1308</v>
      </c>
      <c r="J114" s="227"/>
    </row>
    <row r="115" spans="1:10">
      <c r="A115" s="221" t="s">
        <v>16575</v>
      </c>
      <c r="B115" s="222" t="s">
        <v>303</v>
      </c>
      <c r="C115" s="223" t="s">
        <v>16576</v>
      </c>
      <c r="D115" s="222" t="s">
        <v>388</v>
      </c>
      <c r="E115" s="224">
        <v>40976</v>
      </c>
      <c r="F115" s="225">
        <f t="shared" si="1"/>
        <v>41007</v>
      </c>
      <c r="G115" s="226">
        <v>5771.3</v>
      </c>
      <c r="H115" s="222">
        <v>281</v>
      </c>
      <c r="I115" s="222" t="s">
        <v>1308</v>
      </c>
      <c r="J115" s="227"/>
    </row>
    <row r="116" spans="1:10">
      <c r="A116" s="221" t="s">
        <v>16577</v>
      </c>
      <c r="B116" s="222" t="s">
        <v>16578</v>
      </c>
      <c r="C116" s="223" t="s">
        <v>16579</v>
      </c>
      <c r="D116" s="222" t="s">
        <v>408</v>
      </c>
      <c r="E116" s="224">
        <v>40976</v>
      </c>
      <c r="F116" s="225">
        <f t="shared" si="1"/>
        <v>41007</v>
      </c>
      <c r="G116" s="226">
        <v>5771.3</v>
      </c>
      <c r="H116" s="222">
        <v>282</v>
      </c>
      <c r="I116" s="222" t="s">
        <v>1317</v>
      </c>
      <c r="J116" s="227"/>
    </row>
    <row r="117" spans="1:10">
      <c r="A117" s="221" t="s">
        <v>16580</v>
      </c>
      <c r="B117" s="222" t="s">
        <v>16581</v>
      </c>
      <c r="C117" s="223" t="s">
        <v>16582</v>
      </c>
      <c r="D117" s="222" t="s">
        <v>1297</v>
      </c>
      <c r="E117" s="224">
        <v>40977</v>
      </c>
      <c r="F117" s="225">
        <f t="shared" si="1"/>
        <v>41008</v>
      </c>
      <c r="G117" s="226">
        <v>5771.3</v>
      </c>
      <c r="H117" s="222">
        <v>283</v>
      </c>
      <c r="I117" s="222" t="s">
        <v>1540</v>
      </c>
      <c r="J117" s="227"/>
    </row>
    <row r="118" spans="1:10">
      <c r="A118" s="221" t="s">
        <v>16583</v>
      </c>
      <c r="B118" s="222" t="s">
        <v>626</v>
      </c>
      <c r="C118" s="223" t="s">
        <v>16584</v>
      </c>
      <c r="D118" s="222" t="s">
        <v>1305</v>
      </c>
      <c r="E118" s="224">
        <v>40980</v>
      </c>
      <c r="F118" s="225">
        <f t="shared" si="1"/>
        <v>41011</v>
      </c>
      <c r="G118" s="226">
        <v>5771.3</v>
      </c>
      <c r="H118" s="222">
        <v>284</v>
      </c>
      <c r="I118" s="222" t="s">
        <v>1540</v>
      </c>
      <c r="J118" s="227"/>
    </row>
    <row r="119" spans="1:10">
      <c r="A119" s="221" t="s">
        <v>16585</v>
      </c>
      <c r="B119" s="222" t="s">
        <v>16586</v>
      </c>
      <c r="C119" s="223" t="s">
        <v>16587</v>
      </c>
      <c r="D119" s="222" t="s">
        <v>1937</v>
      </c>
      <c r="E119" s="224">
        <v>40981</v>
      </c>
      <c r="F119" s="225">
        <f t="shared" si="1"/>
        <v>41012</v>
      </c>
      <c r="G119" s="226">
        <v>5771.3</v>
      </c>
      <c r="H119" s="222">
        <v>285</v>
      </c>
      <c r="I119" s="222" t="s">
        <v>1308</v>
      </c>
      <c r="J119" s="227"/>
    </row>
    <row r="120" spans="1:10">
      <c r="A120" s="221" t="s">
        <v>16588</v>
      </c>
      <c r="B120" s="222" t="s">
        <v>801</v>
      </c>
      <c r="C120" s="223" t="s">
        <v>16589</v>
      </c>
      <c r="D120" s="222" t="s">
        <v>1685</v>
      </c>
      <c r="E120" s="224">
        <v>40982</v>
      </c>
      <c r="F120" s="225">
        <f t="shared" si="1"/>
        <v>41013</v>
      </c>
      <c r="G120" s="226">
        <v>5771.3</v>
      </c>
      <c r="H120" s="222">
        <v>286</v>
      </c>
      <c r="I120" s="222" t="s">
        <v>1308</v>
      </c>
      <c r="J120" s="227"/>
    </row>
    <row r="121" spans="1:10">
      <c r="A121" s="221" t="s">
        <v>16590</v>
      </c>
      <c r="B121" s="222" t="s">
        <v>16591</v>
      </c>
      <c r="C121" s="223" t="s">
        <v>16592</v>
      </c>
      <c r="D121" s="222" t="s">
        <v>1888</v>
      </c>
      <c r="E121" s="224">
        <v>40982</v>
      </c>
      <c r="F121" s="225">
        <f t="shared" si="1"/>
        <v>41013</v>
      </c>
      <c r="G121" s="226">
        <v>5771.3</v>
      </c>
      <c r="H121" s="222">
        <v>287</v>
      </c>
      <c r="I121" s="222" t="s">
        <v>1308</v>
      </c>
      <c r="J121" s="227"/>
    </row>
    <row r="122" spans="1:10">
      <c r="A122" s="221" t="s">
        <v>16593</v>
      </c>
      <c r="B122" s="222" t="s">
        <v>16594</v>
      </c>
      <c r="C122" s="223" t="s">
        <v>16595</v>
      </c>
      <c r="D122" s="222" t="s">
        <v>1953</v>
      </c>
      <c r="E122" s="224">
        <v>40982</v>
      </c>
      <c r="F122" s="225">
        <f t="shared" si="1"/>
        <v>41013</v>
      </c>
      <c r="G122" s="226">
        <v>5771.3</v>
      </c>
      <c r="H122" s="222">
        <v>288</v>
      </c>
      <c r="I122" s="222" t="s">
        <v>1308</v>
      </c>
      <c r="J122" s="227"/>
    </row>
    <row r="123" spans="1:10">
      <c r="A123" s="221" t="s">
        <v>16596</v>
      </c>
      <c r="B123" s="222" t="s">
        <v>16597</v>
      </c>
      <c r="C123" s="223" t="s">
        <v>16598</v>
      </c>
      <c r="D123" s="222" t="s">
        <v>1965</v>
      </c>
      <c r="E123" s="224">
        <v>40982</v>
      </c>
      <c r="F123" s="225">
        <f t="shared" si="1"/>
        <v>41013</v>
      </c>
      <c r="G123" s="226">
        <v>5771.3</v>
      </c>
      <c r="H123" s="222">
        <v>289</v>
      </c>
      <c r="I123" s="222" t="s">
        <v>1308</v>
      </c>
      <c r="J123" s="227"/>
    </row>
    <row r="124" spans="1:10">
      <c r="A124" s="221" t="s">
        <v>16599</v>
      </c>
      <c r="B124" s="222" t="s">
        <v>16600</v>
      </c>
      <c r="C124" s="223" t="s">
        <v>16601</v>
      </c>
      <c r="D124" s="222" t="s">
        <v>1967</v>
      </c>
      <c r="E124" s="224">
        <v>40983</v>
      </c>
      <c r="F124" s="225">
        <f t="shared" si="1"/>
        <v>41014</v>
      </c>
      <c r="G124" s="226">
        <v>5771.3</v>
      </c>
      <c r="H124" s="222">
        <v>290</v>
      </c>
      <c r="I124" s="222" t="s">
        <v>1308</v>
      </c>
      <c r="J124" s="227"/>
    </row>
    <row r="125" spans="1:10">
      <c r="A125" s="221" t="s">
        <v>16602</v>
      </c>
      <c r="B125" s="222" t="s">
        <v>16603</v>
      </c>
      <c r="C125" s="223" t="s">
        <v>16604</v>
      </c>
      <c r="D125" s="222" t="s">
        <v>1959</v>
      </c>
      <c r="E125" s="224">
        <v>40987</v>
      </c>
      <c r="F125" s="225">
        <f t="shared" si="1"/>
        <v>41018</v>
      </c>
      <c r="G125" s="226">
        <v>5771.3</v>
      </c>
      <c r="H125" s="222">
        <v>291</v>
      </c>
      <c r="I125" s="222" t="s">
        <v>1308</v>
      </c>
      <c r="J125" s="227"/>
    </row>
    <row r="126" spans="1:10">
      <c r="A126" s="221" t="s">
        <v>16605</v>
      </c>
      <c r="B126" s="222" t="s">
        <v>640</v>
      </c>
      <c r="C126" s="223" t="s">
        <v>16606</v>
      </c>
      <c r="D126" s="222" t="s">
        <v>1595</v>
      </c>
      <c r="E126" s="224">
        <v>40988</v>
      </c>
      <c r="F126" s="225">
        <f t="shared" si="1"/>
        <v>41019</v>
      </c>
      <c r="G126" s="226">
        <v>5771.3</v>
      </c>
      <c r="H126" s="222">
        <v>292</v>
      </c>
      <c r="I126" s="222" t="s">
        <v>1308</v>
      </c>
      <c r="J126" s="227"/>
    </row>
    <row r="127" spans="1:10">
      <c r="A127" s="221" t="s">
        <v>16607</v>
      </c>
      <c r="B127" s="222" t="s">
        <v>809</v>
      </c>
      <c r="C127" s="223" t="s">
        <v>16608</v>
      </c>
      <c r="D127" s="222" t="s">
        <v>1981</v>
      </c>
      <c r="E127" s="224">
        <v>40988</v>
      </c>
      <c r="F127" s="225">
        <f t="shared" si="1"/>
        <v>41019</v>
      </c>
      <c r="G127" s="226">
        <v>5771.3</v>
      </c>
      <c r="H127" s="222">
        <v>293</v>
      </c>
      <c r="I127" s="222" t="s">
        <v>1308</v>
      </c>
      <c r="J127" s="227"/>
    </row>
    <row r="128" spans="1:10">
      <c r="A128" s="221" t="s">
        <v>16609</v>
      </c>
      <c r="B128" s="222" t="s">
        <v>739</v>
      </c>
      <c r="C128" s="223" t="s">
        <v>16610</v>
      </c>
      <c r="D128" s="222" t="s">
        <v>1979</v>
      </c>
      <c r="E128" s="224">
        <v>40988</v>
      </c>
      <c r="F128" s="225">
        <f t="shared" si="1"/>
        <v>41019</v>
      </c>
      <c r="G128" s="226">
        <v>5771.3</v>
      </c>
      <c r="H128" s="222">
        <v>294</v>
      </c>
      <c r="I128" s="222" t="s">
        <v>1308</v>
      </c>
      <c r="J128" s="227"/>
    </row>
    <row r="129" spans="1:10">
      <c r="A129" s="221" t="s">
        <v>16611</v>
      </c>
      <c r="B129" s="222" t="s">
        <v>16612</v>
      </c>
      <c r="C129" s="223" t="s">
        <v>16613</v>
      </c>
      <c r="D129" s="222" t="s">
        <v>1781</v>
      </c>
      <c r="E129" s="224">
        <v>40989</v>
      </c>
      <c r="F129" s="225">
        <f t="shared" si="1"/>
        <v>41020</v>
      </c>
      <c r="G129" s="226">
        <v>5771.3</v>
      </c>
      <c r="H129" s="222">
        <v>295</v>
      </c>
      <c r="I129" s="222" t="s">
        <v>1540</v>
      </c>
      <c r="J129" s="227"/>
    </row>
    <row r="130" spans="1:10">
      <c r="A130" s="221" t="s">
        <v>16614</v>
      </c>
      <c r="B130" s="222" t="s">
        <v>636</v>
      </c>
      <c r="C130" s="223" t="s">
        <v>16615</v>
      </c>
      <c r="D130" s="222" t="s">
        <v>2011</v>
      </c>
      <c r="E130" s="224">
        <v>40989</v>
      </c>
      <c r="F130" s="225">
        <f t="shared" si="1"/>
        <v>41020</v>
      </c>
      <c r="G130" s="226">
        <v>5771.3</v>
      </c>
      <c r="H130" s="222">
        <v>296</v>
      </c>
      <c r="I130" s="222" t="s">
        <v>1308</v>
      </c>
      <c r="J130" s="227"/>
    </row>
    <row r="131" spans="1:10">
      <c r="A131" s="221" t="s">
        <v>16616</v>
      </c>
      <c r="B131" s="222" t="s">
        <v>342</v>
      </c>
      <c r="C131" s="223" t="s">
        <v>16617</v>
      </c>
      <c r="D131" s="222" t="s">
        <v>1978</v>
      </c>
      <c r="E131" s="224">
        <v>40989</v>
      </c>
      <c r="F131" s="225">
        <f t="shared" si="1"/>
        <v>41020</v>
      </c>
      <c r="G131" s="226">
        <v>5771.3</v>
      </c>
      <c r="H131" s="222">
        <v>297</v>
      </c>
      <c r="I131" s="222" t="s">
        <v>1308</v>
      </c>
      <c r="J131" s="227"/>
    </row>
    <row r="132" spans="1:10">
      <c r="A132" s="221" t="s">
        <v>16618</v>
      </c>
      <c r="B132" s="222" t="s">
        <v>16619</v>
      </c>
      <c r="C132" s="223" t="s">
        <v>16620</v>
      </c>
      <c r="D132" s="222" t="s">
        <v>412</v>
      </c>
      <c r="E132" s="224">
        <v>40991</v>
      </c>
      <c r="F132" s="225">
        <f t="shared" ref="F132:F195" si="3">E132+31</f>
        <v>41022</v>
      </c>
      <c r="G132" s="226">
        <v>5771.3</v>
      </c>
      <c r="H132" s="222">
        <v>298</v>
      </c>
      <c r="I132" s="222" t="s">
        <v>1317</v>
      </c>
      <c r="J132" s="227"/>
    </row>
    <row r="133" spans="1:10">
      <c r="A133" s="221" t="s">
        <v>16621</v>
      </c>
      <c r="B133" s="222" t="s">
        <v>16622</v>
      </c>
      <c r="C133" s="223" t="s">
        <v>16623</v>
      </c>
      <c r="D133" s="222" t="s">
        <v>2020</v>
      </c>
      <c r="E133" s="224">
        <v>40994</v>
      </c>
      <c r="F133" s="225">
        <f t="shared" si="3"/>
        <v>41025</v>
      </c>
      <c r="G133" s="226">
        <v>5771.3</v>
      </c>
      <c r="H133" s="222">
        <v>320</v>
      </c>
      <c r="I133" s="222" t="s">
        <v>1308</v>
      </c>
      <c r="J133" s="227"/>
    </row>
    <row r="134" spans="1:10">
      <c r="A134" s="221" t="s">
        <v>16624</v>
      </c>
      <c r="B134" s="222" t="s">
        <v>16625</v>
      </c>
      <c r="C134" s="223" t="s">
        <v>16626</v>
      </c>
      <c r="D134" s="222" t="s">
        <v>2013</v>
      </c>
      <c r="E134" s="224">
        <v>40994</v>
      </c>
      <c r="F134" s="225">
        <f t="shared" si="3"/>
        <v>41025</v>
      </c>
      <c r="G134" s="226">
        <v>5771.3</v>
      </c>
      <c r="H134" s="222">
        <v>300</v>
      </c>
      <c r="I134" s="222" t="s">
        <v>1308</v>
      </c>
      <c r="J134" s="227"/>
    </row>
    <row r="135" spans="1:10">
      <c r="A135" s="221" t="s">
        <v>16627</v>
      </c>
      <c r="B135" s="222" t="s">
        <v>620</v>
      </c>
      <c r="C135" s="223" t="s">
        <v>16628</v>
      </c>
      <c r="D135" s="222" t="s">
        <v>2016</v>
      </c>
      <c r="E135" s="224">
        <v>40994</v>
      </c>
      <c r="F135" s="225">
        <f t="shared" si="3"/>
        <v>41025</v>
      </c>
      <c r="G135" s="226">
        <v>5771.3</v>
      </c>
      <c r="H135" s="222">
        <v>301</v>
      </c>
      <c r="I135" s="222" t="s">
        <v>1308</v>
      </c>
      <c r="J135" s="227"/>
    </row>
    <row r="136" spans="1:10">
      <c r="A136" s="221" t="s">
        <v>16629</v>
      </c>
      <c r="B136" s="222" t="s">
        <v>16630</v>
      </c>
      <c r="C136" s="223" t="s">
        <v>16631</v>
      </c>
      <c r="D136" s="222" t="s">
        <v>2021</v>
      </c>
      <c r="E136" s="224">
        <v>40994</v>
      </c>
      <c r="F136" s="225">
        <f t="shared" si="3"/>
        <v>41025</v>
      </c>
      <c r="G136" s="226">
        <v>5771.3</v>
      </c>
      <c r="H136" s="222">
        <v>302</v>
      </c>
      <c r="I136" s="222" t="s">
        <v>1308</v>
      </c>
      <c r="J136" s="227"/>
    </row>
    <row r="137" spans="1:10">
      <c r="A137" s="221" t="s">
        <v>16632</v>
      </c>
      <c r="B137" s="222" t="s">
        <v>1017</v>
      </c>
      <c r="C137" s="223" t="s">
        <v>16633</v>
      </c>
      <c r="D137" s="222" t="s">
        <v>2120</v>
      </c>
      <c r="E137" s="224">
        <v>40996</v>
      </c>
      <c r="F137" s="225">
        <f t="shared" si="3"/>
        <v>41027</v>
      </c>
      <c r="G137" s="226">
        <v>5771.3</v>
      </c>
      <c r="H137" s="222">
        <v>303</v>
      </c>
      <c r="I137" s="222" t="s">
        <v>1540</v>
      </c>
      <c r="J137" s="227"/>
    </row>
    <row r="138" spans="1:10">
      <c r="A138" s="221" t="s">
        <v>16634</v>
      </c>
      <c r="B138" s="222" t="s">
        <v>998</v>
      </c>
      <c r="C138" s="223" t="s">
        <v>16635</v>
      </c>
      <c r="D138" s="222" t="s">
        <v>2014</v>
      </c>
      <c r="E138" s="224">
        <v>40996</v>
      </c>
      <c r="F138" s="225">
        <f t="shared" si="3"/>
        <v>41027</v>
      </c>
      <c r="G138" s="226">
        <v>5771.3</v>
      </c>
      <c r="H138" s="222">
        <v>304</v>
      </c>
      <c r="I138" s="222" t="s">
        <v>1308</v>
      </c>
      <c r="J138" s="227"/>
    </row>
    <row r="139" spans="1:10">
      <c r="A139" s="221" t="s">
        <v>16636</v>
      </c>
      <c r="B139" s="222" t="s">
        <v>1007</v>
      </c>
      <c r="C139" s="223" t="s">
        <v>16637</v>
      </c>
      <c r="D139" s="222" t="s">
        <v>2123</v>
      </c>
      <c r="E139" s="224">
        <v>40996</v>
      </c>
      <c r="F139" s="225">
        <f t="shared" si="3"/>
        <v>41027</v>
      </c>
      <c r="G139" s="226">
        <v>5771.3</v>
      </c>
      <c r="H139" s="222">
        <v>305</v>
      </c>
      <c r="I139" s="222" t="s">
        <v>1308</v>
      </c>
      <c r="J139" s="227"/>
    </row>
    <row r="140" spans="1:10">
      <c r="A140" s="221" t="s">
        <v>16638</v>
      </c>
      <c r="B140" s="222" t="s">
        <v>16639</v>
      </c>
      <c r="C140" s="223" t="s">
        <v>16640</v>
      </c>
      <c r="D140" s="222" t="s">
        <v>1766</v>
      </c>
      <c r="E140" s="224">
        <v>40996</v>
      </c>
      <c r="F140" s="225">
        <f t="shared" si="3"/>
        <v>41027</v>
      </c>
      <c r="G140" s="226">
        <v>5771.3</v>
      </c>
      <c r="H140" s="222">
        <v>306</v>
      </c>
      <c r="I140" s="222" t="s">
        <v>1308</v>
      </c>
      <c r="J140" s="227"/>
    </row>
    <row r="141" spans="1:10">
      <c r="A141" s="221" t="s">
        <v>16641</v>
      </c>
      <c r="B141" s="222" t="s">
        <v>1027</v>
      </c>
      <c r="C141" s="223" t="s">
        <v>16642</v>
      </c>
      <c r="D141" s="222" t="s">
        <v>2022</v>
      </c>
      <c r="E141" s="224">
        <v>40995</v>
      </c>
      <c r="F141" s="225">
        <f t="shared" si="3"/>
        <v>41026</v>
      </c>
      <c r="G141" s="226">
        <v>5771.3</v>
      </c>
      <c r="H141" s="222">
        <v>307</v>
      </c>
      <c r="I141" s="222" t="s">
        <v>1308</v>
      </c>
      <c r="J141" s="227"/>
    </row>
    <row r="142" spans="1:10">
      <c r="A142" s="221" t="s">
        <v>16643</v>
      </c>
      <c r="B142" s="222" t="s">
        <v>16644</v>
      </c>
      <c r="C142" s="223" t="s">
        <v>16645</v>
      </c>
      <c r="D142" s="222" t="s">
        <v>2127</v>
      </c>
      <c r="E142" s="224">
        <v>40995</v>
      </c>
      <c r="F142" s="225">
        <f t="shared" si="3"/>
        <v>41026</v>
      </c>
      <c r="G142" s="226">
        <v>5771.3</v>
      </c>
      <c r="H142" s="222">
        <v>308</v>
      </c>
      <c r="I142" s="222" t="s">
        <v>1308</v>
      </c>
      <c r="J142" s="227"/>
    </row>
    <row r="143" spans="1:10">
      <c r="A143" s="221" t="s">
        <v>16646</v>
      </c>
      <c r="B143" s="222" t="s">
        <v>16647</v>
      </c>
      <c r="C143" s="223" t="s">
        <v>16648</v>
      </c>
      <c r="D143" s="222" t="s">
        <v>2116</v>
      </c>
      <c r="E143" s="224">
        <v>40995</v>
      </c>
      <c r="F143" s="225">
        <f t="shared" si="3"/>
        <v>41026</v>
      </c>
      <c r="G143" s="226">
        <v>5771.3</v>
      </c>
      <c r="H143" s="222">
        <v>309</v>
      </c>
      <c r="I143" s="222" t="s">
        <v>1308</v>
      </c>
      <c r="J143" s="227"/>
    </row>
    <row r="144" spans="1:10">
      <c r="A144" s="221" t="s">
        <v>16649</v>
      </c>
      <c r="B144" s="222" t="s">
        <v>16650</v>
      </c>
      <c r="C144" s="223" t="s">
        <v>16651</v>
      </c>
      <c r="D144" s="222" t="s">
        <v>2130</v>
      </c>
      <c r="E144" s="224">
        <v>40998</v>
      </c>
      <c r="F144" s="225">
        <f t="shared" si="3"/>
        <v>41029</v>
      </c>
      <c r="G144" s="226">
        <v>5771.3</v>
      </c>
      <c r="H144" s="222">
        <v>310</v>
      </c>
      <c r="I144" s="222" t="s">
        <v>1308</v>
      </c>
      <c r="J144" s="227"/>
    </row>
    <row r="145" spans="1:10">
      <c r="A145" s="221" t="s">
        <v>16652</v>
      </c>
      <c r="B145" s="222" t="s">
        <v>16653</v>
      </c>
      <c r="C145" s="223" t="s">
        <v>16654</v>
      </c>
      <c r="D145" s="222" t="s">
        <v>2119</v>
      </c>
      <c r="E145" s="224">
        <v>40997</v>
      </c>
      <c r="F145" s="225">
        <f t="shared" si="3"/>
        <v>41028</v>
      </c>
      <c r="G145" s="226">
        <v>5771.3</v>
      </c>
      <c r="H145" s="222">
        <v>312</v>
      </c>
      <c r="I145" s="222" t="s">
        <v>1317</v>
      </c>
      <c r="J145" s="227"/>
    </row>
    <row r="146" spans="1:10">
      <c r="A146" s="221" t="s">
        <v>16655</v>
      </c>
      <c r="B146" s="222" t="s">
        <v>327</v>
      </c>
      <c r="C146" s="223" t="s">
        <v>16656</v>
      </c>
      <c r="D146" s="222" t="s">
        <v>424</v>
      </c>
      <c r="E146" s="224">
        <v>40997</v>
      </c>
      <c r="F146" s="225">
        <f t="shared" si="3"/>
        <v>41028</v>
      </c>
      <c r="G146" s="226">
        <v>5771.3</v>
      </c>
      <c r="H146" s="222">
        <v>313</v>
      </c>
      <c r="I146" s="222" t="s">
        <v>1308</v>
      </c>
      <c r="J146" s="227"/>
    </row>
    <row r="147" spans="1:10">
      <c r="A147" s="221" t="s">
        <v>16657</v>
      </c>
      <c r="B147" s="222" t="s">
        <v>709</v>
      </c>
      <c r="C147" s="223" t="s">
        <v>16658</v>
      </c>
      <c r="D147" s="222" t="s">
        <v>1980</v>
      </c>
      <c r="E147" s="224">
        <v>40998</v>
      </c>
      <c r="F147" s="225">
        <f t="shared" si="3"/>
        <v>41029</v>
      </c>
      <c r="G147" s="226">
        <v>5771.3</v>
      </c>
      <c r="H147" s="222">
        <v>314</v>
      </c>
      <c r="I147" s="222" t="s">
        <v>1308</v>
      </c>
      <c r="J147" s="227"/>
    </row>
    <row r="148" spans="1:10">
      <c r="A148" s="221" t="s">
        <v>16659</v>
      </c>
      <c r="B148" s="222" t="s">
        <v>16660</v>
      </c>
      <c r="C148" s="223" t="s">
        <v>16661</v>
      </c>
      <c r="D148" s="222" t="s">
        <v>2019</v>
      </c>
      <c r="E148" s="224">
        <v>41002</v>
      </c>
      <c r="F148" s="225">
        <f t="shared" si="3"/>
        <v>41033</v>
      </c>
      <c r="G148" s="226">
        <v>5771.3</v>
      </c>
      <c r="H148" s="222">
        <v>328</v>
      </c>
      <c r="I148" s="222" t="s">
        <v>1308</v>
      </c>
      <c r="J148" s="227"/>
    </row>
    <row r="149" spans="1:10">
      <c r="A149" s="221" t="s">
        <v>16662</v>
      </c>
      <c r="B149" s="222" t="s">
        <v>16663</v>
      </c>
      <c r="C149" s="223" t="s">
        <v>16664</v>
      </c>
      <c r="D149" s="222" t="s">
        <v>2153</v>
      </c>
      <c r="E149" s="224">
        <v>41002</v>
      </c>
      <c r="F149" s="225">
        <f t="shared" si="3"/>
        <v>41033</v>
      </c>
      <c r="G149" s="226">
        <v>5771.3</v>
      </c>
      <c r="H149" s="222">
        <v>329</v>
      </c>
      <c r="I149" s="222" t="s">
        <v>1308</v>
      </c>
      <c r="J149" s="227"/>
    </row>
    <row r="150" spans="1:10">
      <c r="A150" s="221" t="s">
        <v>16665</v>
      </c>
      <c r="B150" s="222" t="s">
        <v>16666</v>
      </c>
      <c r="C150" s="223" t="s">
        <v>16667</v>
      </c>
      <c r="D150" s="222" t="s">
        <v>2152</v>
      </c>
      <c r="E150" s="224">
        <v>41002</v>
      </c>
      <c r="F150" s="225">
        <f t="shared" si="3"/>
        <v>41033</v>
      </c>
      <c r="G150" s="226">
        <v>5771.3</v>
      </c>
      <c r="H150" s="222">
        <v>330</v>
      </c>
      <c r="I150" s="222" t="s">
        <v>1308</v>
      </c>
      <c r="J150" s="227"/>
    </row>
    <row r="151" spans="1:10">
      <c r="A151" s="221" t="s">
        <v>16668</v>
      </c>
      <c r="B151" s="222" t="s">
        <v>16669</v>
      </c>
      <c r="C151" s="223" t="s">
        <v>16670</v>
      </c>
      <c r="D151" s="222" t="s">
        <v>2148</v>
      </c>
      <c r="E151" s="224">
        <v>41002</v>
      </c>
      <c r="F151" s="225">
        <f t="shared" si="3"/>
        <v>41033</v>
      </c>
      <c r="G151" s="226">
        <v>5771.3</v>
      </c>
      <c r="H151" s="222">
        <v>331</v>
      </c>
      <c r="I151" s="222" t="s">
        <v>1308</v>
      </c>
      <c r="J151" s="227"/>
    </row>
    <row r="152" spans="1:10">
      <c r="A152" s="221" t="s">
        <v>16671</v>
      </c>
      <c r="B152" s="222" t="s">
        <v>16672</v>
      </c>
      <c r="C152" s="223" t="s">
        <v>16673</v>
      </c>
      <c r="D152" s="222" t="s">
        <v>2198</v>
      </c>
      <c r="E152" s="224">
        <v>41002</v>
      </c>
      <c r="F152" s="225">
        <f t="shared" si="3"/>
        <v>41033</v>
      </c>
      <c r="G152" s="226">
        <v>5771.3</v>
      </c>
      <c r="H152" s="222">
        <v>332</v>
      </c>
      <c r="I152" s="222" t="s">
        <v>1308</v>
      </c>
      <c r="J152" s="227"/>
    </row>
    <row r="153" spans="1:10">
      <c r="A153" s="221" t="s">
        <v>16674</v>
      </c>
      <c r="B153" s="222" t="s">
        <v>16675</v>
      </c>
      <c r="C153" s="223" t="s">
        <v>16676</v>
      </c>
      <c r="D153" s="222" t="s">
        <v>2207</v>
      </c>
      <c r="E153" s="224">
        <v>41003</v>
      </c>
      <c r="F153" s="225">
        <f t="shared" si="3"/>
        <v>41034</v>
      </c>
      <c r="G153" s="226">
        <v>5771.3</v>
      </c>
      <c r="H153" s="222">
        <v>333</v>
      </c>
      <c r="I153" s="222" t="s">
        <v>1308</v>
      </c>
      <c r="J153" s="227"/>
    </row>
    <row r="154" spans="1:10">
      <c r="A154" s="221" t="s">
        <v>16677</v>
      </c>
      <c r="B154" s="222" t="s">
        <v>634</v>
      </c>
      <c r="C154" s="223" t="s">
        <v>16678</v>
      </c>
      <c r="D154" s="222" t="s">
        <v>1584</v>
      </c>
      <c r="E154" s="224">
        <v>41010</v>
      </c>
      <c r="F154" s="225">
        <f t="shared" si="3"/>
        <v>41041</v>
      </c>
      <c r="G154" s="226">
        <v>5771.3</v>
      </c>
      <c r="H154" s="222">
        <v>334</v>
      </c>
      <c r="I154" s="222" t="s">
        <v>1317</v>
      </c>
      <c r="J154" s="227"/>
    </row>
    <row r="155" spans="1:10">
      <c r="A155" s="221" t="s">
        <v>16679</v>
      </c>
      <c r="B155" s="222" t="s">
        <v>16680</v>
      </c>
      <c r="C155" s="223" t="s">
        <v>16681</v>
      </c>
      <c r="D155" s="222" t="s">
        <v>2360</v>
      </c>
      <c r="E155" s="224">
        <v>41012</v>
      </c>
      <c r="F155" s="225">
        <f t="shared" si="3"/>
        <v>41043</v>
      </c>
      <c r="G155" s="226">
        <v>5771.3</v>
      </c>
      <c r="H155" s="222">
        <v>335</v>
      </c>
      <c r="I155" s="222" t="s">
        <v>1308</v>
      </c>
      <c r="J155" s="227"/>
    </row>
    <row r="156" spans="1:10">
      <c r="A156" s="221" t="s">
        <v>16682</v>
      </c>
      <c r="B156" s="222" t="s">
        <v>984</v>
      </c>
      <c r="C156" s="223" t="s">
        <v>16683</v>
      </c>
      <c r="D156" s="222" t="s">
        <v>1810</v>
      </c>
      <c r="E156" s="224">
        <v>41010</v>
      </c>
      <c r="F156" s="225">
        <f t="shared" si="3"/>
        <v>41041</v>
      </c>
      <c r="G156" s="226">
        <v>5771.3</v>
      </c>
      <c r="H156" s="222">
        <v>336</v>
      </c>
      <c r="I156" s="222" t="s">
        <v>1308</v>
      </c>
      <c r="J156" s="227"/>
    </row>
    <row r="157" spans="1:10">
      <c r="A157" s="221" t="s">
        <v>16684</v>
      </c>
      <c r="B157" s="222" t="s">
        <v>270</v>
      </c>
      <c r="C157" s="223" t="s">
        <v>16685</v>
      </c>
      <c r="D157" s="222" t="s">
        <v>2364</v>
      </c>
      <c r="E157" s="224">
        <v>41012</v>
      </c>
      <c r="F157" s="225">
        <f t="shared" si="3"/>
        <v>41043</v>
      </c>
      <c r="G157" s="226">
        <v>5771.3</v>
      </c>
      <c r="H157" s="222">
        <v>347</v>
      </c>
      <c r="I157" s="222" t="s">
        <v>1308</v>
      </c>
      <c r="J157" s="227"/>
    </row>
    <row r="158" spans="1:10">
      <c r="A158" s="221" t="s">
        <v>16686</v>
      </c>
      <c r="B158" s="222" t="s">
        <v>270</v>
      </c>
      <c r="C158" s="223" t="s">
        <v>16687</v>
      </c>
      <c r="D158" s="222" t="s">
        <v>2362</v>
      </c>
      <c r="E158" s="224">
        <v>41012</v>
      </c>
      <c r="F158" s="225">
        <f t="shared" si="3"/>
        <v>41043</v>
      </c>
      <c r="G158" s="226">
        <v>5771.3</v>
      </c>
      <c r="H158" s="222">
        <v>347</v>
      </c>
      <c r="I158" s="222" t="s">
        <v>1308</v>
      </c>
      <c r="J158" s="227"/>
    </row>
    <row r="159" spans="1:10">
      <c r="A159" s="221" t="s">
        <v>16688</v>
      </c>
      <c r="B159" s="222" t="s">
        <v>270</v>
      </c>
      <c r="C159" s="223" t="s">
        <v>16689</v>
      </c>
      <c r="D159" s="222" t="s">
        <v>2350</v>
      </c>
      <c r="E159" s="224">
        <v>41011</v>
      </c>
      <c r="F159" s="225">
        <f t="shared" si="3"/>
        <v>41042</v>
      </c>
      <c r="G159" s="226">
        <v>5771.3</v>
      </c>
      <c r="H159" s="222">
        <v>347</v>
      </c>
      <c r="I159" s="222" t="s">
        <v>1308</v>
      </c>
      <c r="J159" s="227"/>
    </row>
    <row r="160" spans="1:10">
      <c r="A160" s="221" t="s">
        <v>16690</v>
      </c>
      <c r="B160" s="222" t="s">
        <v>270</v>
      </c>
      <c r="C160" s="223" t="s">
        <v>16691</v>
      </c>
      <c r="D160" s="222" t="s">
        <v>2366</v>
      </c>
      <c r="E160" s="224">
        <v>41012</v>
      </c>
      <c r="F160" s="225">
        <f t="shared" si="3"/>
        <v>41043</v>
      </c>
      <c r="G160" s="226">
        <v>5771.3</v>
      </c>
      <c r="H160" s="222">
        <v>347</v>
      </c>
      <c r="I160" s="222" t="s">
        <v>1308</v>
      </c>
      <c r="J160" s="227"/>
    </row>
    <row r="161" spans="1:10">
      <c r="A161" s="221" t="s">
        <v>16692</v>
      </c>
      <c r="B161" s="222" t="s">
        <v>16693</v>
      </c>
      <c r="C161" s="223" t="s">
        <v>16694</v>
      </c>
      <c r="D161" s="222" t="s">
        <v>2348</v>
      </c>
      <c r="E161" s="224">
        <v>41010</v>
      </c>
      <c r="F161" s="225">
        <f t="shared" si="3"/>
        <v>41041</v>
      </c>
      <c r="G161" s="226">
        <v>5771.3</v>
      </c>
      <c r="H161" s="222">
        <v>337</v>
      </c>
      <c r="I161" s="222" t="s">
        <v>1308</v>
      </c>
      <c r="J161" s="227"/>
    </row>
    <row r="162" spans="1:10">
      <c r="A162" s="221" t="s">
        <v>16695</v>
      </c>
      <c r="B162" s="222" t="s">
        <v>16696</v>
      </c>
      <c r="C162" s="223" t="s">
        <v>16697</v>
      </c>
      <c r="D162" s="222" t="s">
        <v>2374</v>
      </c>
      <c r="E162" s="224">
        <v>41015</v>
      </c>
      <c r="F162" s="225">
        <f t="shared" si="3"/>
        <v>41046</v>
      </c>
      <c r="G162" s="226">
        <v>5771.3</v>
      </c>
      <c r="H162" s="222">
        <v>338</v>
      </c>
      <c r="I162" s="222" t="s">
        <v>1308</v>
      </c>
      <c r="J162" s="227"/>
    </row>
    <row r="163" spans="1:10">
      <c r="A163" s="221" t="s">
        <v>16698</v>
      </c>
      <c r="B163" s="222" t="s">
        <v>270</v>
      </c>
      <c r="C163" s="223" t="s">
        <v>16699</v>
      </c>
      <c r="D163" s="222" t="s">
        <v>4915</v>
      </c>
      <c r="E163" s="224">
        <v>41015</v>
      </c>
      <c r="F163" s="225">
        <f t="shared" si="3"/>
        <v>41046</v>
      </c>
      <c r="G163" s="226">
        <v>5771.3</v>
      </c>
      <c r="H163" s="222">
        <v>347</v>
      </c>
      <c r="I163" s="222" t="s">
        <v>1308</v>
      </c>
      <c r="J163" s="227"/>
    </row>
    <row r="164" spans="1:10">
      <c r="A164" s="221" t="s">
        <v>16700</v>
      </c>
      <c r="B164" s="222" t="s">
        <v>270</v>
      </c>
      <c r="C164" s="223" t="s">
        <v>16701</v>
      </c>
      <c r="D164" s="222" t="s">
        <v>4914</v>
      </c>
      <c r="E164" s="224">
        <v>41016</v>
      </c>
      <c r="F164" s="225">
        <f t="shared" si="3"/>
        <v>41047</v>
      </c>
      <c r="G164" s="226">
        <v>5771.3</v>
      </c>
      <c r="H164" s="222">
        <v>347</v>
      </c>
      <c r="I164" s="222" t="s">
        <v>1308</v>
      </c>
      <c r="J164" s="227"/>
    </row>
    <row r="165" spans="1:10">
      <c r="A165" s="221" t="s">
        <v>16702</v>
      </c>
      <c r="B165" s="222" t="s">
        <v>270</v>
      </c>
      <c r="C165" s="223" t="s">
        <v>16703</v>
      </c>
      <c r="D165" s="222" t="s">
        <v>2371</v>
      </c>
      <c r="E165" s="224">
        <v>41016</v>
      </c>
      <c r="F165" s="225">
        <f t="shared" si="3"/>
        <v>41047</v>
      </c>
      <c r="G165" s="226">
        <v>5771.3</v>
      </c>
      <c r="H165" s="222">
        <v>347</v>
      </c>
      <c r="I165" s="222" t="s">
        <v>1308</v>
      </c>
      <c r="J165" s="227"/>
    </row>
    <row r="166" spans="1:10">
      <c r="A166" s="221" t="s">
        <v>16704</v>
      </c>
      <c r="B166" s="222" t="s">
        <v>16705</v>
      </c>
      <c r="C166" s="223" t="s">
        <v>16706</v>
      </c>
      <c r="D166" s="222" t="s">
        <v>2368</v>
      </c>
      <c r="E166" s="224">
        <v>41016</v>
      </c>
      <c r="F166" s="225">
        <f t="shared" si="3"/>
        <v>41047</v>
      </c>
      <c r="G166" s="226">
        <v>5771.3</v>
      </c>
      <c r="H166" s="222">
        <v>339</v>
      </c>
      <c r="I166" s="222" t="s">
        <v>1308</v>
      </c>
      <c r="J166" s="227"/>
    </row>
    <row r="167" spans="1:10">
      <c r="A167" s="221" t="s">
        <v>16707</v>
      </c>
      <c r="B167" s="222" t="s">
        <v>16708</v>
      </c>
      <c r="C167" s="223" t="s">
        <v>16709</v>
      </c>
      <c r="D167" s="222" t="s">
        <v>2471</v>
      </c>
      <c r="E167" s="224">
        <v>41018</v>
      </c>
      <c r="F167" s="225">
        <f t="shared" si="3"/>
        <v>41049</v>
      </c>
      <c r="G167" s="226">
        <v>5771.3</v>
      </c>
      <c r="H167" s="222">
        <v>346</v>
      </c>
      <c r="I167" s="222" t="s">
        <v>1308</v>
      </c>
      <c r="J167" s="227"/>
    </row>
    <row r="168" spans="1:10">
      <c r="A168" s="221" t="s">
        <v>16710</v>
      </c>
      <c r="B168" s="222" t="s">
        <v>16708</v>
      </c>
      <c r="C168" s="223" t="s">
        <v>16711</v>
      </c>
      <c r="D168" s="222" t="s">
        <v>2376</v>
      </c>
      <c r="E168" s="224">
        <v>41017</v>
      </c>
      <c r="F168" s="225">
        <f t="shared" si="3"/>
        <v>41048</v>
      </c>
      <c r="G168" s="226">
        <v>5771.3</v>
      </c>
      <c r="H168" s="222">
        <v>346</v>
      </c>
      <c r="I168" s="222" t="s">
        <v>1308</v>
      </c>
      <c r="J168" s="227"/>
    </row>
    <row r="169" spans="1:10">
      <c r="A169" s="221" t="s">
        <v>16712</v>
      </c>
      <c r="B169" s="222" t="s">
        <v>270</v>
      </c>
      <c r="C169" s="223" t="s">
        <v>16713</v>
      </c>
      <c r="D169" s="222" t="s">
        <v>2434</v>
      </c>
      <c r="E169" s="224">
        <v>41018</v>
      </c>
      <c r="F169" s="225">
        <f t="shared" si="3"/>
        <v>41049</v>
      </c>
      <c r="G169" s="226">
        <v>5771.3</v>
      </c>
      <c r="H169" s="222">
        <v>347</v>
      </c>
      <c r="I169" s="222" t="s">
        <v>1308</v>
      </c>
      <c r="J169" s="227"/>
    </row>
    <row r="170" spans="1:10">
      <c r="A170" s="221" t="s">
        <v>16714</v>
      </c>
      <c r="B170" s="222" t="s">
        <v>270</v>
      </c>
      <c r="C170" s="223" t="s">
        <v>16715</v>
      </c>
      <c r="D170" s="222" t="s">
        <v>2370</v>
      </c>
      <c r="E170" s="224">
        <v>41017</v>
      </c>
      <c r="F170" s="225">
        <f t="shared" si="3"/>
        <v>41048</v>
      </c>
      <c r="G170" s="226">
        <v>5771.3</v>
      </c>
      <c r="H170" s="222">
        <v>347</v>
      </c>
      <c r="I170" s="222" t="s">
        <v>1308</v>
      </c>
      <c r="J170" s="227"/>
    </row>
    <row r="171" spans="1:10">
      <c r="A171" s="221" t="s">
        <v>16716</v>
      </c>
      <c r="B171" s="222" t="s">
        <v>270</v>
      </c>
      <c r="C171" s="223" t="s">
        <v>16717</v>
      </c>
      <c r="D171" s="222" t="s">
        <v>2466</v>
      </c>
      <c r="E171" s="224">
        <v>41019</v>
      </c>
      <c r="F171" s="225">
        <f t="shared" si="3"/>
        <v>41050</v>
      </c>
      <c r="G171" s="226">
        <v>5771.3</v>
      </c>
      <c r="H171" s="222">
        <v>347</v>
      </c>
      <c r="I171" s="222" t="s">
        <v>1540</v>
      </c>
      <c r="J171" s="227"/>
    </row>
    <row r="172" spans="1:10">
      <c r="A172" s="221" t="s">
        <v>16718</v>
      </c>
      <c r="B172" s="222" t="s">
        <v>270</v>
      </c>
      <c r="C172" s="223" t="s">
        <v>16719</v>
      </c>
      <c r="D172" s="222" t="s">
        <v>2518</v>
      </c>
      <c r="E172" s="224">
        <v>41019</v>
      </c>
      <c r="F172" s="225">
        <f t="shared" si="3"/>
        <v>41050</v>
      </c>
      <c r="G172" s="226">
        <v>5771.3</v>
      </c>
      <c r="H172" s="222">
        <v>347</v>
      </c>
      <c r="I172" s="222" t="s">
        <v>1308</v>
      </c>
      <c r="J172" s="227"/>
    </row>
    <row r="173" spans="1:10">
      <c r="A173" s="221" t="s">
        <v>16720</v>
      </c>
      <c r="B173" s="222" t="s">
        <v>16721</v>
      </c>
      <c r="C173" s="223" t="s">
        <v>16722</v>
      </c>
      <c r="D173" s="222" t="s">
        <v>2302</v>
      </c>
      <c r="E173" s="224">
        <v>41023</v>
      </c>
      <c r="F173" s="225">
        <f t="shared" si="3"/>
        <v>41054</v>
      </c>
      <c r="G173" s="226">
        <v>5771.3</v>
      </c>
      <c r="H173" s="222">
        <v>340</v>
      </c>
      <c r="I173" s="222" t="s">
        <v>1308</v>
      </c>
      <c r="J173" s="227"/>
    </row>
    <row r="174" spans="1:10">
      <c r="A174" s="221" t="s">
        <v>16723</v>
      </c>
      <c r="B174" s="222" t="s">
        <v>270</v>
      </c>
      <c r="C174" s="223" t="s">
        <v>16724</v>
      </c>
      <c r="D174" s="222" t="s">
        <v>2567</v>
      </c>
      <c r="E174" s="224">
        <v>41023</v>
      </c>
      <c r="F174" s="225">
        <f t="shared" si="3"/>
        <v>41054</v>
      </c>
      <c r="G174" s="226">
        <v>5771.3</v>
      </c>
      <c r="H174" s="222">
        <v>347</v>
      </c>
      <c r="I174" s="222" t="s">
        <v>1308</v>
      </c>
      <c r="J174" s="227"/>
    </row>
    <row r="175" spans="1:10">
      <c r="A175" s="221" t="s">
        <v>16725</v>
      </c>
      <c r="B175" s="222" t="s">
        <v>270</v>
      </c>
      <c r="C175" s="223" t="s">
        <v>16726</v>
      </c>
      <c r="D175" s="222" t="s">
        <v>2437</v>
      </c>
      <c r="E175" s="224">
        <v>41023</v>
      </c>
      <c r="F175" s="225">
        <f t="shared" si="3"/>
        <v>41054</v>
      </c>
      <c r="G175" s="226">
        <v>5771.3</v>
      </c>
      <c r="H175" s="222">
        <v>347</v>
      </c>
      <c r="I175" s="222" t="s">
        <v>1308</v>
      </c>
      <c r="J175" s="227"/>
    </row>
    <row r="176" spans="1:10">
      <c r="A176" s="221" t="s">
        <v>16727</v>
      </c>
      <c r="B176" s="222" t="s">
        <v>270</v>
      </c>
      <c r="C176" s="223" t="s">
        <v>16728</v>
      </c>
      <c r="D176" s="222" t="s">
        <v>2469</v>
      </c>
      <c r="E176" s="224">
        <v>41023</v>
      </c>
      <c r="F176" s="225">
        <f t="shared" si="3"/>
        <v>41054</v>
      </c>
      <c r="G176" s="226">
        <v>5771.3</v>
      </c>
      <c r="H176" s="222">
        <v>347</v>
      </c>
      <c r="I176" s="222" t="s">
        <v>1308</v>
      </c>
      <c r="J176" s="227"/>
    </row>
    <row r="177" spans="1:10">
      <c r="A177" s="221" t="s">
        <v>16729</v>
      </c>
      <c r="B177" s="222" t="s">
        <v>270</v>
      </c>
      <c r="C177" s="223" t="s">
        <v>16730</v>
      </c>
      <c r="D177" s="222" t="s">
        <v>2372</v>
      </c>
      <c r="E177" s="224">
        <v>41023</v>
      </c>
      <c r="F177" s="225">
        <f t="shared" si="3"/>
        <v>41054</v>
      </c>
      <c r="G177" s="226">
        <v>5771.3</v>
      </c>
      <c r="H177" s="222">
        <v>347</v>
      </c>
      <c r="I177" s="222" t="s">
        <v>1308</v>
      </c>
      <c r="J177" s="227"/>
    </row>
    <row r="178" spans="1:10">
      <c r="A178" s="221" t="s">
        <v>16731</v>
      </c>
      <c r="B178" s="222" t="s">
        <v>16732</v>
      </c>
      <c r="C178" s="223" t="s">
        <v>16733</v>
      </c>
      <c r="D178" s="222" t="s">
        <v>2465</v>
      </c>
      <c r="E178" s="224">
        <v>41023</v>
      </c>
      <c r="F178" s="225">
        <f t="shared" si="3"/>
        <v>41054</v>
      </c>
      <c r="G178" s="226">
        <v>5771.3</v>
      </c>
      <c r="H178" s="222">
        <v>341</v>
      </c>
      <c r="I178" s="222" t="s">
        <v>1308</v>
      </c>
      <c r="J178" s="227"/>
    </row>
    <row r="179" spans="1:10">
      <c r="A179" s="221" t="s">
        <v>16734</v>
      </c>
      <c r="B179" s="222" t="s">
        <v>2450</v>
      </c>
      <c r="C179" s="223" t="s">
        <v>16735</v>
      </c>
      <c r="D179" s="222" t="s">
        <v>2572</v>
      </c>
      <c r="E179" s="224">
        <v>41023</v>
      </c>
      <c r="F179" s="225">
        <f t="shared" si="3"/>
        <v>41054</v>
      </c>
      <c r="G179" s="226">
        <v>5771.3</v>
      </c>
      <c r="H179" s="222">
        <v>342</v>
      </c>
      <c r="I179" s="222" t="s">
        <v>1308</v>
      </c>
      <c r="J179" s="227"/>
    </row>
    <row r="180" spans="1:10">
      <c r="A180" s="221" t="s">
        <v>16736</v>
      </c>
      <c r="B180" s="222" t="s">
        <v>16737</v>
      </c>
      <c r="C180" s="223" t="s">
        <v>16738</v>
      </c>
      <c r="D180" s="222" t="s">
        <v>2464</v>
      </c>
      <c r="E180" s="224">
        <v>41024</v>
      </c>
      <c r="F180" s="225">
        <f t="shared" si="3"/>
        <v>41055</v>
      </c>
      <c r="G180" s="226">
        <v>5771.3</v>
      </c>
      <c r="H180" s="222">
        <v>343</v>
      </c>
      <c r="I180" s="222" t="s">
        <v>1308</v>
      </c>
      <c r="J180" s="227"/>
    </row>
    <row r="181" spans="1:10">
      <c r="A181" s="221" t="s">
        <v>16739</v>
      </c>
      <c r="B181" s="222" t="s">
        <v>270</v>
      </c>
      <c r="C181" s="223" t="s">
        <v>16740</v>
      </c>
      <c r="D181" s="222" t="s">
        <v>2470</v>
      </c>
      <c r="E181" s="224">
        <v>41025</v>
      </c>
      <c r="F181" s="225">
        <f t="shared" si="3"/>
        <v>41056</v>
      </c>
      <c r="G181" s="226">
        <v>5771.3</v>
      </c>
      <c r="H181" s="222">
        <v>347</v>
      </c>
      <c r="I181" s="222" t="s">
        <v>1308</v>
      </c>
      <c r="J181" s="227"/>
    </row>
    <row r="182" spans="1:10">
      <c r="A182" s="221" t="s">
        <v>16741</v>
      </c>
      <c r="B182" s="222" t="s">
        <v>16742</v>
      </c>
      <c r="C182" s="223" t="s">
        <v>16743</v>
      </c>
      <c r="D182" s="222" t="s">
        <v>2626</v>
      </c>
      <c r="E182" s="224">
        <v>40935</v>
      </c>
      <c r="F182" s="225">
        <f t="shared" si="3"/>
        <v>40966</v>
      </c>
      <c r="G182" s="226">
        <v>5771.3</v>
      </c>
      <c r="H182" s="222">
        <v>344</v>
      </c>
      <c r="I182" s="222" t="s">
        <v>1308</v>
      </c>
      <c r="J182" s="227"/>
    </row>
    <row r="183" spans="1:10">
      <c r="A183" s="221" t="s">
        <v>16744</v>
      </c>
      <c r="B183" s="222" t="s">
        <v>16745</v>
      </c>
      <c r="C183" s="223" t="s">
        <v>16746</v>
      </c>
      <c r="D183" s="222" t="s">
        <v>2599</v>
      </c>
      <c r="E183" s="224">
        <v>40935</v>
      </c>
      <c r="F183" s="225">
        <f t="shared" si="3"/>
        <v>40966</v>
      </c>
      <c r="G183" s="226">
        <v>5771.3</v>
      </c>
      <c r="H183" s="222">
        <v>345</v>
      </c>
      <c r="I183" s="222" t="s">
        <v>1308</v>
      </c>
      <c r="J183" s="227"/>
    </row>
    <row r="184" spans="1:10">
      <c r="A184" s="221" t="s">
        <v>16747</v>
      </c>
      <c r="B184" s="222" t="s">
        <v>2540</v>
      </c>
      <c r="C184" s="223" t="s">
        <v>16748</v>
      </c>
      <c r="D184" s="222" t="s">
        <v>2601</v>
      </c>
      <c r="E184" s="224">
        <v>41038</v>
      </c>
      <c r="F184" s="225">
        <f t="shared" si="3"/>
        <v>41069</v>
      </c>
      <c r="G184" s="226">
        <v>5771.3</v>
      </c>
      <c r="H184" s="222">
        <v>364</v>
      </c>
      <c r="I184" s="222" t="s">
        <v>1308</v>
      </c>
      <c r="J184" s="227"/>
    </row>
    <row r="185" spans="1:10">
      <c r="A185" s="221" t="s">
        <v>16749</v>
      </c>
      <c r="B185" s="222" t="s">
        <v>2540</v>
      </c>
      <c r="C185" s="223" t="s">
        <v>16750</v>
      </c>
      <c r="D185" s="222" t="s">
        <v>2669</v>
      </c>
      <c r="E185" s="224">
        <v>41039</v>
      </c>
      <c r="F185" s="225">
        <f t="shared" si="3"/>
        <v>41070</v>
      </c>
      <c r="G185" s="226">
        <v>5771.3</v>
      </c>
      <c r="H185" s="222">
        <v>364</v>
      </c>
      <c r="I185" s="222" t="s">
        <v>1308</v>
      </c>
      <c r="J185" s="227"/>
    </row>
    <row r="186" spans="1:10">
      <c r="A186" s="221" t="s">
        <v>16751</v>
      </c>
      <c r="B186" s="222" t="s">
        <v>2540</v>
      </c>
      <c r="C186" s="223" t="s">
        <v>16752</v>
      </c>
      <c r="D186" s="222" t="s">
        <v>2602</v>
      </c>
      <c r="E186" s="224">
        <v>41040</v>
      </c>
      <c r="F186" s="225">
        <f t="shared" si="3"/>
        <v>41071</v>
      </c>
      <c r="G186" s="226">
        <v>5771.3</v>
      </c>
      <c r="H186" s="222">
        <v>364</v>
      </c>
      <c r="I186" s="222" t="s">
        <v>1308</v>
      </c>
      <c r="J186" s="227"/>
    </row>
    <row r="187" spans="1:10">
      <c r="A187" s="221" t="s">
        <v>16753</v>
      </c>
      <c r="B187" s="222" t="s">
        <v>2540</v>
      </c>
      <c r="C187" s="223" t="s">
        <v>16754</v>
      </c>
      <c r="D187" s="222" t="s">
        <v>2668</v>
      </c>
      <c r="E187" s="224">
        <v>41040</v>
      </c>
      <c r="F187" s="225">
        <f t="shared" si="3"/>
        <v>41071</v>
      </c>
      <c r="G187" s="226">
        <v>5771.3</v>
      </c>
      <c r="H187" s="222">
        <v>364</v>
      </c>
      <c r="I187" s="222" t="s">
        <v>1308</v>
      </c>
      <c r="J187" s="227"/>
    </row>
    <row r="188" spans="1:10">
      <c r="A188" s="221" t="s">
        <v>16755</v>
      </c>
      <c r="B188" s="222" t="s">
        <v>2850</v>
      </c>
      <c r="C188" s="223" t="s">
        <v>16756</v>
      </c>
      <c r="D188" s="222" t="s">
        <v>3061</v>
      </c>
      <c r="E188" s="224">
        <v>41054</v>
      </c>
      <c r="F188" s="225">
        <f t="shared" si="3"/>
        <v>41085</v>
      </c>
      <c r="G188" s="226">
        <v>5771.3</v>
      </c>
      <c r="H188" s="222">
        <v>392</v>
      </c>
      <c r="I188" s="222" t="s">
        <v>1308</v>
      </c>
      <c r="J188" s="227"/>
    </row>
    <row r="189" spans="1:10">
      <c r="A189" s="221" t="s">
        <v>16757</v>
      </c>
      <c r="B189" s="222" t="s">
        <v>2850</v>
      </c>
      <c r="C189" s="223" t="s">
        <v>16758</v>
      </c>
      <c r="D189" s="222" t="s">
        <v>3062</v>
      </c>
      <c r="E189" s="224">
        <v>41057</v>
      </c>
      <c r="F189" s="225">
        <f t="shared" si="3"/>
        <v>41088</v>
      </c>
      <c r="G189" s="226">
        <v>5771.3</v>
      </c>
      <c r="H189" s="222">
        <v>392</v>
      </c>
      <c r="I189" s="222" t="s">
        <v>1308</v>
      </c>
      <c r="J189" s="227"/>
    </row>
    <row r="190" spans="1:10">
      <c r="A190" s="221" t="s">
        <v>16759</v>
      </c>
      <c r="B190" s="222" t="s">
        <v>184</v>
      </c>
      <c r="C190" s="223" t="s">
        <v>16760</v>
      </c>
      <c r="D190" s="222" t="s">
        <v>2919</v>
      </c>
      <c r="E190" s="224">
        <v>41046</v>
      </c>
      <c r="F190" s="225">
        <f t="shared" si="3"/>
        <v>41077</v>
      </c>
      <c r="G190" s="226">
        <v>5771.3</v>
      </c>
      <c r="H190" s="222">
        <v>366</v>
      </c>
      <c r="I190" s="222" t="s">
        <v>1308</v>
      </c>
      <c r="J190" s="227"/>
    </row>
    <row r="191" spans="1:10">
      <c r="A191" s="221" t="s">
        <v>16761</v>
      </c>
      <c r="B191" s="222" t="s">
        <v>184</v>
      </c>
      <c r="C191" s="223" t="s">
        <v>16762</v>
      </c>
      <c r="D191" s="222" t="s">
        <v>2921</v>
      </c>
      <c r="E191" s="224">
        <v>41046</v>
      </c>
      <c r="F191" s="225">
        <f t="shared" si="3"/>
        <v>41077</v>
      </c>
      <c r="G191" s="226">
        <v>5771.3</v>
      </c>
      <c r="H191" s="222">
        <v>366</v>
      </c>
      <c r="I191" s="222" t="s">
        <v>1308</v>
      </c>
      <c r="J191" s="227"/>
    </row>
    <row r="192" spans="1:10">
      <c r="A192" s="221" t="s">
        <v>16763</v>
      </c>
      <c r="B192" s="222" t="s">
        <v>2603</v>
      </c>
      <c r="C192" s="223" t="s">
        <v>16764</v>
      </c>
      <c r="D192" s="222" t="s">
        <v>2679</v>
      </c>
      <c r="E192" s="224">
        <v>41038</v>
      </c>
      <c r="F192" s="225">
        <f t="shared" si="3"/>
        <v>41069</v>
      </c>
      <c r="G192" s="226">
        <v>5771.3</v>
      </c>
      <c r="H192" s="222">
        <v>367</v>
      </c>
      <c r="I192" s="222" t="s">
        <v>1308</v>
      </c>
      <c r="J192" s="227"/>
    </row>
    <row r="193" spans="1:10">
      <c r="A193" s="221" t="s">
        <v>16765</v>
      </c>
      <c r="B193" s="222" t="s">
        <v>2603</v>
      </c>
      <c r="C193" s="223" t="s">
        <v>16766</v>
      </c>
      <c r="D193" s="222" t="s">
        <v>2680</v>
      </c>
      <c r="E193" s="224">
        <v>41039</v>
      </c>
      <c r="F193" s="225">
        <f t="shared" si="3"/>
        <v>41070</v>
      </c>
      <c r="G193" s="226">
        <v>5771.3</v>
      </c>
      <c r="H193" s="222">
        <v>367</v>
      </c>
      <c r="I193" s="222" t="s">
        <v>1308</v>
      </c>
      <c r="J193" s="227"/>
    </row>
    <row r="194" spans="1:10">
      <c r="A194" s="221" t="s">
        <v>16767</v>
      </c>
      <c r="B194" s="222" t="s">
        <v>2603</v>
      </c>
      <c r="C194" s="223" t="s">
        <v>16768</v>
      </c>
      <c r="D194" s="222" t="s">
        <v>2682</v>
      </c>
      <c r="E194" s="224">
        <v>41040</v>
      </c>
      <c r="F194" s="225">
        <f t="shared" si="3"/>
        <v>41071</v>
      </c>
      <c r="G194" s="226">
        <v>5771.3</v>
      </c>
      <c r="H194" s="222">
        <v>367</v>
      </c>
      <c r="I194" s="222" t="s">
        <v>1308</v>
      </c>
      <c r="J194" s="227"/>
    </row>
    <row r="195" spans="1:10">
      <c r="A195" s="221" t="s">
        <v>16769</v>
      </c>
      <c r="B195" s="222" t="s">
        <v>2603</v>
      </c>
      <c r="C195" s="223" t="s">
        <v>16770</v>
      </c>
      <c r="D195" s="222" t="s">
        <v>2930</v>
      </c>
      <c r="E195" s="224">
        <v>41051</v>
      </c>
      <c r="F195" s="225">
        <f t="shared" si="3"/>
        <v>41082</v>
      </c>
      <c r="G195" s="226">
        <v>5771.3</v>
      </c>
      <c r="H195" s="222">
        <v>367</v>
      </c>
      <c r="I195" s="222" t="s">
        <v>1308</v>
      </c>
      <c r="J195" s="227"/>
    </row>
    <row r="196" spans="1:10">
      <c r="A196" s="221" t="s">
        <v>16771</v>
      </c>
      <c r="B196" s="222" t="s">
        <v>2610</v>
      </c>
      <c r="C196" s="223" t="s">
        <v>16772</v>
      </c>
      <c r="D196" s="222" t="s">
        <v>2681</v>
      </c>
      <c r="E196" s="224">
        <v>41040</v>
      </c>
      <c r="F196" s="225">
        <f t="shared" ref="F196:F259" si="4">E196+31</f>
        <v>41071</v>
      </c>
      <c r="G196" s="226">
        <v>5771.3</v>
      </c>
      <c r="H196" s="222">
        <v>368</v>
      </c>
      <c r="I196" s="222" t="s">
        <v>1308</v>
      </c>
      <c r="J196" s="227"/>
    </row>
    <row r="197" spans="1:10">
      <c r="A197" s="221" t="s">
        <v>16773</v>
      </c>
      <c r="B197" s="222" t="s">
        <v>2610</v>
      </c>
      <c r="C197" s="223" t="s">
        <v>16774</v>
      </c>
      <c r="D197" s="222" t="s">
        <v>2763</v>
      </c>
      <c r="E197" s="224">
        <v>41043</v>
      </c>
      <c r="F197" s="225">
        <f t="shared" si="4"/>
        <v>41074</v>
      </c>
      <c r="G197" s="226">
        <v>5771.3</v>
      </c>
      <c r="H197" s="222">
        <v>368</v>
      </c>
      <c r="I197" s="222" t="s">
        <v>1308</v>
      </c>
      <c r="J197" s="227"/>
    </row>
    <row r="198" spans="1:10">
      <c r="A198" s="221" t="s">
        <v>16775</v>
      </c>
      <c r="B198" s="222" t="s">
        <v>2615</v>
      </c>
      <c r="C198" s="223" t="s">
        <v>16776</v>
      </c>
      <c r="D198" s="222" t="s">
        <v>2772</v>
      </c>
      <c r="E198" s="224">
        <v>41043</v>
      </c>
      <c r="F198" s="225">
        <f t="shared" si="4"/>
        <v>41074</v>
      </c>
      <c r="G198" s="226">
        <v>5771.3</v>
      </c>
      <c r="H198" s="222">
        <v>369</v>
      </c>
      <c r="I198" s="222" t="s">
        <v>1308</v>
      </c>
      <c r="J198" s="227"/>
    </row>
    <row r="199" spans="1:10">
      <c r="A199" s="221" t="s">
        <v>16777</v>
      </c>
      <c r="B199" s="222" t="s">
        <v>16778</v>
      </c>
      <c r="C199" s="223" t="s">
        <v>16779</v>
      </c>
      <c r="D199" s="222" t="s">
        <v>2625</v>
      </c>
      <c r="E199" s="224">
        <v>41031</v>
      </c>
      <c r="F199" s="225">
        <f t="shared" si="4"/>
        <v>41062</v>
      </c>
      <c r="G199" s="226">
        <v>5771.3</v>
      </c>
      <c r="H199" s="222">
        <v>370</v>
      </c>
      <c r="I199" s="222" t="s">
        <v>1308</v>
      </c>
      <c r="J199" s="227"/>
    </row>
    <row r="200" spans="1:10">
      <c r="A200" s="221" t="s">
        <v>16780</v>
      </c>
      <c r="B200" s="222" t="s">
        <v>2169</v>
      </c>
      <c r="C200" s="223" t="s">
        <v>16781</v>
      </c>
      <c r="D200" s="222" t="s">
        <v>3064</v>
      </c>
      <c r="E200" s="224">
        <v>41057</v>
      </c>
      <c r="F200" s="225">
        <f t="shared" si="4"/>
        <v>41088</v>
      </c>
      <c r="G200" s="226">
        <v>5771.3</v>
      </c>
      <c r="H200" s="222">
        <v>371</v>
      </c>
      <c r="I200" s="222" t="s">
        <v>1308</v>
      </c>
      <c r="J200" s="227"/>
    </row>
    <row r="201" spans="1:10">
      <c r="A201" s="221" t="s">
        <v>16782</v>
      </c>
      <c r="B201" s="222" t="s">
        <v>16783</v>
      </c>
      <c r="C201" s="223" t="s">
        <v>16784</v>
      </c>
      <c r="D201" s="222" t="s">
        <v>2685</v>
      </c>
      <c r="E201" s="224">
        <v>41039</v>
      </c>
      <c r="F201" s="225">
        <f t="shared" si="4"/>
        <v>41070</v>
      </c>
      <c r="G201" s="226">
        <v>5771.3</v>
      </c>
      <c r="H201" s="222">
        <v>372</v>
      </c>
      <c r="I201" s="222" t="s">
        <v>1308</v>
      </c>
      <c r="J201" s="227"/>
    </row>
    <row r="202" spans="1:10">
      <c r="A202" s="221" t="s">
        <v>16785</v>
      </c>
      <c r="B202" s="222" t="s">
        <v>2819</v>
      </c>
      <c r="C202" s="223" t="s">
        <v>16786</v>
      </c>
      <c r="D202" s="222" t="s">
        <v>3176</v>
      </c>
      <c r="E202" s="224">
        <v>41053</v>
      </c>
      <c r="F202" s="225">
        <f t="shared" si="4"/>
        <v>41084</v>
      </c>
      <c r="G202" s="226">
        <v>5771.3</v>
      </c>
      <c r="H202" s="222">
        <v>373</v>
      </c>
      <c r="I202" s="222" t="s">
        <v>1540</v>
      </c>
      <c r="J202" s="227"/>
    </row>
    <row r="203" spans="1:10">
      <c r="A203" s="221" t="s">
        <v>16787</v>
      </c>
      <c r="B203" s="222" t="s">
        <v>2381</v>
      </c>
      <c r="C203" s="223" t="s">
        <v>16788</v>
      </c>
      <c r="D203" s="222" t="s">
        <v>2570</v>
      </c>
      <c r="E203" s="224">
        <v>41036</v>
      </c>
      <c r="F203" s="225">
        <f t="shared" si="4"/>
        <v>41067</v>
      </c>
      <c r="G203" s="226">
        <v>5771.3</v>
      </c>
      <c r="H203" s="222">
        <v>374</v>
      </c>
      <c r="I203" s="222" t="s">
        <v>1308</v>
      </c>
      <c r="J203" s="227"/>
    </row>
    <row r="204" spans="1:10">
      <c r="A204" s="221" t="s">
        <v>16789</v>
      </c>
      <c r="B204" s="222" t="s">
        <v>2580</v>
      </c>
      <c r="C204" s="223" t="s">
        <v>16790</v>
      </c>
      <c r="D204" s="222" t="s">
        <v>2769</v>
      </c>
      <c r="E204" s="224">
        <v>41046</v>
      </c>
      <c r="F204" s="225">
        <f t="shared" si="4"/>
        <v>41077</v>
      </c>
      <c r="G204" s="226">
        <v>5771.3</v>
      </c>
      <c r="H204" s="222">
        <v>375</v>
      </c>
      <c r="I204" s="222" t="s">
        <v>1308</v>
      </c>
      <c r="J204" s="227"/>
    </row>
    <row r="205" spans="1:10">
      <c r="A205" s="221" t="s">
        <v>16791</v>
      </c>
      <c r="B205" s="222" t="s">
        <v>2580</v>
      </c>
      <c r="C205" s="223" t="s">
        <v>16792</v>
      </c>
      <c r="D205" s="222" t="s">
        <v>3557</v>
      </c>
      <c r="E205" s="224">
        <v>41054</v>
      </c>
      <c r="F205" s="225">
        <f t="shared" si="4"/>
        <v>41085</v>
      </c>
      <c r="G205" s="226">
        <v>5771.3</v>
      </c>
      <c r="H205" s="222">
        <v>375</v>
      </c>
      <c r="I205" s="222" t="s">
        <v>1308</v>
      </c>
      <c r="J205" s="227"/>
    </row>
    <row r="206" spans="1:10">
      <c r="A206" s="221" t="s">
        <v>16793</v>
      </c>
      <c r="B206" s="222" t="s">
        <v>2392</v>
      </c>
      <c r="C206" s="223" t="s">
        <v>16794</v>
      </c>
      <c r="D206" s="222" t="s">
        <v>2687</v>
      </c>
      <c r="E206" s="224">
        <v>41033</v>
      </c>
      <c r="F206" s="225">
        <f t="shared" si="4"/>
        <v>41064</v>
      </c>
      <c r="G206" s="226">
        <v>5771.3</v>
      </c>
      <c r="H206" s="222">
        <v>376</v>
      </c>
      <c r="I206" s="222" t="s">
        <v>1308</v>
      </c>
      <c r="J206" s="227"/>
    </row>
    <row r="207" spans="1:10">
      <c r="A207" s="221" t="s">
        <v>16795</v>
      </c>
      <c r="B207" s="222" t="s">
        <v>2396</v>
      </c>
      <c r="C207" s="223" t="s">
        <v>16796</v>
      </c>
      <c r="D207" s="222" t="s">
        <v>2627</v>
      </c>
      <c r="E207" s="224">
        <v>41031</v>
      </c>
      <c r="F207" s="225">
        <f t="shared" si="4"/>
        <v>41062</v>
      </c>
      <c r="G207" s="226">
        <v>5771.3</v>
      </c>
      <c r="H207" s="222">
        <v>377</v>
      </c>
      <c r="I207" s="222" t="s">
        <v>1308</v>
      </c>
      <c r="J207" s="227"/>
    </row>
    <row r="208" spans="1:10">
      <c r="A208" s="221" t="s">
        <v>16797</v>
      </c>
      <c r="B208" s="222" t="s">
        <v>2400</v>
      </c>
      <c r="C208" s="223" t="s">
        <v>16798</v>
      </c>
      <c r="D208" s="222" t="s">
        <v>2571</v>
      </c>
      <c r="E208" s="224">
        <v>41032</v>
      </c>
      <c r="F208" s="225">
        <f t="shared" si="4"/>
        <v>41063</v>
      </c>
      <c r="G208" s="226">
        <v>5771.3</v>
      </c>
      <c r="H208" s="222">
        <v>378</v>
      </c>
      <c r="I208" s="222" t="s">
        <v>1308</v>
      </c>
      <c r="J208" s="227"/>
    </row>
    <row r="209" spans="1:10">
      <c r="A209" s="221" t="s">
        <v>16799</v>
      </c>
      <c r="B209" s="222" t="s">
        <v>2408</v>
      </c>
      <c r="C209" s="223" t="s">
        <v>16800</v>
      </c>
      <c r="D209" s="222" t="s">
        <v>3059</v>
      </c>
      <c r="E209" s="224">
        <v>41054</v>
      </c>
      <c r="F209" s="225">
        <f t="shared" si="4"/>
        <v>41085</v>
      </c>
      <c r="G209" s="226">
        <v>5771.3</v>
      </c>
      <c r="H209" s="222">
        <v>379</v>
      </c>
      <c r="I209" s="222" t="s">
        <v>1308</v>
      </c>
      <c r="J209" s="227"/>
    </row>
    <row r="210" spans="1:10">
      <c r="A210" s="221" t="s">
        <v>16801</v>
      </c>
      <c r="B210" s="222" t="s">
        <v>2446</v>
      </c>
      <c r="C210" s="223" t="s">
        <v>16802</v>
      </c>
      <c r="D210" s="222" t="s">
        <v>2662</v>
      </c>
      <c r="E210" s="224">
        <v>41053</v>
      </c>
      <c r="F210" s="225">
        <f t="shared" si="4"/>
        <v>41084</v>
      </c>
      <c r="G210" s="226">
        <v>5771.3</v>
      </c>
      <c r="H210" s="222">
        <v>380</v>
      </c>
      <c r="I210" s="222" t="s">
        <v>1308</v>
      </c>
      <c r="J210" s="227"/>
    </row>
    <row r="211" spans="1:10">
      <c r="A211" s="221" t="s">
        <v>16803</v>
      </c>
      <c r="B211" s="222" t="s">
        <v>2484</v>
      </c>
      <c r="C211" s="223" t="s">
        <v>16804</v>
      </c>
      <c r="D211" s="222" t="s">
        <v>2676</v>
      </c>
      <c r="E211" s="224">
        <v>41032</v>
      </c>
      <c r="F211" s="225">
        <f t="shared" si="4"/>
        <v>41063</v>
      </c>
      <c r="G211" s="226">
        <v>5771.3</v>
      </c>
      <c r="H211" s="222">
        <v>381</v>
      </c>
      <c r="I211" s="222" t="s">
        <v>1308</v>
      </c>
      <c r="J211" s="227"/>
    </row>
    <row r="212" spans="1:10">
      <c r="A212" s="221" t="s">
        <v>16805</v>
      </c>
      <c r="B212" s="222" t="s">
        <v>2474</v>
      </c>
      <c r="C212" s="223" t="s">
        <v>16806</v>
      </c>
      <c r="D212" s="222" t="s">
        <v>2600</v>
      </c>
      <c r="E212" s="224">
        <v>41032</v>
      </c>
      <c r="F212" s="225">
        <f t="shared" si="4"/>
        <v>41063</v>
      </c>
      <c r="G212" s="226">
        <v>5771.3</v>
      </c>
      <c r="H212" s="222">
        <v>382</v>
      </c>
      <c r="I212" s="222" t="s">
        <v>1308</v>
      </c>
      <c r="J212" s="227"/>
    </row>
    <row r="213" spans="1:10">
      <c r="A213" s="221" t="s">
        <v>16807</v>
      </c>
      <c r="B213" s="222" t="s">
        <v>2491</v>
      </c>
      <c r="C213" s="223" t="s">
        <v>16808</v>
      </c>
      <c r="D213" s="222" t="s">
        <v>2663</v>
      </c>
      <c r="E213" s="224">
        <v>41032</v>
      </c>
      <c r="F213" s="225">
        <f t="shared" si="4"/>
        <v>41063</v>
      </c>
      <c r="G213" s="226">
        <v>5771.3</v>
      </c>
      <c r="H213" s="222">
        <v>383</v>
      </c>
      <c r="I213" s="222" t="s">
        <v>1308</v>
      </c>
      <c r="J213" s="227"/>
    </row>
    <row r="214" spans="1:10">
      <c r="A214" s="221" t="s">
        <v>16809</v>
      </c>
      <c r="B214" s="222" t="s">
        <v>1794</v>
      </c>
      <c r="C214" s="223" t="s">
        <v>16810</v>
      </c>
      <c r="D214" s="222" t="s">
        <v>3060</v>
      </c>
      <c r="E214" s="224">
        <v>41053</v>
      </c>
      <c r="F214" s="225">
        <f t="shared" si="4"/>
        <v>41084</v>
      </c>
      <c r="G214" s="226">
        <v>5771.3</v>
      </c>
      <c r="H214" s="222">
        <v>384</v>
      </c>
      <c r="I214" s="222" t="s">
        <v>1308</v>
      </c>
      <c r="J214" s="227"/>
    </row>
    <row r="215" spans="1:10">
      <c r="A215" s="221" t="s">
        <v>16811</v>
      </c>
      <c r="B215" s="222" t="s">
        <v>2494</v>
      </c>
      <c r="C215" s="223" t="s">
        <v>16812</v>
      </c>
      <c r="D215" s="222" t="s">
        <v>2628</v>
      </c>
      <c r="E215" s="224">
        <v>41031</v>
      </c>
      <c r="F215" s="225">
        <f t="shared" si="4"/>
        <v>41062</v>
      </c>
      <c r="G215" s="226">
        <v>5771.3</v>
      </c>
      <c r="H215" s="222">
        <v>385</v>
      </c>
      <c r="I215" s="222" t="s">
        <v>1308</v>
      </c>
      <c r="J215" s="227"/>
    </row>
    <row r="216" spans="1:10">
      <c r="A216" s="229" t="s">
        <v>16813</v>
      </c>
      <c r="B216" s="230" t="s">
        <v>2536</v>
      </c>
      <c r="C216" s="231" t="s">
        <v>16814</v>
      </c>
      <c r="D216" s="230" t="s">
        <v>2666</v>
      </c>
      <c r="E216" s="232">
        <v>41036</v>
      </c>
      <c r="F216" s="225">
        <f t="shared" si="4"/>
        <v>41067</v>
      </c>
      <c r="G216" s="226">
        <v>5771.3</v>
      </c>
      <c r="H216" s="230">
        <v>386</v>
      </c>
      <c r="I216" s="230" t="s">
        <v>1308</v>
      </c>
      <c r="J216" s="233"/>
    </row>
    <row r="217" spans="1:10">
      <c r="A217" s="229" t="s">
        <v>16815</v>
      </c>
      <c r="B217" s="230" t="s">
        <v>2573</v>
      </c>
      <c r="C217" s="231" t="s">
        <v>16816</v>
      </c>
      <c r="D217" s="230" t="s">
        <v>2699</v>
      </c>
      <c r="E217" s="232">
        <v>41039</v>
      </c>
      <c r="F217" s="225">
        <f t="shared" si="4"/>
        <v>41070</v>
      </c>
      <c r="G217" s="226">
        <v>5771.3</v>
      </c>
      <c r="H217" s="230">
        <v>387</v>
      </c>
      <c r="I217" s="230" t="s">
        <v>1308</v>
      </c>
      <c r="J217" s="233"/>
    </row>
    <row r="218" spans="1:10">
      <c r="A218" s="229" t="s">
        <v>16817</v>
      </c>
      <c r="B218" s="230" t="s">
        <v>2573</v>
      </c>
      <c r="C218" s="231" t="s">
        <v>16818</v>
      </c>
      <c r="D218" s="230" t="s">
        <v>2698</v>
      </c>
      <c r="E218" s="232">
        <v>41040</v>
      </c>
      <c r="F218" s="225">
        <f t="shared" si="4"/>
        <v>41071</v>
      </c>
      <c r="G218" s="226">
        <v>5771.3</v>
      </c>
      <c r="H218" s="230">
        <v>387</v>
      </c>
      <c r="I218" s="230" t="s">
        <v>1308</v>
      </c>
      <c r="J218" s="233"/>
    </row>
    <row r="219" spans="1:10">
      <c r="A219" s="221" t="s">
        <v>16819</v>
      </c>
      <c r="B219" s="222" t="s">
        <v>16820</v>
      </c>
      <c r="C219" s="223" t="s">
        <v>16821</v>
      </c>
      <c r="D219" s="222" t="s">
        <v>2206</v>
      </c>
      <c r="E219" s="224">
        <v>41031</v>
      </c>
      <c r="F219" s="225">
        <f t="shared" si="4"/>
        <v>41062</v>
      </c>
      <c r="G219" s="226">
        <v>5771.3</v>
      </c>
      <c r="H219" s="222">
        <v>388</v>
      </c>
      <c r="I219" s="222" t="s">
        <v>1540</v>
      </c>
      <c r="J219" s="227"/>
    </row>
    <row r="220" spans="1:10">
      <c r="A220" s="229" t="s">
        <v>16822</v>
      </c>
      <c r="B220" s="230" t="s">
        <v>270</v>
      </c>
      <c r="C220" s="231" t="s">
        <v>16823</v>
      </c>
      <c r="D220" s="230" t="s">
        <v>2351</v>
      </c>
      <c r="E220" s="232">
        <v>41032</v>
      </c>
      <c r="F220" s="225">
        <f t="shared" si="4"/>
        <v>41063</v>
      </c>
      <c r="G220" s="226">
        <v>5771.3</v>
      </c>
      <c r="H220" s="230">
        <v>389</v>
      </c>
      <c r="I220" s="230" t="s">
        <v>1308</v>
      </c>
      <c r="J220" s="233"/>
    </row>
    <row r="221" spans="1:10">
      <c r="A221" s="221" t="s">
        <v>16824</v>
      </c>
      <c r="B221" s="222" t="s">
        <v>270</v>
      </c>
      <c r="C221" s="223" t="s">
        <v>16825</v>
      </c>
      <c r="D221" s="222" t="s">
        <v>2373</v>
      </c>
      <c r="E221" s="232">
        <v>41032</v>
      </c>
      <c r="F221" s="225">
        <f t="shared" si="4"/>
        <v>41063</v>
      </c>
      <c r="G221" s="226">
        <v>5771.3</v>
      </c>
      <c r="H221" s="222">
        <v>389</v>
      </c>
      <c r="I221" s="222" t="s">
        <v>1308</v>
      </c>
      <c r="J221" s="227"/>
    </row>
    <row r="222" spans="1:10">
      <c r="A222" s="221" t="s">
        <v>16826</v>
      </c>
      <c r="B222" s="222" t="s">
        <v>270</v>
      </c>
      <c r="C222" s="223" t="s">
        <v>16827</v>
      </c>
      <c r="D222" s="222" t="s">
        <v>2696</v>
      </c>
      <c r="E222" s="232">
        <v>41038</v>
      </c>
      <c r="F222" s="225">
        <f t="shared" si="4"/>
        <v>41069</v>
      </c>
      <c r="G222" s="226">
        <v>5771.3</v>
      </c>
      <c r="H222" s="222">
        <v>389</v>
      </c>
      <c r="I222" s="222" t="s">
        <v>1540</v>
      </c>
      <c r="J222" s="227"/>
    </row>
    <row r="223" spans="1:10">
      <c r="A223" s="221" t="s">
        <v>16828</v>
      </c>
      <c r="B223" s="222" t="s">
        <v>1626</v>
      </c>
      <c r="C223" s="223" t="s">
        <v>16829</v>
      </c>
      <c r="D223" s="222" t="s">
        <v>3193</v>
      </c>
      <c r="E223" s="232">
        <v>41058</v>
      </c>
      <c r="F223" s="225">
        <f t="shared" si="4"/>
        <v>41089</v>
      </c>
      <c r="G223" s="226">
        <v>5771.3</v>
      </c>
      <c r="H223" s="222">
        <v>390</v>
      </c>
      <c r="I223" s="222" t="s">
        <v>1308</v>
      </c>
      <c r="J223" s="227"/>
    </row>
    <row r="224" spans="1:10">
      <c r="A224" s="221" t="s">
        <v>16830</v>
      </c>
      <c r="B224" s="222" t="s">
        <v>2442</v>
      </c>
      <c r="C224" s="223" t="s">
        <v>16831</v>
      </c>
      <c r="D224" s="222" t="s">
        <v>3197</v>
      </c>
      <c r="E224" s="232">
        <v>41059</v>
      </c>
      <c r="F224" s="225">
        <f t="shared" si="4"/>
        <v>41090</v>
      </c>
      <c r="G224" s="226">
        <v>5771.3</v>
      </c>
      <c r="H224" s="222">
        <v>391</v>
      </c>
      <c r="I224" s="222" t="s">
        <v>1308</v>
      </c>
      <c r="J224" s="227"/>
    </row>
    <row r="225" spans="1:10">
      <c r="A225" s="221" t="s">
        <v>16832</v>
      </c>
      <c r="B225" s="222" t="s">
        <v>2850</v>
      </c>
      <c r="C225" s="223" t="s">
        <v>16833</v>
      </c>
      <c r="D225" s="222" t="s">
        <v>3063</v>
      </c>
      <c r="E225" s="232">
        <v>41060</v>
      </c>
      <c r="F225" s="225">
        <f>E225+30</f>
        <v>41090</v>
      </c>
      <c r="G225" s="226">
        <v>5771.3</v>
      </c>
      <c r="H225" s="222">
        <v>402</v>
      </c>
      <c r="I225" s="222" t="s">
        <v>1308</v>
      </c>
      <c r="J225" s="227"/>
    </row>
    <row r="226" spans="1:10">
      <c r="A226" s="221" t="s">
        <v>16834</v>
      </c>
      <c r="B226" s="222" t="s">
        <v>2345</v>
      </c>
      <c r="C226" s="223" t="s">
        <v>16835</v>
      </c>
      <c r="D226" s="222" t="s">
        <v>2691</v>
      </c>
      <c r="E226" s="232">
        <v>41060</v>
      </c>
      <c r="F226" s="225">
        <f>E226+30</f>
        <v>41090</v>
      </c>
      <c r="G226" s="226">
        <v>5771.3</v>
      </c>
      <c r="H226" s="222">
        <v>403</v>
      </c>
      <c r="I226" s="222" t="s">
        <v>1308</v>
      </c>
      <c r="J226" s="227"/>
    </row>
    <row r="227" spans="1:10">
      <c r="A227" s="221" t="s">
        <v>16836</v>
      </c>
      <c r="B227" s="222" t="s">
        <v>2345</v>
      </c>
      <c r="C227" s="223" t="s">
        <v>16837</v>
      </c>
      <c r="D227" s="222" t="s">
        <v>2670</v>
      </c>
      <c r="E227" s="232">
        <v>41064</v>
      </c>
      <c r="F227" s="225">
        <f t="shared" si="4"/>
        <v>41095</v>
      </c>
      <c r="G227" s="226">
        <v>5771.3</v>
      </c>
      <c r="H227" s="222">
        <v>403</v>
      </c>
      <c r="I227" s="222" t="s">
        <v>1308</v>
      </c>
      <c r="J227" s="227"/>
    </row>
    <row r="228" spans="1:10">
      <c r="A228" s="221" t="s">
        <v>16838</v>
      </c>
      <c r="B228" s="222" t="s">
        <v>2345</v>
      </c>
      <c r="C228" s="223" t="s">
        <v>16839</v>
      </c>
      <c r="D228" s="222" t="s">
        <v>2671</v>
      </c>
      <c r="E228" s="232">
        <v>41078</v>
      </c>
      <c r="F228" s="225">
        <f t="shared" si="4"/>
        <v>41109</v>
      </c>
      <c r="G228" s="226">
        <v>5771.3</v>
      </c>
      <c r="H228" s="222">
        <v>403</v>
      </c>
      <c r="I228" s="222" t="s">
        <v>1308</v>
      </c>
      <c r="J228" s="227"/>
    </row>
    <row r="229" spans="1:10">
      <c r="A229" s="221" t="s">
        <v>16840</v>
      </c>
      <c r="B229" s="222" t="s">
        <v>1863</v>
      </c>
      <c r="C229" s="231">
        <v>3450</v>
      </c>
      <c r="D229" s="230" t="s">
        <v>2923</v>
      </c>
      <c r="E229" s="232">
        <v>41082</v>
      </c>
      <c r="F229" s="225">
        <f t="shared" si="4"/>
        <v>41113</v>
      </c>
      <c r="G229" s="234">
        <v>5771.3</v>
      </c>
      <c r="H229" s="222">
        <v>404</v>
      </c>
      <c r="I229" s="230" t="s">
        <v>1308</v>
      </c>
      <c r="J229" s="233"/>
    </row>
    <row r="230" spans="1:10">
      <c r="A230" s="221" t="s">
        <v>16841</v>
      </c>
      <c r="B230" s="222" t="s">
        <v>1863</v>
      </c>
      <c r="C230" s="231" t="s">
        <v>16842</v>
      </c>
      <c r="D230" s="222" t="s">
        <v>3044</v>
      </c>
      <c r="E230" s="232">
        <v>41085</v>
      </c>
      <c r="F230" s="225">
        <f t="shared" si="4"/>
        <v>41116</v>
      </c>
      <c r="G230" s="234">
        <v>5771.3</v>
      </c>
      <c r="H230" s="222">
        <v>404</v>
      </c>
      <c r="I230" s="230" t="s">
        <v>1308</v>
      </c>
      <c r="J230" s="233"/>
    </row>
    <row r="231" spans="1:10">
      <c r="A231" s="221" t="s">
        <v>16843</v>
      </c>
      <c r="B231" s="222" t="s">
        <v>1863</v>
      </c>
      <c r="C231" s="231">
        <v>3443</v>
      </c>
      <c r="D231" s="222" t="s">
        <v>3047</v>
      </c>
      <c r="E231" s="232">
        <v>41087</v>
      </c>
      <c r="F231" s="225">
        <f t="shared" si="4"/>
        <v>41118</v>
      </c>
      <c r="G231" s="234">
        <v>5771.3</v>
      </c>
      <c r="H231" s="222">
        <v>404</v>
      </c>
      <c r="I231" s="230" t="s">
        <v>1308</v>
      </c>
      <c r="J231" s="233"/>
    </row>
    <row r="232" spans="1:10">
      <c r="A232" s="221" t="s">
        <v>16844</v>
      </c>
      <c r="B232" s="222" t="s">
        <v>1863</v>
      </c>
      <c r="C232" s="231">
        <v>3442</v>
      </c>
      <c r="D232" s="222" t="s">
        <v>3048</v>
      </c>
      <c r="E232" s="232">
        <v>41087</v>
      </c>
      <c r="F232" s="225">
        <f t="shared" si="4"/>
        <v>41118</v>
      </c>
      <c r="G232" s="234">
        <v>5771.3</v>
      </c>
      <c r="H232" s="222">
        <v>404</v>
      </c>
      <c r="I232" s="230" t="s">
        <v>1308</v>
      </c>
      <c r="J232" s="233"/>
    </row>
    <row r="233" spans="1:10">
      <c r="A233" s="221" t="s">
        <v>16845</v>
      </c>
      <c r="B233" s="222" t="s">
        <v>186</v>
      </c>
      <c r="C233" s="231" t="s">
        <v>16846</v>
      </c>
      <c r="D233" s="222" t="s">
        <v>3381</v>
      </c>
      <c r="E233" s="232">
        <v>41064</v>
      </c>
      <c r="F233" s="225">
        <f t="shared" si="4"/>
        <v>41095</v>
      </c>
      <c r="G233" s="234">
        <v>5771.3</v>
      </c>
      <c r="H233" s="222">
        <v>405</v>
      </c>
      <c r="I233" s="230" t="s">
        <v>1308</v>
      </c>
      <c r="J233" s="233"/>
    </row>
    <row r="234" spans="1:10">
      <c r="A234" s="221" t="s">
        <v>16847</v>
      </c>
      <c r="B234" s="222" t="s">
        <v>186</v>
      </c>
      <c r="C234" s="231" t="s">
        <v>16848</v>
      </c>
      <c r="D234" s="222" t="s">
        <v>2672</v>
      </c>
      <c r="E234" s="232">
        <v>41066</v>
      </c>
      <c r="F234" s="225">
        <f t="shared" si="4"/>
        <v>41097</v>
      </c>
      <c r="G234" s="234">
        <v>5771.3</v>
      </c>
      <c r="H234" s="222">
        <v>405</v>
      </c>
      <c r="I234" s="230" t="s">
        <v>1308</v>
      </c>
      <c r="J234" s="233"/>
    </row>
    <row r="235" spans="1:10">
      <c r="A235" s="221" t="s">
        <v>16849</v>
      </c>
      <c r="B235" s="222" t="s">
        <v>186</v>
      </c>
      <c r="C235" s="231" t="s">
        <v>16850</v>
      </c>
      <c r="D235" s="222" t="s">
        <v>3839</v>
      </c>
      <c r="E235" s="232">
        <v>41082</v>
      </c>
      <c r="F235" s="225">
        <f t="shared" si="4"/>
        <v>41113</v>
      </c>
      <c r="G235" s="234">
        <v>5771.3</v>
      </c>
      <c r="H235" s="222">
        <v>405</v>
      </c>
      <c r="I235" s="230" t="s">
        <v>1308</v>
      </c>
      <c r="J235" s="233"/>
    </row>
    <row r="236" spans="1:10">
      <c r="A236" s="221" t="s">
        <v>16851</v>
      </c>
      <c r="B236" s="222" t="s">
        <v>2615</v>
      </c>
      <c r="C236" s="231" t="s">
        <v>16852</v>
      </c>
      <c r="D236" s="222" t="s">
        <v>3198</v>
      </c>
      <c r="E236" s="232">
        <v>41060</v>
      </c>
      <c r="F236" s="225">
        <f>E236+30</f>
        <v>41090</v>
      </c>
      <c r="G236" s="234">
        <v>5771.3</v>
      </c>
      <c r="H236" s="222">
        <v>406</v>
      </c>
      <c r="I236" s="230" t="s">
        <v>1308</v>
      </c>
      <c r="J236" s="233"/>
    </row>
    <row r="237" spans="1:10">
      <c r="A237" s="221" t="s">
        <v>16853</v>
      </c>
      <c r="B237" s="222" t="s">
        <v>2615</v>
      </c>
      <c r="C237" s="231" t="s">
        <v>16854</v>
      </c>
      <c r="D237" s="222" t="s">
        <v>3186</v>
      </c>
      <c r="E237" s="232">
        <v>41060</v>
      </c>
      <c r="F237" s="225">
        <f>E237+30</f>
        <v>41090</v>
      </c>
      <c r="G237" s="234">
        <v>5771.3</v>
      </c>
      <c r="H237" s="222">
        <v>406</v>
      </c>
      <c r="I237" s="230" t="s">
        <v>1308</v>
      </c>
      <c r="J237" s="233"/>
    </row>
    <row r="238" spans="1:10">
      <c r="A238" s="221" t="s">
        <v>16855</v>
      </c>
      <c r="B238" s="222" t="s">
        <v>2865</v>
      </c>
      <c r="C238" s="231">
        <v>3497</v>
      </c>
      <c r="D238" s="222" t="s">
        <v>4002</v>
      </c>
      <c r="E238" s="232">
        <v>41087</v>
      </c>
      <c r="F238" s="225">
        <f t="shared" si="4"/>
        <v>41118</v>
      </c>
      <c r="G238" s="234">
        <v>5771.3</v>
      </c>
      <c r="H238" s="222">
        <v>407</v>
      </c>
      <c r="I238" s="230" t="s">
        <v>1540</v>
      </c>
      <c r="J238" s="233"/>
    </row>
    <row r="239" spans="1:10">
      <c r="A239" s="221" t="s">
        <v>16856</v>
      </c>
      <c r="B239" s="222" t="s">
        <v>2865</v>
      </c>
      <c r="C239" s="231">
        <v>3498</v>
      </c>
      <c r="D239" s="222" t="s">
        <v>4004</v>
      </c>
      <c r="E239" s="232">
        <v>41087</v>
      </c>
      <c r="F239" s="225">
        <f t="shared" si="4"/>
        <v>41118</v>
      </c>
      <c r="G239" s="234">
        <v>5771.3</v>
      </c>
      <c r="H239" s="222">
        <v>407</v>
      </c>
      <c r="I239" s="230" t="s">
        <v>1540</v>
      </c>
      <c r="J239" s="233"/>
    </row>
    <row r="240" spans="1:10">
      <c r="A240" s="221" t="s">
        <v>16857</v>
      </c>
      <c r="B240" s="222" t="s">
        <v>926</v>
      </c>
      <c r="C240" s="231" t="s">
        <v>16858</v>
      </c>
      <c r="D240" s="222" t="s">
        <v>3556</v>
      </c>
      <c r="E240" s="232">
        <v>41079</v>
      </c>
      <c r="F240" s="225">
        <f t="shared" si="4"/>
        <v>41110</v>
      </c>
      <c r="G240" s="234">
        <v>5771.3</v>
      </c>
      <c r="H240" s="222">
        <v>408</v>
      </c>
      <c r="I240" s="230" t="s">
        <v>1308</v>
      </c>
      <c r="J240" s="233"/>
    </row>
    <row r="241" spans="1:10">
      <c r="A241" s="221" t="s">
        <v>16859</v>
      </c>
      <c r="B241" s="222" t="s">
        <v>202</v>
      </c>
      <c r="C241" s="231">
        <v>3500</v>
      </c>
      <c r="D241" s="222" t="s">
        <v>4921</v>
      </c>
      <c r="E241" s="232">
        <v>41087</v>
      </c>
      <c r="F241" s="225">
        <f t="shared" si="4"/>
        <v>41118</v>
      </c>
      <c r="G241" s="234">
        <v>5771.3</v>
      </c>
      <c r="H241" s="222">
        <v>409</v>
      </c>
      <c r="I241" s="230" t="s">
        <v>1540</v>
      </c>
      <c r="J241" s="233"/>
    </row>
    <row r="242" spans="1:10">
      <c r="A242" s="221" t="s">
        <v>16860</v>
      </c>
      <c r="B242" s="222" t="s">
        <v>202</v>
      </c>
      <c r="C242" s="231">
        <v>3501</v>
      </c>
      <c r="D242" s="222" t="s">
        <v>4001</v>
      </c>
      <c r="E242" s="232">
        <v>41087</v>
      </c>
      <c r="F242" s="225">
        <f t="shared" si="4"/>
        <v>41118</v>
      </c>
      <c r="G242" s="234">
        <v>5771.3</v>
      </c>
      <c r="H242" s="222">
        <v>409</v>
      </c>
      <c r="I242" s="230" t="s">
        <v>1540</v>
      </c>
      <c r="J242" s="233"/>
    </row>
    <row r="243" spans="1:10">
      <c r="A243" s="221" t="s">
        <v>16861</v>
      </c>
      <c r="B243" s="222" t="s">
        <v>202</v>
      </c>
      <c r="C243" s="231">
        <v>3502</v>
      </c>
      <c r="D243" s="222" t="s">
        <v>4096</v>
      </c>
      <c r="E243" s="232">
        <v>41089</v>
      </c>
      <c r="F243" s="225">
        <f t="shared" si="4"/>
        <v>41120</v>
      </c>
      <c r="G243" s="234">
        <v>5771.3</v>
      </c>
      <c r="H243" s="222">
        <v>409</v>
      </c>
      <c r="I243" s="230" t="s">
        <v>1540</v>
      </c>
      <c r="J243" s="233"/>
    </row>
    <row r="244" spans="1:10">
      <c r="A244" s="221" t="s">
        <v>16862</v>
      </c>
      <c r="B244" s="222" t="s">
        <v>2819</v>
      </c>
      <c r="C244" s="231" t="s">
        <v>16863</v>
      </c>
      <c r="D244" s="222" t="s">
        <v>3558</v>
      </c>
      <c r="E244" s="232">
        <v>41079</v>
      </c>
      <c r="F244" s="225">
        <f t="shared" si="4"/>
        <v>41110</v>
      </c>
      <c r="G244" s="234">
        <v>5771.3</v>
      </c>
      <c r="H244" s="222">
        <v>410</v>
      </c>
      <c r="I244" s="230" t="s">
        <v>1540</v>
      </c>
      <c r="J244" s="233"/>
    </row>
    <row r="245" spans="1:10">
      <c r="A245" s="221" t="s">
        <v>16864</v>
      </c>
      <c r="B245" s="222" t="s">
        <v>2819</v>
      </c>
      <c r="C245" s="231" t="s">
        <v>16865</v>
      </c>
      <c r="D245" s="222" t="s">
        <v>3559</v>
      </c>
      <c r="E245" s="232">
        <v>41079</v>
      </c>
      <c r="F245" s="225">
        <f t="shared" si="4"/>
        <v>41110</v>
      </c>
      <c r="G245" s="234">
        <v>5771.3</v>
      </c>
      <c r="H245" s="222">
        <v>410</v>
      </c>
      <c r="I245" s="230" t="s">
        <v>1540</v>
      </c>
      <c r="J245" s="233"/>
    </row>
    <row r="246" spans="1:10">
      <c r="A246" s="221" t="s">
        <v>16866</v>
      </c>
      <c r="B246" s="222" t="s">
        <v>208</v>
      </c>
      <c r="C246" s="231" t="s">
        <v>16867</v>
      </c>
      <c r="D246" s="222" t="s">
        <v>418</v>
      </c>
      <c r="E246" s="232">
        <v>41086</v>
      </c>
      <c r="F246" s="225">
        <f t="shared" si="4"/>
        <v>41117</v>
      </c>
      <c r="G246" s="234">
        <v>5771.3</v>
      </c>
      <c r="H246" s="222">
        <v>411</v>
      </c>
      <c r="I246" s="230" t="s">
        <v>1308</v>
      </c>
      <c r="J246" s="233"/>
    </row>
    <row r="247" spans="1:10">
      <c r="A247" s="221" t="s">
        <v>16868</v>
      </c>
      <c r="B247" s="222" t="s">
        <v>1794</v>
      </c>
      <c r="C247" s="231">
        <v>3512</v>
      </c>
      <c r="D247" s="222" t="s">
        <v>4094</v>
      </c>
      <c r="E247" s="232">
        <v>41089</v>
      </c>
      <c r="F247" s="225">
        <f t="shared" si="4"/>
        <v>41120</v>
      </c>
      <c r="G247" s="234">
        <v>5771.3</v>
      </c>
      <c r="H247" s="222">
        <v>412</v>
      </c>
      <c r="I247" s="230" t="s">
        <v>1540</v>
      </c>
      <c r="J247" s="233"/>
    </row>
    <row r="248" spans="1:10">
      <c r="A248" s="221" t="s">
        <v>16869</v>
      </c>
      <c r="B248" s="222" t="s">
        <v>2700</v>
      </c>
      <c r="C248" s="231">
        <v>3456</v>
      </c>
      <c r="D248" s="222" t="s">
        <v>3051</v>
      </c>
      <c r="E248" s="232">
        <v>41082</v>
      </c>
      <c r="F248" s="225">
        <f t="shared" si="4"/>
        <v>41113</v>
      </c>
      <c r="G248" s="234">
        <v>5771.3</v>
      </c>
      <c r="H248" s="222">
        <v>413</v>
      </c>
      <c r="I248" s="230" t="s">
        <v>1308</v>
      </c>
      <c r="J248" s="233"/>
    </row>
    <row r="249" spans="1:10">
      <c r="A249" s="221" t="s">
        <v>16870</v>
      </c>
      <c r="B249" s="222" t="s">
        <v>2700</v>
      </c>
      <c r="C249" s="231">
        <v>3457</v>
      </c>
      <c r="D249" s="222" t="s">
        <v>3052</v>
      </c>
      <c r="E249" s="232">
        <v>41082</v>
      </c>
      <c r="F249" s="225">
        <f t="shared" si="4"/>
        <v>41113</v>
      </c>
      <c r="G249" s="234">
        <v>5771.3</v>
      </c>
      <c r="H249" s="222">
        <v>413</v>
      </c>
      <c r="I249" s="230" t="s">
        <v>1308</v>
      </c>
      <c r="J249" s="233"/>
    </row>
    <row r="250" spans="1:10">
      <c r="A250" s="221" t="s">
        <v>16871</v>
      </c>
      <c r="B250" s="222" t="s">
        <v>2700</v>
      </c>
      <c r="C250" s="231" t="s">
        <v>16872</v>
      </c>
      <c r="D250" s="222" t="s">
        <v>3911</v>
      </c>
      <c r="E250" s="232">
        <v>41085</v>
      </c>
      <c r="F250" s="225">
        <f t="shared" si="4"/>
        <v>41116</v>
      </c>
      <c r="G250" s="234">
        <v>5771.3</v>
      </c>
      <c r="H250" s="222">
        <v>413</v>
      </c>
      <c r="I250" s="230" t="s">
        <v>1308</v>
      </c>
      <c r="J250" s="233"/>
    </row>
    <row r="251" spans="1:10">
      <c r="A251" s="221" t="s">
        <v>16873</v>
      </c>
      <c r="B251" s="222" t="s">
        <v>1178</v>
      </c>
      <c r="C251" s="231">
        <v>3485</v>
      </c>
      <c r="D251" s="222" t="s">
        <v>4065</v>
      </c>
      <c r="E251" s="232">
        <v>41089</v>
      </c>
      <c r="F251" s="225">
        <f t="shared" si="4"/>
        <v>41120</v>
      </c>
      <c r="G251" s="234">
        <v>5771.3</v>
      </c>
      <c r="H251" s="222">
        <v>414</v>
      </c>
      <c r="I251" s="230" t="s">
        <v>1308</v>
      </c>
      <c r="J251" s="233"/>
    </row>
    <row r="252" spans="1:10">
      <c r="A252" s="221" t="s">
        <v>16874</v>
      </c>
      <c r="B252" s="222" t="s">
        <v>3089</v>
      </c>
      <c r="C252" s="231">
        <v>3555</v>
      </c>
      <c r="D252" s="222" t="s">
        <v>3930</v>
      </c>
      <c r="E252" s="232">
        <v>41086</v>
      </c>
      <c r="F252" s="225">
        <f t="shared" si="4"/>
        <v>41117</v>
      </c>
      <c r="G252" s="234">
        <v>5771.3</v>
      </c>
      <c r="H252" s="222">
        <v>415</v>
      </c>
      <c r="I252" s="230" t="s">
        <v>1308</v>
      </c>
      <c r="J252" s="233"/>
    </row>
    <row r="253" spans="1:10">
      <c r="A253" s="221" t="s">
        <v>16875</v>
      </c>
      <c r="B253" s="222" t="s">
        <v>3086</v>
      </c>
      <c r="C253" s="231" t="s">
        <v>16876</v>
      </c>
      <c r="D253" s="222" t="s">
        <v>4066</v>
      </c>
      <c r="E253" s="232">
        <v>41088</v>
      </c>
      <c r="F253" s="225">
        <f t="shared" si="4"/>
        <v>41119</v>
      </c>
      <c r="G253" s="234">
        <v>5771.3</v>
      </c>
      <c r="H253" s="222">
        <v>416</v>
      </c>
      <c r="I253" s="230" t="s">
        <v>1308</v>
      </c>
      <c r="J253" s="233"/>
    </row>
    <row r="254" spans="1:10">
      <c r="A254" s="221" t="s">
        <v>16877</v>
      </c>
      <c r="B254" s="222" t="s">
        <v>119</v>
      </c>
      <c r="C254" s="231">
        <v>3445</v>
      </c>
      <c r="D254" s="222" t="s">
        <v>3045</v>
      </c>
      <c r="E254" s="232">
        <v>41086</v>
      </c>
      <c r="F254" s="225">
        <f t="shared" si="4"/>
        <v>41117</v>
      </c>
      <c r="G254" s="234">
        <v>5771.3</v>
      </c>
      <c r="H254" s="222">
        <v>417</v>
      </c>
      <c r="I254" s="230" t="s">
        <v>1308</v>
      </c>
      <c r="J254" s="233"/>
    </row>
    <row r="255" spans="1:10">
      <c r="A255" s="221" t="s">
        <v>16878</v>
      </c>
      <c r="B255" s="222" t="s">
        <v>119</v>
      </c>
      <c r="C255" s="231">
        <v>3484</v>
      </c>
      <c r="D255" s="222" t="s">
        <v>3920</v>
      </c>
      <c r="E255" s="232">
        <v>41087</v>
      </c>
      <c r="F255" s="225">
        <f t="shared" si="4"/>
        <v>41118</v>
      </c>
      <c r="G255" s="234">
        <v>5771.3</v>
      </c>
      <c r="H255" s="222">
        <v>417</v>
      </c>
      <c r="I255" s="230" t="s">
        <v>1308</v>
      </c>
      <c r="J255" s="233"/>
    </row>
    <row r="256" spans="1:10">
      <c r="A256" s="221" t="s">
        <v>16879</v>
      </c>
      <c r="B256" s="222" t="s">
        <v>3070</v>
      </c>
      <c r="C256" s="231" t="s">
        <v>16880</v>
      </c>
      <c r="D256" s="222" t="s">
        <v>3386</v>
      </c>
      <c r="E256" s="232">
        <v>41071</v>
      </c>
      <c r="F256" s="225">
        <f t="shared" si="4"/>
        <v>41102</v>
      </c>
      <c r="G256" s="234">
        <v>5771.3</v>
      </c>
      <c r="H256" s="222">
        <v>418</v>
      </c>
      <c r="I256" s="230" t="s">
        <v>1308</v>
      </c>
      <c r="J256" s="233"/>
    </row>
    <row r="257" spans="1:10">
      <c r="A257" s="221" t="s">
        <v>16881</v>
      </c>
      <c r="B257" s="222" t="s">
        <v>3125</v>
      </c>
      <c r="C257" s="231" t="s">
        <v>16882</v>
      </c>
      <c r="D257" s="222" t="s">
        <v>4068</v>
      </c>
      <c r="E257" s="232">
        <v>41088</v>
      </c>
      <c r="F257" s="225">
        <f t="shared" si="4"/>
        <v>41119</v>
      </c>
      <c r="G257" s="234">
        <v>5771.3</v>
      </c>
      <c r="H257" s="222">
        <v>419</v>
      </c>
      <c r="I257" s="230" t="s">
        <v>1308</v>
      </c>
      <c r="J257" s="233"/>
    </row>
    <row r="258" spans="1:10">
      <c r="A258" s="221" t="s">
        <v>16883</v>
      </c>
      <c r="B258" s="222" t="s">
        <v>3133</v>
      </c>
      <c r="C258" s="231" t="s">
        <v>16884</v>
      </c>
      <c r="D258" s="222" t="s">
        <v>3387</v>
      </c>
      <c r="E258" s="232">
        <v>41066</v>
      </c>
      <c r="F258" s="225">
        <f t="shared" si="4"/>
        <v>41097</v>
      </c>
      <c r="G258" s="234">
        <v>5771.3</v>
      </c>
      <c r="H258" s="222">
        <v>420</v>
      </c>
      <c r="I258" s="230" t="s">
        <v>1308</v>
      </c>
      <c r="J258" s="233"/>
    </row>
    <row r="259" spans="1:10">
      <c r="A259" s="221" t="s">
        <v>16885</v>
      </c>
      <c r="B259" s="222" t="s">
        <v>3140</v>
      </c>
      <c r="C259" s="231">
        <v>3573</v>
      </c>
      <c r="D259" s="222" t="s">
        <v>4070</v>
      </c>
      <c r="E259" s="232">
        <v>41089</v>
      </c>
      <c r="F259" s="225">
        <f t="shared" si="4"/>
        <v>41120</v>
      </c>
      <c r="G259" s="234">
        <v>5771.3</v>
      </c>
      <c r="H259" s="222">
        <v>421</v>
      </c>
      <c r="I259" s="230" t="s">
        <v>1308</v>
      </c>
      <c r="J259" s="233"/>
    </row>
    <row r="260" spans="1:10">
      <c r="A260" s="221" t="s">
        <v>16886</v>
      </c>
      <c r="B260" s="222" t="s">
        <v>2949</v>
      </c>
      <c r="C260" s="231" t="s">
        <v>16887</v>
      </c>
      <c r="D260" s="222" t="s">
        <v>3410</v>
      </c>
      <c r="E260" s="232">
        <v>41074</v>
      </c>
      <c r="F260" s="225">
        <f t="shared" ref="F260:F323" si="5">E260+31</f>
        <v>41105</v>
      </c>
      <c r="G260" s="234">
        <v>5771.3</v>
      </c>
      <c r="H260" s="222">
        <v>422</v>
      </c>
      <c r="I260" s="230" t="s">
        <v>1308</v>
      </c>
      <c r="J260" s="233"/>
    </row>
    <row r="261" spans="1:10">
      <c r="A261" s="221" t="s">
        <v>16888</v>
      </c>
      <c r="B261" s="222" t="s">
        <v>2949</v>
      </c>
      <c r="C261" s="231" t="s">
        <v>16889</v>
      </c>
      <c r="D261" s="222" t="s">
        <v>3384</v>
      </c>
      <c r="E261" s="232">
        <v>41074</v>
      </c>
      <c r="F261" s="225">
        <f t="shared" si="5"/>
        <v>41105</v>
      </c>
      <c r="G261" s="234">
        <v>5771.3</v>
      </c>
      <c r="H261" s="222">
        <v>422</v>
      </c>
      <c r="I261" s="230" t="s">
        <v>1308</v>
      </c>
      <c r="J261" s="233"/>
    </row>
    <row r="262" spans="1:10">
      <c r="A262" s="221" t="s">
        <v>16890</v>
      </c>
      <c r="B262" s="222" t="s">
        <v>2949</v>
      </c>
      <c r="C262" s="231" t="s">
        <v>16891</v>
      </c>
      <c r="D262" s="222" t="s">
        <v>3426</v>
      </c>
      <c r="E262" s="232">
        <v>41074</v>
      </c>
      <c r="F262" s="225">
        <f t="shared" si="5"/>
        <v>41105</v>
      </c>
      <c r="G262" s="234">
        <v>5771.3</v>
      </c>
      <c r="H262" s="222">
        <v>422</v>
      </c>
      <c r="I262" s="230" t="s">
        <v>1308</v>
      </c>
      <c r="J262" s="233"/>
    </row>
    <row r="263" spans="1:10">
      <c r="A263" s="221" t="s">
        <v>16892</v>
      </c>
      <c r="B263" s="222" t="s">
        <v>1670</v>
      </c>
      <c r="C263" s="231">
        <v>3467</v>
      </c>
      <c r="D263" s="222" t="s">
        <v>2936</v>
      </c>
      <c r="E263" s="232">
        <v>41082</v>
      </c>
      <c r="F263" s="225">
        <f t="shared" si="5"/>
        <v>41113</v>
      </c>
      <c r="G263" s="234">
        <v>5771.3</v>
      </c>
      <c r="H263" s="222">
        <v>423</v>
      </c>
      <c r="I263" s="230" t="s">
        <v>1308</v>
      </c>
      <c r="J263" s="233"/>
    </row>
    <row r="264" spans="1:10">
      <c r="A264" s="221" t="s">
        <v>16893</v>
      </c>
      <c r="B264" s="222" t="s">
        <v>1670</v>
      </c>
      <c r="C264" s="231">
        <v>3459</v>
      </c>
      <c r="D264" s="222" t="s">
        <v>3050</v>
      </c>
      <c r="E264" s="232">
        <v>41087</v>
      </c>
      <c r="F264" s="225">
        <f t="shared" si="5"/>
        <v>41118</v>
      </c>
      <c r="G264" s="234">
        <v>5771.3</v>
      </c>
      <c r="H264" s="222">
        <v>423</v>
      </c>
      <c r="I264" s="230" t="s">
        <v>1308</v>
      </c>
      <c r="J264" s="233"/>
    </row>
    <row r="265" spans="1:10">
      <c r="A265" s="221" t="s">
        <v>16894</v>
      </c>
      <c r="B265" s="222" t="s">
        <v>1670</v>
      </c>
      <c r="C265" s="231">
        <v>3468</v>
      </c>
      <c r="D265" s="222" t="s">
        <v>2935</v>
      </c>
      <c r="E265" s="232">
        <v>41087</v>
      </c>
      <c r="F265" s="225">
        <f t="shared" si="5"/>
        <v>41118</v>
      </c>
      <c r="G265" s="234">
        <v>5771.3</v>
      </c>
      <c r="H265" s="222">
        <v>423</v>
      </c>
      <c r="I265" s="230" t="s">
        <v>1308</v>
      </c>
      <c r="J265" s="233"/>
    </row>
    <row r="266" spans="1:10">
      <c r="A266" s="221" t="s">
        <v>16895</v>
      </c>
      <c r="B266" s="222" t="s">
        <v>1670</v>
      </c>
      <c r="C266" s="231">
        <v>3464</v>
      </c>
      <c r="D266" s="222" t="s">
        <v>2937</v>
      </c>
      <c r="E266" s="232">
        <v>41087</v>
      </c>
      <c r="F266" s="225">
        <f t="shared" si="5"/>
        <v>41118</v>
      </c>
      <c r="G266" s="234">
        <v>5771.3</v>
      </c>
      <c r="H266" s="222">
        <v>423</v>
      </c>
      <c r="I266" s="230" t="s">
        <v>1308</v>
      </c>
      <c r="J266" s="233"/>
    </row>
    <row r="267" spans="1:10">
      <c r="A267" s="221" t="s">
        <v>16896</v>
      </c>
      <c r="B267" s="222" t="s">
        <v>1670</v>
      </c>
      <c r="C267" s="231">
        <v>3470</v>
      </c>
      <c r="D267" s="222" t="s">
        <v>2934</v>
      </c>
      <c r="E267" s="232">
        <v>41089</v>
      </c>
      <c r="F267" s="225">
        <f t="shared" si="5"/>
        <v>41120</v>
      </c>
      <c r="G267" s="234">
        <v>5771.3</v>
      </c>
      <c r="H267" s="222">
        <v>423</v>
      </c>
      <c r="I267" s="230" t="s">
        <v>1308</v>
      </c>
      <c r="J267" s="233"/>
    </row>
    <row r="268" spans="1:10">
      <c r="A268" s="221" t="s">
        <v>16897</v>
      </c>
      <c r="B268" s="222" t="s">
        <v>1670</v>
      </c>
      <c r="C268" s="231">
        <v>3465</v>
      </c>
      <c r="D268" s="222" t="s">
        <v>3055</v>
      </c>
      <c r="E268" s="232">
        <v>41089</v>
      </c>
      <c r="F268" s="225">
        <f t="shared" si="5"/>
        <v>41120</v>
      </c>
      <c r="G268" s="234">
        <v>5771.3</v>
      </c>
      <c r="H268" s="222">
        <v>423</v>
      </c>
      <c r="I268" s="230" t="s">
        <v>1308</v>
      </c>
      <c r="J268" s="233"/>
    </row>
    <row r="269" spans="1:10">
      <c r="A269" s="221" t="s">
        <v>16898</v>
      </c>
      <c r="B269" s="222" t="s">
        <v>1670</v>
      </c>
      <c r="C269" s="231">
        <v>3466</v>
      </c>
      <c r="D269" s="222" t="s">
        <v>4064</v>
      </c>
      <c r="E269" s="232">
        <v>41089</v>
      </c>
      <c r="F269" s="225">
        <f t="shared" si="5"/>
        <v>41120</v>
      </c>
      <c r="G269" s="234">
        <v>5771.3</v>
      </c>
      <c r="H269" s="222">
        <v>423</v>
      </c>
      <c r="I269" s="230" t="s">
        <v>1308</v>
      </c>
      <c r="J269" s="233"/>
    </row>
    <row r="270" spans="1:10">
      <c r="A270" s="221" t="s">
        <v>16899</v>
      </c>
      <c r="B270" s="222" t="s">
        <v>1925</v>
      </c>
      <c r="C270" s="231">
        <v>3534</v>
      </c>
      <c r="D270" s="222" t="s">
        <v>3923</v>
      </c>
      <c r="E270" s="232">
        <v>41087</v>
      </c>
      <c r="F270" s="225">
        <f t="shared" si="5"/>
        <v>41118</v>
      </c>
      <c r="G270" s="234">
        <v>5771.3</v>
      </c>
      <c r="H270" s="222">
        <v>424</v>
      </c>
      <c r="I270" s="230" t="s">
        <v>1308</v>
      </c>
      <c r="J270" s="233"/>
    </row>
    <row r="271" spans="1:10">
      <c r="A271" s="221" t="s">
        <v>16900</v>
      </c>
      <c r="B271" s="222" t="s">
        <v>2960</v>
      </c>
      <c r="C271" s="231" t="s">
        <v>16901</v>
      </c>
      <c r="D271" s="222" t="s">
        <v>3411</v>
      </c>
      <c r="E271" s="232">
        <v>41075</v>
      </c>
      <c r="F271" s="225">
        <f t="shared" si="5"/>
        <v>41106</v>
      </c>
      <c r="G271" s="234">
        <v>5771.3</v>
      </c>
      <c r="H271" s="222">
        <v>425</v>
      </c>
      <c r="I271" s="230" t="s">
        <v>1308</v>
      </c>
      <c r="J271" s="233"/>
    </row>
    <row r="272" spans="1:10">
      <c r="A272" s="221" t="s">
        <v>16902</v>
      </c>
      <c r="B272" s="222" t="s">
        <v>2956</v>
      </c>
      <c r="C272" s="231">
        <v>3539</v>
      </c>
      <c r="D272" s="222" t="s">
        <v>3921</v>
      </c>
      <c r="E272" s="232">
        <v>41089</v>
      </c>
      <c r="F272" s="225">
        <f t="shared" si="5"/>
        <v>41120</v>
      </c>
      <c r="G272" s="234">
        <v>5771.3</v>
      </c>
      <c r="H272" s="222">
        <v>426</v>
      </c>
      <c r="I272" s="230" t="s">
        <v>1308</v>
      </c>
      <c r="J272" s="233"/>
    </row>
    <row r="273" spans="1:10">
      <c r="A273" s="221" t="s">
        <v>16903</v>
      </c>
      <c r="B273" s="222" t="s">
        <v>2640</v>
      </c>
      <c r="C273" s="231" t="s">
        <v>16904</v>
      </c>
      <c r="D273" s="230" t="s">
        <v>3043</v>
      </c>
      <c r="E273" s="232">
        <v>41060</v>
      </c>
      <c r="F273" s="225">
        <f>E273+30</f>
        <v>41090</v>
      </c>
      <c r="G273" s="234">
        <v>5771.3</v>
      </c>
      <c r="H273" s="230">
        <v>427</v>
      </c>
      <c r="I273" s="230" t="s">
        <v>1308</v>
      </c>
      <c r="J273" s="233"/>
    </row>
    <row r="274" spans="1:10">
      <c r="A274" s="221" t="s">
        <v>16905</v>
      </c>
      <c r="B274" s="222" t="s">
        <v>2640</v>
      </c>
      <c r="C274" s="231" t="s">
        <v>16906</v>
      </c>
      <c r="D274" s="230" t="s">
        <v>2932</v>
      </c>
      <c r="E274" s="232">
        <v>41061</v>
      </c>
      <c r="F274" s="225">
        <f t="shared" si="5"/>
        <v>41092</v>
      </c>
      <c r="G274" s="234">
        <v>5771.3</v>
      </c>
      <c r="H274" s="230">
        <v>427</v>
      </c>
      <c r="I274" s="230" t="s">
        <v>1308</v>
      </c>
      <c r="J274" s="233"/>
    </row>
    <row r="275" spans="1:10">
      <c r="A275" s="221" t="s">
        <v>16907</v>
      </c>
      <c r="B275" s="222" t="s">
        <v>3297</v>
      </c>
      <c r="C275" s="231">
        <v>3591</v>
      </c>
      <c r="D275" s="230" t="s">
        <v>3937</v>
      </c>
      <c r="E275" s="232">
        <v>41087</v>
      </c>
      <c r="F275" s="225">
        <f t="shared" si="5"/>
        <v>41118</v>
      </c>
      <c r="G275" s="234">
        <v>5771.3</v>
      </c>
      <c r="H275" s="230">
        <v>428</v>
      </c>
      <c r="I275" s="230" t="s">
        <v>1308</v>
      </c>
      <c r="J275" s="233"/>
    </row>
    <row r="276" spans="1:10">
      <c r="A276" s="221" t="s">
        <v>16908</v>
      </c>
      <c r="B276" s="222" t="s">
        <v>3293</v>
      </c>
      <c r="C276" s="231">
        <v>3592</v>
      </c>
      <c r="D276" s="230" t="s">
        <v>4005</v>
      </c>
      <c r="E276" s="232">
        <v>41087</v>
      </c>
      <c r="F276" s="225">
        <f t="shared" si="5"/>
        <v>41118</v>
      </c>
      <c r="G276" s="234">
        <v>5771.3</v>
      </c>
      <c r="H276" s="230">
        <v>429</v>
      </c>
      <c r="I276" s="230" t="s">
        <v>1308</v>
      </c>
      <c r="J276" s="233"/>
    </row>
    <row r="277" spans="1:10">
      <c r="A277" s="221" t="s">
        <v>16909</v>
      </c>
      <c r="B277" s="222" t="s">
        <v>1709</v>
      </c>
      <c r="C277" s="231" t="s">
        <v>16910</v>
      </c>
      <c r="D277" s="230" t="s">
        <v>3437</v>
      </c>
      <c r="E277" s="232">
        <v>41078</v>
      </c>
      <c r="F277" s="225">
        <f t="shared" si="5"/>
        <v>41109</v>
      </c>
      <c r="G277" s="234">
        <v>5771.3</v>
      </c>
      <c r="H277" s="230">
        <v>430</v>
      </c>
      <c r="I277" s="230" t="s">
        <v>1308</v>
      </c>
      <c r="J277" s="233"/>
    </row>
    <row r="278" spans="1:10">
      <c r="A278" s="221" t="s">
        <v>16911</v>
      </c>
      <c r="B278" s="222" t="s">
        <v>1709</v>
      </c>
      <c r="C278" s="231" t="s">
        <v>16912</v>
      </c>
      <c r="D278" s="230" t="s">
        <v>3383</v>
      </c>
      <c r="E278" s="232">
        <v>41078</v>
      </c>
      <c r="F278" s="225">
        <f t="shared" si="5"/>
        <v>41109</v>
      </c>
      <c r="G278" s="234">
        <v>5771.3</v>
      </c>
      <c r="H278" s="230">
        <v>430</v>
      </c>
      <c r="I278" s="230" t="s">
        <v>1308</v>
      </c>
      <c r="J278" s="233"/>
    </row>
    <row r="279" spans="1:10">
      <c r="A279" s="221" t="s">
        <v>16913</v>
      </c>
      <c r="B279" s="222" t="s">
        <v>1709</v>
      </c>
      <c r="C279" s="231" t="s">
        <v>16914</v>
      </c>
      <c r="D279" s="230" t="s">
        <v>3438</v>
      </c>
      <c r="E279" s="232">
        <v>41079</v>
      </c>
      <c r="F279" s="225">
        <f t="shared" si="5"/>
        <v>41110</v>
      </c>
      <c r="G279" s="234">
        <v>5771.3</v>
      </c>
      <c r="H279" s="230">
        <v>430</v>
      </c>
      <c r="I279" s="230" t="s">
        <v>1308</v>
      </c>
      <c r="J279" s="233"/>
    </row>
    <row r="280" spans="1:10">
      <c r="A280" s="221" t="s">
        <v>16915</v>
      </c>
      <c r="B280" s="222" t="s">
        <v>1709</v>
      </c>
      <c r="C280" s="231" t="s">
        <v>16916</v>
      </c>
      <c r="D280" s="230" t="s">
        <v>3563</v>
      </c>
      <c r="E280" s="232">
        <v>41080</v>
      </c>
      <c r="F280" s="225">
        <f t="shared" si="5"/>
        <v>41111</v>
      </c>
      <c r="G280" s="234">
        <v>5771.3</v>
      </c>
      <c r="H280" s="230">
        <v>430</v>
      </c>
      <c r="I280" s="230" t="s">
        <v>1308</v>
      </c>
      <c r="J280" s="233"/>
    </row>
    <row r="281" spans="1:10">
      <c r="A281" s="221">
        <v>3735</v>
      </c>
      <c r="B281" s="222" t="s">
        <v>2111</v>
      </c>
      <c r="C281" s="231" t="s">
        <v>16917</v>
      </c>
      <c r="D281" s="230" t="s">
        <v>4948</v>
      </c>
      <c r="E281" s="232">
        <v>41103</v>
      </c>
      <c r="F281" s="225">
        <f t="shared" si="5"/>
        <v>41134</v>
      </c>
      <c r="G281" s="234">
        <v>5771.3</v>
      </c>
      <c r="H281" s="230">
        <v>442</v>
      </c>
      <c r="I281" s="230" t="s">
        <v>1308</v>
      </c>
      <c r="J281" s="233"/>
    </row>
    <row r="282" spans="1:10">
      <c r="A282" s="221">
        <v>3740</v>
      </c>
      <c r="B282" s="222" t="s">
        <v>2111</v>
      </c>
      <c r="C282" s="231" t="s">
        <v>16918</v>
      </c>
      <c r="D282" s="230" t="s">
        <v>4769</v>
      </c>
      <c r="E282" s="232">
        <v>41103</v>
      </c>
      <c r="F282" s="225">
        <f t="shared" si="5"/>
        <v>41134</v>
      </c>
      <c r="G282" s="234">
        <v>5771.3</v>
      </c>
      <c r="H282" s="230">
        <f>H281</f>
        <v>442</v>
      </c>
      <c r="I282" s="230" t="s">
        <v>1308</v>
      </c>
      <c r="J282" s="233"/>
    </row>
    <row r="283" spans="1:10">
      <c r="A283" s="221">
        <v>3738</v>
      </c>
      <c r="B283" s="222" t="s">
        <v>2111</v>
      </c>
      <c r="C283" s="231" t="s">
        <v>16919</v>
      </c>
      <c r="D283" s="230" t="s">
        <v>4951</v>
      </c>
      <c r="E283" s="232">
        <v>41107</v>
      </c>
      <c r="F283" s="225">
        <f t="shared" si="5"/>
        <v>41138</v>
      </c>
      <c r="G283" s="234">
        <v>5771.3</v>
      </c>
      <c r="H283" s="230">
        <f>H281</f>
        <v>442</v>
      </c>
      <c r="I283" s="230" t="s">
        <v>1308</v>
      </c>
      <c r="J283" s="233"/>
    </row>
    <row r="284" spans="1:10">
      <c r="A284" s="221">
        <v>3737</v>
      </c>
      <c r="B284" s="222" t="s">
        <v>2111</v>
      </c>
      <c r="C284" s="231" t="s">
        <v>16920</v>
      </c>
      <c r="D284" s="230" t="s">
        <v>4770</v>
      </c>
      <c r="E284" s="232">
        <v>41107</v>
      </c>
      <c r="F284" s="225">
        <f t="shared" si="5"/>
        <v>41138</v>
      </c>
      <c r="G284" s="234">
        <v>5771.3</v>
      </c>
      <c r="H284" s="230">
        <f>H281</f>
        <v>442</v>
      </c>
      <c r="I284" s="230" t="s">
        <v>1308</v>
      </c>
      <c r="J284" s="233"/>
    </row>
    <row r="285" spans="1:10">
      <c r="A285" s="221">
        <v>3733</v>
      </c>
      <c r="B285" s="222" t="s">
        <v>2111</v>
      </c>
      <c r="C285" s="231" t="s">
        <v>16921</v>
      </c>
      <c r="D285" s="230" t="s">
        <v>4771</v>
      </c>
      <c r="E285" s="232">
        <v>41107</v>
      </c>
      <c r="F285" s="225">
        <f t="shared" si="5"/>
        <v>41138</v>
      </c>
      <c r="G285" s="234">
        <v>5771.3</v>
      </c>
      <c r="H285" s="230">
        <f>H281</f>
        <v>442</v>
      </c>
      <c r="I285" s="230" t="s">
        <v>1308</v>
      </c>
      <c r="J285" s="233"/>
    </row>
    <row r="286" spans="1:10">
      <c r="A286" s="221">
        <v>3741</v>
      </c>
      <c r="B286" s="222" t="s">
        <v>2111</v>
      </c>
      <c r="C286" s="231">
        <v>3741</v>
      </c>
      <c r="D286" s="230" t="s">
        <v>4955</v>
      </c>
      <c r="E286" s="232">
        <v>41115</v>
      </c>
      <c r="F286" s="225">
        <f t="shared" si="5"/>
        <v>41146</v>
      </c>
      <c r="G286" s="234">
        <v>5771.3</v>
      </c>
      <c r="H286" s="230">
        <f>H281</f>
        <v>442</v>
      </c>
      <c r="I286" s="230" t="s">
        <v>1308</v>
      </c>
      <c r="J286" s="233"/>
    </row>
    <row r="287" spans="1:10">
      <c r="A287" s="221">
        <v>3625</v>
      </c>
      <c r="B287" s="222" t="s">
        <v>3200</v>
      </c>
      <c r="C287" s="231">
        <v>3625</v>
      </c>
      <c r="D287" s="230" t="s">
        <v>4589</v>
      </c>
      <c r="E287" s="232">
        <v>41094</v>
      </c>
      <c r="F287" s="225">
        <f t="shared" si="5"/>
        <v>41125</v>
      </c>
      <c r="G287" s="234">
        <v>5771.3</v>
      </c>
      <c r="H287" s="230">
        <v>443</v>
      </c>
      <c r="I287" s="230" t="s">
        <v>1308</v>
      </c>
      <c r="J287" s="233"/>
    </row>
    <row r="288" spans="1:10">
      <c r="A288" s="221">
        <v>3619</v>
      </c>
      <c r="B288" s="222" t="s">
        <v>3200</v>
      </c>
      <c r="C288" s="231">
        <v>3619</v>
      </c>
      <c r="D288" s="230" t="s">
        <v>4100</v>
      </c>
      <c r="E288" s="232">
        <v>41094</v>
      </c>
      <c r="F288" s="225">
        <f t="shared" si="5"/>
        <v>41125</v>
      </c>
      <c r="G288" s="234">
        <v>5771.3</v>
      </c>
      <c r="H288" s="230">
        <f>H287</f>
        <v>443</v>
      </c>
      <c r="I288" s="230" t="s">
        <v>1308</v>
      </c>
      <c r="J288" s="233"/>
    </row>
    <row r="289" spans="1:10">
      <c r="A289" s="221">
        <v>3630</v>
      </c>
      <c r="B289" s="222" t="s">
        <v>3200</v>
      </c>
      <c r="C289" s="231">
        <v>3630</v>
      </c>
      <c r="D289" s="230" t="s">
        <v>4099</v>
      </c>
      <c r="E289" s="232">
        <v>41095</v>
      </c>
      <c r="F289" s="225">
        <f t="shared" si="5"/>
        <v>41126</v>
      </c>
      <c r="G289" s="234">
        <v>5771.3</v>
      </c>
      <c r="H289" s="230">
        <f t="shared" ref="H289:H302" si="6">H288</f>
        <v>443</v>
      </c>
      <c r="I289" s="230" t="s">
        <v>1308</v>
      </c>
      <c r="J289" s="233"/>
    </row>
    <row r="290" spans="1:10">
      <c r="A290" s="221">
        <v>3612</v>
      </c>
      <c r="B290" s="222" t="s">
        <v>3200</v>
      </c>
      <c r="C290" s="230" t="s">
        <v>16922</v>
      </c>
      <c r="D290" s="230" t="s">
        <v>4616</v>
      </c>
      <c r="E290" s="232">
        <v>41099</v>
      </c>
      <c r="F290" s="225">
        <f t="shared" si="5"/>
        <v>41130</v>
      </c>
      <c r="G290" s="234">
        <v>5771.3</v>
      </c>
      <c r="H290" s="230">
        <f t="shared" si="6"/>
        <v>443</v>
      </c>
      <c r="I290" s="230" t="s">
        <v>1308</v>
      </c>
      <c r="J290" s="233"/>
    </row>
    <row r="291" spans="1:10">
      <c r="A291" s="221">
        <v>3614</v>
      </c>
      <c r="B291" s="222" t="s">
        <v>3200</v>
      </c>
      <c r="C291" s="230">
        <v>3614</v>
      </c>
      <c r="D291" s="230" t="s">
        <v>4928</v>
      </c>
      <c r="E291" s="232">
        <v>41102</v>
      </c>
      <c r="F291" s="225">
        <f t="shared" si="5"/>
        <v>41133</v>
      </c>
      <c r="G291" s="234">
        <v>5771.3</v>
      </c>
      <c r="H291" s="230">
        <f t="shared" si="6"/>
        <v>443</v>
      </c>
      <c r="I291" s="230" t="s">
        <v>1308</v>
      </c>
      <c r="J291" s="233"/>
    </row>
    <row r="292" spans="1:10">
      <c r="A292" s="221">
        <v>3627</v>
      </c>
      <c r="B292" s="222" t="s">
        <v>3200</v>
      </c>
      <c r="C292" s="231" t="s">
        <v>16923</v>
      </c>
      <c r="D292" s="230" t="s">
        <v>4922</v>
      </c>
      <c r="E292" s="232">
        <v>41107</v>
      </c>
      <c r="F292" s="225">
        <f t="shared" si="5"/>
        <v>41138</v>
      </c>
      <c r="G292" s="234">
        <v>5771.3</v>
      </c>
      <c r="H292" s="230">
        <f t="shared" si="6"/>
        <v>443</v>
      </c>
      <c r="I292" s="230" t="s">
        <v>1308</v>
      </c>
      <c r="J292" s="233"/>
    </row>
    <row r="293" spans="1:10">
      <c r="A293" s="221">
        <v>3632</v>
      </c>
      <c r="B293" s="222" t="s">
        <v>3200</v>
      </c>
      <c r="C293" s="231" t="s">
        <v>16924</v>
      </c>
      <c r="D293" s="230" t="s">
        <v>5078</v>
      </c>
      <c r="E293" s="232">
        <v>41108</v>
      </c>
      <c r="F293" s="225">
        <f t="shared" si="5"/>
        <v>41139</v>
      </c>
      <c r="G293" s="234">
        <v>5771.3</v>
      </c>
      <c r="H293" s="230">
        <f t="shared" si="6"/>
        <v>443</v>
      </c>
      <c r="I293" s="230" t="s">
        <v>1308</v>
      </c>
      <c r="J293" s="233"/>
    </row>
    <row r="294" spans="1:10">
      <c r="A294" s="221">
        <v>3633</v>
      </c>
      <c r="B294" s="222" t="s">
        <v>3200</v>
      </c>
      <c r="C294" s="231">
        <v>3633</v>
      </c>
      <c r="D294" s="230" t="s">
        <v>5080</v>
      </c>
      <c r="E294" s="232">
        <v>41109</v>
      </c>
      <c r="F294" s="225">
        <f t="shared" si="5"/>
        <v>41140</v>
      </c>
      <c r="G294" s="234">
        <v>5771.3</v>
      </c>
      <c r="H294" s="230">
        <f t="shared" si="6"/>
        <v>443</v>
      </c>
      <c r="I294" s="230" t="s">
        <v>1308</v>
      </c>
      <c r="J294" s="233"/>
    </row>
    <row r="295" spans="1:10">
      <c r="A295" s="221">
        <v>3634</v>
      </c>
      <c r="B295" s="222" t="s">
        <v>3200</v>
      </c>
      <c r="C295" s="231" t="s">
        <v>16925</v>
      </c>
      <c r="D295" s="230" t="s">
        <v>5081</v>
      </c>
      <c r="E295" s="232">
        <v>41110</v>
      </c>
      <c r="F295" s="225">
        <f t="shared" si="5"/>
        <v>41141</v>
      </c>
      <c r="G295" s="234">
        <v>5771.3</v>
      </c>
      <c r="H295" s="230">
        <f t="shared" si="6"/>
        <v>443</v>
      </c>
      <c r="I295" s="230" t="s">
        <v>1308</v>
      </c>
      <c r="J295" s="233"/>
    </row>
    <row r="296" spans="1:10">
      <c r="A296" s="221">
        <v>3631</v>
      </c>
      <c r="B296" s="222" t="s">
        <v>3200</v>
      </c>
      <c r="C296" s="231">
        <v>3631</v>
      </c>
      <c r="D296" s="230" t="s">
        <v>5083</v>
      </c>
      <c r="E296" s="232">
        <v>41110</v>
      </c>
      <c r="F296" s="225">
        <f t="shared" si="5"/>
        <v>41141</v>
      </c>
      <c r="G296" s="234">
        <v>5771.3</v>
      </c>
      <c r="H296" s="230">
        <f t="shared" si="6"/>
        <v>443</v>
      </c>
      <c r="I296" s="230" t="s">
        <v>1308</v>
      </c>
      <c r="J296" s="233"/>
    </row>
    <row r="297" spans="1:10">
      <c r="A297" s="221">
        <v>3620</v>
      </c>
      <c r="B297" s="222" t="s">
        <v>3200</v>
      </c>
      <c r="C297" s="231">
        <v>3620</v>
      </c>
      <c r="D297" s="230" t="s">
        <v>5153</v>
      </c>
      <c r="E297" s="232">
        <v>41114</v>
      </c>
      <c r="F297" s="225">
        <f t="shared" si="5"/>
        <v>41145</v>
      </c>
      <c r="G297" s="234">
        <v>5771.3</v>
      </c>
      <c r="H297" s="230">
        <f t="shared" si="6"/>
        <v>443</v>
      </c>
      <c r="I297" s="230" t="s">
        <v>1308</v>
      </c>
      <c r="J297" s="233"/>
    </row>
    <row r="298" spans="1:10">
      <c r="A298" s="221">
        <v>3635</v>
      </c>
      <c r="B298" s="222" t="s">
        <v>3200</v>
      </c>
      <c r="C298" s="231">
        <v>3635</v>
      </c>
      <c r="D298" s="230" t="s">
        <v>5082</v>
      </c>
      <c r="E298" s="232">
        <v>41114</v>
      </c>
      <c r="F298" s="225">
        <f t="shared" si="5"/>
        <v>41145</v>
      </c>
      <c r="G298" s="234">
        <v>5771.3</v>
      </c>
      <c r="H298" s="230">
        <f t="shared" si="6"/>
        <v>443</v>
      </c>
      <c r="I298" s="230" t="s">
        <v>1308</v>
      </c>
      <c r="J298" s="233"/>
    </row>
    <row r="299" spans="1:10">
      <c r="A299" s="221">
        <v>3622</v>
      </c>
      <c r="B299" s="222" t="s">
        <v>3200</v>
      </c>
      <c r="C299" s="231">
        <v>3622</v>
      </c>
      <c r="D299" s="230" t="s">
        <v>4609</v>
      </c>
      <c r="E299" s="232">
        <v>41114</v>
      </c>
      <c r="F299" s="225">
        <f t="shared" si="5"/>
        <v>41145</v>
      </c>
      <c r="G299" s="234">
        <v>5771.3</v>
      </c>
      <c r="H299" s="230">
        <f t="shared" si="6"/>
        <v>443</v>
      </c>
      <c r="I299" s="230" t="s">
        <v>1308</v>
      </c>
      <c r="J299" s="233"/>
    </row>
    <row r="300" spans="1:10">
      <c r="A300" s="221">
        <v>3623</v>
      </c>
      <c r="B300" s="222" t="s">
        <v>3200</v>
      </c>
      <c r="C300" s="231">
        <v>3623</v>
      </c>
      <c r="D300" s="230" t="s">
        <v>5084</v>
      </c>
      <c r="E300" s="232">
        <v>41114</v>
      </c>
      <c r="F300" s="225">
        <f t="shared" si="5"/>
        <v>41145</v>
      </c>
      <c r="G300" s="234">
        <v>5771.3</v>
      </c>
      <c r="H300" s="230">
        <f t="shared" si="6"/>
        <v>443</v>
      </c>
      <c r="I300" s="230" t="s">
        <v>1308</v>
      </c>
      <c r="J300" s="233"/>
    </row>
    <row r="301" spans="1:10">
      <c r="A301" s="221">
        <v>3621</v>
      </c>
      <c r="B301" s="222" t="s">
        <v>3200</v>
      </c>
      <c r="C301" s="231">
        <v>3621</v>
      </c>
      <c r="D301" s="230" t="s">
        <v>5158</v>
      </c>
      <c r="E301" s="232">
        <v>41115</v>
      </c>
      <c r="F301" s="225">
        <f t="shared" si="5"/>
        <v>41146</v>
      </c>
      <c r="G301" s="234">
        <v>5771.3</v>
      </c>
      <c r="H301" s="230">
        <f t="shared" si="6"/>
        <v>443</v>
      </c>
      <c r="I301" s="230" t="s">
        <v>1308</v>
      </c>
      <c r="J301" s="233"/>
    </row>
    <row r="302" spans="1:10">
      <c r="A302" s="221">
        <v>3611</v>
      </c>
      <c r="B302" s="222" t="s">
        <v>3200</v>
      </c>
      <c r="C302" s="231">
        <v>3611</v>
      </c>
      <c r="D302" s="230" t="s">
        <v>5087</v>
      </c>
      <c r="E302" s="232">
        <v>41117</v>
      </c>
      <c r="F302" s="225">
        <f t="shared" si="5"/>
        <v>41148</v>
      </c>
      <c r="G302" s="234">
        <v>5771.3</v>
      </c>
      <c r="H302" s="230">
        <f t="shared" si="6"/>
        <v>443</v>
      </c>
      <c r="I302" s="230" t="s">
        <v>1308</v>
      </c>
      <c r="J302" s="233"/>
    </row>
    <row r="303" spans="1:10">
      <c r="A303" s="221" t="s">
        <v>988</v>
      </c>
      <c r="B303" s="222" t="s">
        <v>989</v>
      </c>
      <c r="C303" s="231" t="s">
        <v>16926</v>
      </c>
      <c r="D303" s="230" t="s">
        <v>2012</v>
      </c>
      <c r="E303" s="232">
        <v>41110</v>
      </c>
      <c r="F303" s="225">
        <f t="shared" si="5"/>
        <v>41141</v>
      </c>
      <c r="G303" s="234">
        <v>5771.3</v>
      </c>
      <c r="H303" s="230">
        <v>444</v>
      </c>
      <c r="I303" s="230" t="s">
        <v>1308</v>
      </c>
      <c r="J303" s="233"/>
    </row>
    <row r="304" spans="1:10">
      <c r="A304" s="221">
        <v>3744</v>
      </c>
      <c r="B304" s="222" t="s">
        <v>177</v>
      </c>
      <c r="C304" s="231">
        <v>3744</v>
      </c>
      <c r="D304" s="230" t="s">
        <v>5309</v>
      </c>
      <c r="E304" s="232">
        <v>41117</v>
      </c>
      <c r="F304" s="225">
        <f t="shared" si="5"/>
        <v>41148</v>
      </c>
      <c r="G304" s="234">
        <v>5771.3</v>
      </c>
      <c r="H304" s="230">
        <v>445</v>
      </c>
      <c r="I304" s="230" t="s">
        <v>1308</v>
      </c>
      <c r="J304" s="233"/>
    </row>
    <row r="305" spans="1:10">
      <c r="A305" s="221">
        <v>3867</v>
      </c>
      <c r="B305" s="222" t="s">
        <v>2555</v>
      </c>
      <c r="C305" s="230">
        <v>3867</v>
      </c>
      <c r="D305" s="230" t="s">
        <v>4730</v>
      </c>
      <c r="E305" s="232">
        <v>41096</v>
      </c>
      <c r="F305" s="225">
        <f t="shared" si="5"/>
        <v>41127</v>
      </c>
      <c r="G305" s="234">
        <v>5771.3</v>
      </c>
      <c r="H305" s="230">
        <v>446</v>
      </c>
      <c r="I305" s="230" t="s">
        <v>1540</v>
      </c>
      <c r="J305" s="233"/>
    </row>
    <row r="306" spans="1:10">
      <c r="A306" s="221">
        <v>3951</v>
      </c>
      <c r="B306" s="222" t="s">
        <v>2555</v>
      </c>
      <c r="C306" s="231">
        <v>3951</v>
      </c>
      <c r="D306" s="230" t="s">
        <v>5253</v>
      </c>
      <c r="E306" s="232">
        <v>41114</v>
      </c>
      <c r="F306" s="225">
        <f t="shared" si="5"/>
        <v>41145</v>
      </c>
      <c r="G306" s="234">
        <v>5771.3</v>
      </c>
      <c r="H306" s="230">
        <f>H305</f>
        <v>446</v>
      </c>
      <c r="I306" s="230" t="s">
        <v>1540</v>
      </c>
      <c r="J306" s="233"/>
    </row>
    <row r="307" spans="1:10">
      <c r="A307" s="221">
        <v>3786</v>
      </c>
      <c r="B307" s="222" t="s">
        <v>3947</v>
      </c>
      <c r="C307" s="231">
        <v>3786</v>
      </c>
      <c r="D307" s="230" t="s">
        <v>5173</v>
      </c>
      <c r="E307" s="232">
        <v>41110</v>
      </c>
      <c r="F307" s="225">
        <f t="shared" si="5"/>
        <v>41141</v>
      </c>
      <c r="G307" s="234">
        <v>5771.3</v>
      </c>
      <c r="H307" s="230">
        <v>447</v>
      </c>
      <c r="I307" s="230" t="s">
        <v>1540</v>
      </c>
      <c r="J307" s="233"/>
    </row>
    <row r="308" spans="1:10">
      <c r="A308" s="221">
        <v>3793</v>
      </c>
      <c r="B308" s="222" t="s">
        <v>3947</v>
      </c>
      <c r="C308" s="231">
        <v>3793</v>
      </c>
      <c r="D308" s="230" t="s">
        <v>5244</v>
      </c>
      <c r="E308" s="232">
        <v>41114</v>
      </c>
      <c r="F308" s="225">
        <f t="shared" si="5"/>
        <v>41145</v>
      </c>
      <c r="G308" s="234">
        <v>5771.3</v>
      </c>
      <c r="H308" s="230">
        <f>H307</f>
        <v>447</v>
      </c>
      <c r="I308" s="230" t="s">
        <v>1540</v>
      </c>
      <c r="J308" s="233"/>
    </row>
    <row r="309" spans="1:10">
      <c r="A309" s="221">
        <v>3794</v>
      </c>
      <c r="B309" s="222" t="s">
        <v>3947</v>
      </c>
      <c r="C309" s="231">
        <v>3794</v>
      </c>
      <c r="D309" s="230" t="s">
        <v>5245</v>
      </c>
      <c r="E309" s="232">
        <v>41115</v>
      </c>
      <c r="F309" s="225">
        <f t="shared" si="5"/>
        <v>41146</v>
      </c>
      <c r="G309" s="234">
        <v>5771.3</v>
      </c>
      <c r="H309" s="230">
        <f t="shared" ref="H309:H316" si="7">H308</f>
        <v>447</v>
      </c>
      <c r="I309" s="230" t="s">
        <v>1540</v>
      </c>
      <c r="J309" s="233"/>
    </row>
    <row r="310" spans="1:10">
      <c r="A310" s="221">
        <v>3791</v>
      </c>
      <c r="B310" s="222" t="s">
        <v>3947</v>
      </c>
      <c r="C310" s="231">
        <v>3791</v>
      </c>
      <c r="D310" s="230" t="s">
        <v>5268</v>
      </c>
      <c r="E310" s="232">
        <v>41116</v>
      </c>
      <c r="F310" s="225">
        <f t="shared" si="5"/>
        <v>41147</v>
      </c>
      <c r="G310" s="234">
        <v>5771.3</v>
      </c>
      <c r="H310" s="230">
        <f t="shared" si="7"/>
        <v>447</v>
      </c>
      <c r="I310" s="230" t="s">
        <v>1540</v>
      </c>
      <c r="J310" s="233"/>
    </row>
    <row r="311" spans="1:10">
      <c r="A311" s="221">
        <v>3792</v>
      </c>
      <c r="B311" s="222" t="s">
        <v>3947</v>
      </c>
      <c r="C311" s="231">
        <v>3792</v>
      </c>
      <c r="D311" s="230" t="s">
        <v>5270</v>
      </c>
      <c r="E311" s="232">
        <v>41116</v>
      </c>
      <c r="F311" s="225">
        <f t="shared" si="5"/>
        <v>41147</v>
      </c>
      <c r="G311" s="234">
        <v>5771.3</v>
      </c>
      <c r="H311" s="230">
        <f t="shared" si="7"/>
        <v>447</v>
      </c>
      <c r="I311" s="230" t="s">
        <v>1540</v>
      </c>
      <c r="J311" s="233"/>
    </row>
    <row r="312" spans="1:10">
      <c r="A312" s="221">
        <v>3790</v>
      </c>
      <c r="B312" s="222" t="s">
        <v>3947</v>
      </c>
      <c r="C312" s="231">
        <v>3790</v>
      </c>
      <c r="D312" s="230" t="s">
        <v>5246</v>
      </c>
      <c r="E312" s="232">
        <v>41116</v>
      </c>
      <c r="F312" s="225">
        <f t="shared" si="5"/>
        <v>41147</v>
      </c>
      <c r="G312" s="234">
        <v>5771.3</v>
      </c>
      <c r="H312" s="230">
        <f t="shared" si="7"/>
        <v>447</v>
      </c>
      <c r="I312" s="230" t="s">
        <v>1540</v>
      </c>
      <c r="J312" s="233"/>
    </row>
    <row r="313" spans="1:10">
      <c r="A313" s="221">
        <v>3789</v>
      </c>
      <c r="B313" s="222" t="s">
        <v>3947</v>
      </c>
      <c r="C313" s="231">
        <v>3789</v>
      </c>
      <c r="D313" s="230" t="s">
        <v>5359</v>
      </c>
      <c r="E313" s="232">
        <v>41117</v>
      </c>
      <c r="F313" s="225">
        <f t="shared" si="5"/>
        <v>41148</v>
      </c>
      <c r="G313" s="234">
        <v>5771.3</v>
      </c>
      <c r="H313" s="230">
        <f t="shared" si="7"/>
        <v>447</v>
      </c>
      <c r="I313" s="230" t="s">
        <v>1540</v>
      </c>
      <c r="J313" s="233"/>
    </row>
    <row r="314" spans="1:10">
      <c r="A314" s="221">
        <v>3798</v>
      </c>
      <c r="B314" s="222" t="s">
        <v>3947</v>
      </c>
      <c r="C314" s="231">
        <v>3798</v>
      </c>
      <c r="D314" s="230" t="s">
        <v>5361</v>
      </c>
      <c r="E314" s="232">
        <v>41117</v>
      </c>
      <c r="F314" s="225">
        <f t="shared" si="5"/>
        <v>41148</v>
      </c>
      <c r="G314" s="234">
        <v>5771.3</v>
      </c>
      <c r="H314" s="230">
        <f t="shared" si="7"/>
        <v>447</v>
      </c>
      <c r="I314" s="230" t="s">
        <v>1540</v>
      </c>
      <c r="J314" s="233"/>
    </row>
    <row r="315" spans="1:10">
      <c r="A315" s="221">
        <v>3796</v>
      </c>
      <c r="B315" s="222" t="s">
        <v>3947</v>
      </c>
      <c r="C315" s="231">
        <v>3796</v>
      </c>
      <c r="D315" s="230" t="s">
        <v>5363</v>
      </c>
      <c r="E315" s="232">
        <v>41117</v>
      </c>
      <c r="F315" s="225">
        <f t="shared" si="5"/>
        <v>41148</v>
      </c>
      <c r="G315" s="234">
        <v>5771.3</v>
      </c>
      <c r="H315" s="230">
        <f t="shared" si="7"/>
        <v>447</v>
      </c>
      <c r="I315" s="230" t="s">
        <v>1540</v>
      </c>
      <c r="J315" s="233"/>
    </row>
    <row r="316" spans="1:10">
      <c r="A316" s="221">
        <v>3800</v>
      </c>
      <c r="B316" s="222" t="s">
        <v>3947</v>
      </c>
      <c r="C316" s="230">
        <v>3800</v>
      </c>
      <c r="D316" s="230" t="s">
        <v>5269</v>
      </c>
      <c r="E316" s="232">
        <v>41120</v>
      </c>
      <c r="F316" s="225">
        <f t="shared" si="5"/>
        <v>41151</v>
      </c>
      <c r="G316" s="234">
        <v>5771.3</v>
      </c>
      <c r="H316" s="230">
        <f t="shared" si="7"/>
        <v>447</v>
      </c>
      <c r="I316" s="230" t="s">
        <v>1540</v>
      </c>
      <c r="J316" s="233"/>
    </row>
    <row r="317" spans="1:10">
      <c r="A317" s="221">
        <v>3913</v>
      </c>
      <c r="B317" s="222" t="s">
        <v>4972</v>
      </c>
      <c r="C317" s="231">
        <v>3913</v>
      </c>
      <c r="D317" s="230" t="s">
        <v>5250</v>
      </c>
      <c r="E317" s="232">
        <v>41115</v>
      </c>
      <c r="F317" s="225">
        <f t="shared" si="5"/>
        <v>41146</v>
      </c>
      <c r="G317" s="234">
        <v>5771.3</v>
      </c>
      <c r="H317" s="230">
        <v>448</v>
      </c>
      <c r="I317" s="230" t="s">
        <v>1308</v>
      </c>
      <c r="J317" s="233"/>
    </row>
    <row r="318" spans="1:10">
      <c r="A318" s="221">
        <v>3915</v>
      </c>
      <c r="B318" s="222" t="s">
        <v>4972</v>
      </c>
      <c r="C318" s="231">
        <v>3915</v>
      </c>
      <c r="D318" s="230" t="s">
        <v>5251</v>
      </c>
      <c r="E318" s="232">
        <v>41115</v>
      </c>
      <c r="F318" s="225">
        <f t="shared" si="5"/>
        <v>41146</v>
      </c>
      <c r="G318" s="234">
        <v>5771.3</v>
      </c>
      <c r="H318" s="230">
        <f>H317</f>
        <v>448</v>
      </c>
      <c r="I318" s="230" t="s">
        <v>1308</v>
      </c>
      <c r="J318" s="233"/>
    </row>
    <row r="319" spans="1:10">
      <c r="A319" s="221">
        <v>3914</v>
      </c>
      <c r="B319" s="222" t="s">
        <v>4972</v>
      </c>
      <c r="C319" s="231">
        <v>3914</v>
      </c>
      <c r="D319" s="230" t="s">
        <v>5319</v>
      </c>
      <c r="E319" s="232">
        <v>41116</v>
      </c>
      <c r="F319" s="225">
        <f t="shared" si="5"/>
        <v>41147</v>
      </c>
      <c r="G319" s="234">
        <v>5771.3</v>
      </c>
      <c r="H319" s="230">
        <f>H318</f>
        <v>448</v>
      </c>
      <c r="I319" s="230" t="s">
        <v>1308</v>
      </c>
      <c r="J319" s="233"/>
    </row>
    <row r="320" spans="1:10">
      <c r="A320" s="221">
        <v>3908</v>
      </c>
      <c r="B320" s="222" t="s">
        <v>4972</v>
      </c>
      <c r="C320" s="230">
        <v>3908</v>
      </c>
      <c r="D320" s="230" t="s">
        <v>5248</v>
      </c>
      <c r="E320" s="232">
        <v>41120</v>
      </c>
      <c r="F320" s="225">
        <f t="shared" si="5"/>
        <v>41151</v>
      </c>
      <c r="G320" s="234">
        <v>5771.3</v>
      </c>
      <c r="H320" s="230">
        <f>H319</f>
        <v>448</v>
      </c>
      <c r="I320" s="230" t="s">
        <v>1308</v>
      </c>
      <c r="J320" s="233"/>
    </row>
    <row r="321" spans="1:10">
      <c r="A321" s="221">
        <v>3444</v>
      </c>
      <c r="B321" s="222" t="s">
        <v>1863</v>
      </c>
      <c r="C321" s="231">
        <v>3444</v>
      </c>
      <c r="D321" s="230" t="s">
        <v>3046</v>
      </c>
      <c r="E321" s="232">
        <v>41095</v>
      </c>
      <c r="F321" s="225">
        <f t="shared" si="5"/>
        <v>41126</v>
      </c>
      <c r="G321" s="234">
        <v>5771.3</v>
      </c>
      <c r="H321" s="230">
        <v>449</v>
      </c>
      <c r="I321" s="230" t="s">
        <v>1308</v>
      </c>
      <c r="J321" s="233"/>
    </row>
    <row r="322" spans="1:10">
      <c r="A322" s="221">
        <v>3922</v>
      </c>
      <c r="B322" s="222" t="s">
        <v>4966</v>
      </c>
      <c r="C322" s="230">
        <v>3922</v>
      </c>
      <c r="D322" s="230" t="s">
        <v>5559</v>
      </c>
      <c r="E322" s="232">
        <v>41120</v>
      </c>
      <c r="F322" s="225">
        <f t="shared" si="5"/>
        <v>41151</v>
      </c>
      <c r="G322" s="234">
        <v>5771.3</v>
      </c>
      <c r="H322" s="230">
        <v>450</v>
      </c>
      <c r="I322" s="230" t="s">
        <v>1308</v>
      </c>
      <c r="J322" s="233"/>
    </row>
    <row r="323" spans="1:10">
      <c r="A323" s="221">
        <v>3745</v>
      </c>
      <c r="B323" s="222" t="s">
        <v>3938</v>
      </c>
      <c r="C323" s="231">
        <v>3745</v>
      </c>
      <c r="D323" s="230" t="s">
        <v>5263</v>
      </c>
      <c r="E323" s="232">
        <v>41116</v>
      </c>
      <c r="F323" s="225">
        <f t="shared" si="5"/>
        <v>41147</v>
      </c>
      <c r="G323" s="234">
        <v>5771.3</v>
      </c>
      <c r="H323" s="230">
        <v>451</v>
      </c>
      <c r="I323" s="230" t="s">
        <v>1308</v>
      </c>
      <c r="J323" s="233"/>
    </row>
    <row r="324" spans="1:10">
      <c r="A324" s="221" t="s">
        <v>1011</v>
      </c>
      <c r="B324" s="222" t="s">
        <v>1012</v>
      </c>
      <c r="C324" s="231" t="s">
        <v>16927</v>
      </c>
      <c r="D324" s="230" t="s">
        <v>5294</v>
      </c>
      <c r="E324" s="232">
        <v>41117</v>
      </c>
      <c r="F324" s="225">
        <f t="shared" ref="F324:F387" si="8">E324+31</f>
        <v>41148</v>
      </c>
      <c r="G324" s="234">
        <v>5771.3</v>
      </c>
      <c r="H324" s="230">
        <v>452</v>
      </c>
      <c r="I324" s="230" t="s">
        <v>1308</v>
      </c>
      <c r="J324" s="233"/>
    </row>
    <row r="325" spans="1:10">
      <c r="A325" s="221" t="s">
        <v>2023</v>
      </c>
      <c r="B325" s="222" t="s">
        <v>2037</v>
      </c>
      <c r="C325" s="231" t="s">
        <v>16928</v>
      </c>
      <c r="D325" s="230" t="s">
        <v>4434</v>
      </c>
      <c r="E325" s="232">
        <v>41106</v>
      </c>
      <c r="F325" s="225">
        <f t="shared" si="8"/>
        <v>41137</v>
      </c>
      <c r="G325" s="234">
        <v>5771.3</v>
      </c>
      <c r="H325" s="230">
        <v>453</v>
      </c>
      <c r="I325" s="230" t="s">
        <v>1308</v>
      </c>
      <c r="J325" s="233"/>
    </row>
    <row r="326" spans="1:10">
      <c r="A326" s="221" t="s">
        <v>899</v>
      </c>
      <c r="B326" s="222" t="s">
        <v>917</v>
      </c>
      <c r="C326" s="231" t="s">
        <v>16929</v>
      </c>
      <c r="D326" s="230" t="s">
        <v>5256</v>
      </c>
      <c r="E326" s="232">
        <v>41116</v>
      </c>
      <c r="F326" s="225">
        <f t="shared" si="8"/>
        <v>41147</v>
      </c>
      <c r="G326" s="234">
        <v>5771.3</v>
      </c>
      <c r="H326" s="230">
        <v>454</v>
      </c>
      <c r="I326" s="230" t="s">
        <v>1308</v>
      </c>
      <c r="J326" s="233"/>
    </row>
    <row r="327" spans="1:10">
      <c r="A327" s="221" t="s">
        <v>2138</v>
      </c>
      <c r="B327" s="222" t="s">
        <v>2139</v>
      </c>
      <c r="C327" s="231" t="s">
        <v>16930</v>
      </c>
      <c r="D327" s="230" t="s">
        <v>5227</v>
      </c>
      <c r="E327" s="232">
        <v>41120</v>
      </c>
      <c r="F327" s="225">
        <f t="shared" si="8"/>
        <v>41151</v>
      </c>
      <c r="G327" s="234">
        <v>5771.3</v>
      </c>
      <c r="H327" s="230">
        <v>455</v>
      </c>
      <c r="I327" s="230" t="s">
        <v>1308</v>
      </c>
      <c r="J327" s="233"/>
    </row>
    <row r="328" spans="1:10">
      <c r="A328" s="221">
        <v>3499</v>
      </c>
      <c r="B328" s="222" t="s">
        <v>921</v>
      </c>
      <c r="C328" s="230">
        <v>3499</v>
      </c>
      <c r="D328" s="230" t="s">
        <v>4548</v>
      </c>
      <c r="E328" s="232">
        <v>41096</v>
      </c>
      <c r="F328" s="225">
        <f t="shared" si="8"/>
        <v>41127</v>
      </c>
      <c r="G328" s="234">
        <v>5771.3</v>
      </c>
      <c r="H328" s="230">
        <v>456</v>
      </c>
      <c r="I328" s="230" t="s">
        <v>1540</v>
      </c>
      <c r="J328" s="233"/>
    </row>
    <row r="329" spans="1:10">
      <c r="A329" s="221" t="s">
        <v>895</v>
      </c>
      <c r="B329" s="222" t="s">
        <v>914</v>
      </c>
      <c r="C329" s="231" t="s">
        <v>16931</v>
      </c>
      <c r="D329" s="230" t="s">
        <v>5222</v>
      </c>
      <c r="E329" s="232">
        <v>41116</v>
      </c>
      <c r="F329" s="225">
        <f t="shared" si="8"/>
        <v>41147</v>
      </c>
      <c r="G329" s="234">
        <v>5771.3</v>
      </c>
      <c r="H329" s="230">
        <v>457</v>
      </c>
      <c r="I329" s="230" t="s">
        <v>1308</v>
      </c>
      <c r="J329" s="233"/>
    </row>
    <row r="330" spans="1:10">
      <c r="A330" s="221" t="s">
        <v>16932</v>
      </c>
      <c r="B330" s="222" t="s">
        <v>1032</v>
      </c>
      <c r="C330" s="231" t="s">
        <v>16933</v>
      </c>
      <c r="D330" s="230" t="s">
        <v>4153</v>
      </c>
      <c r="E330" s="232">
        <v>41094</v>
      </c>
      <c r="F330" s="225">
        <f t="shared" si="8"/>
        <v>41125</v>
      </c>
      <c r="G330" s="234">
        <v>5771.3</v>
      </c>
      <c r="H330" s="230">
        <v>458</v>
      </c>
      <c r="I330" s="230" t="s">
        <v>1308</v>
      </c>
      <c r="J330" s="233"/>
    </row>
    <row r="331" spans="1:10">
      <c r="A331" s="221" t="s">
        <v>900</v>
      </c>
      <c r="B331" s="222" t="s">
        <v>918</v>
      </c>
      <c r="C331" s="231" t="s">
        <v>16934</v>
      </c>
      <c r="D331" s="230" t="s">
        <v>5071</v>
      </c>
      <c r="E331" s="232">
        <v>41108</v>
      </c>
      <c r="F331" s="225">
        <f t="shared" si="8"/>
        <v>41139</v>
      </c>
      <c r="G331" s="234">
        <v>5771.3</v>
      </c>
      <c r="H331" s="230">
        <v>459</v>
      </c>
      <c r="I331" s="230" t="s">
        <v>1308</v>
      </c>
      <c r="J331" s="233"/>
    </row>
    <row r="332" spans="1:10">
      <c r="A332" s="221" t="s">
        <v>1158</v>
      </c>
      <c r="B332" s="222" t="s">
        <v>1085</v>
      </c>
      <c r="C332" s="231" t="s">
        <v>16935</v>
      </c>
      <c r="D332" s="230" t="s">
        <v>5296</v>
      </c>
      <c r="E332" s="232">
        <v>41120</v>
      </c>
      <c r="F332" s="225">
        <f t="shared" si="8"/>
        <v>41151</v>
      </c>
      <c r="G332" s="234">
        <v>5771.3</v>
      </c>
      <c r="H332" s="230">
        <v>460</v>
      </c>
      <c r="I332" s="230" t="s">
        <v>1308</v>
      </c>
      <c r="J332" s="233"/>
    </row>
    <row r="333" spans="1:10">
      <c r="A333" s="221">
        <v>3756</v>
      </c>
      <c r="B333" s="222" t="s">
        <v>3462</v>
      </c>
      <c r="C333" s="230">
        <v>3756</v>
      </c>
      <c r="D333" s="230" t="s">
        <v>5539</v>
      </c>
      <c r="E333" s="232">
        <v>41120</v>
      </c>
      <c r="F333" s="225">
        <f t="shared" si="8"/>
        <v>41151</v>
      </c>
      <c r="G333" s="234">
        <v>5771.3</v>
      </c>
      <c r="H333" s="230">
        <v>461</v>
      </c>
      <c r="I333" s="230" t="s">
        <v>1308</v>
      </c>
      <c r="J333" s="233"/>
    </row>
    <row r="334" spans="1:10">
      <c r="A334" s="221">
        <v>3652</v>
      </c>
      <c r="B334" s="222" t="s">
        <v>2392</v>
      </c>
      <c r="C334" s="230">
        <v>3652</v>
      </c>
      <c r="D334" s="230" t="s">
        <v>5243</v>
      </c>
      <c r="E334" s="232">
        <v>41120</v>
      </c>
      <c r="F334" s="225">
        <f t="shared" si="8"/>
        <v>41151</v>
      </c>
      <c r="G334" s="234">
        <v>5771.3</v>
      </c>
      <c r="H334" s="230">
        <v>462</v>
      </c>
      <c r="I334" s="230" t="s">
        <v>1308</v>
      </c>
      <c r="J334" s="233"/>
    </row>
    <row r="335" spans="1:10">
      <c r="A335" s="221" t="s">
        <v>16936</v>
      </c>
      <c r="B335" s="222" t="s">
        <v>2917</v>
      </c>
      <c r="C335" s="231" t="s">
        <v>16937</v>
      </c>
      <c r="D335" s="230" t="s">
        <v>2924</v>
      </c>
      <c r="E335" s="232">
        <v>41092</v>
      </c>
      <c r="F335" s="225">
        <f t="shared" si="8"/>
        <v>41123</v>
      </c>
      <c r="G335" s="234">
        <v>5771.3</v>
      </c>
      <c r="H335" s="230">
        <v>463</v>
      </c>
      <c r="I335" s="230" t="s">
        <v>1308</v>
      </c>
      <c r="J335" s="233"/>
    </row>
    <row r="336" spans="1:10">
      <c r="A336" s="221">
        <v>3328</v>
      </c>
      <c r="B336" s="222" t="s">
        <v>2404</v>
      </c>
      <c r="C336" s="231">
        <v>3328</v>
      </c>
      <c r="D336" s="230" t="s">
        <v>5147</v>
      </c>
      <c r="E336" s="232">
        <v>41114</v>
      </c>
      <c r="F336" s="225">
        <f t="shared" si="8"/>
        <v>41145</v>
      </c>
      <c r="G336" s="234">
        <v>5771.3</v>
      </c>
      <c r="H336" s="230">
        <v>464</v>
      </c>
      <c r="I336" s="230" t="s">
        <v>1308</v>
      </c>
      <c r="J336" s="233"/>
    </row>
    <row r="337" spans="1:10">
      <c r="A337" s="221">
        <v>3330</v>
      </c>
      <c r="B337" s="222" t="s">
        <v>2411</v>
      </c>
      <c r="C337" s="231">
        <v>3330</v>
      </c>
      <c r="D337" s="230" t="s">
        <v>5231</v>
      </c>
      <c r="E337" s="232">
        <v>41116</v>
      </c>
      <c r="F337" s="225">
        <f t="shared" si="8"/>
        <v>41147</v>
      </c>
      <c r="G337" s="234">
        <v>5771.3</v>
      </c>
      <c r="H337" s="230">
        <v>465</v>
      </c>
      <c r="I337" s="230" t="s">
        <v>1308</v>
      </c>
      <c r="J337" s="233"/>
    </row>
    <row r="338" spans="1:10">
      <c r="A338" s="221">
        <v>3721</v>
      </c>
      <c r="B338" s="222" t="s">
        <v>3508</v>
      </c>
      <c r="C338" s="231">
        <v>3721</v>
      </c>
      <c r="D338" s="230" t="s">
        <v>5302</v>
      </c>
      <c r="E338" s="232">
        <v>41117</v>
      </c>
      <c r="F338" s="225">
        <f t="shared" si="8"/>
        <v>41148</v>
      </c>
      <c r="G338" s="234">
        <v>5771.3</v>
      </c>
      <c r="H338" s="230">
        <v>466</v>
      </c>
      <c r="I338" s="230" t="s">
        <v>1308</v>
      </c>
      <c r="J338" s="233"/>
    </row>
    <row r="339" spans="1:10">
      <c r="A339" s="221">
        <v>3767</v>
      </c>
      <c r="B339" s="222" t="s">
        <v>3439</v>
      </c>
      <c r="C339" s="231" t="s">
        <v>16938</v>
      </c>
      <c r="D339" s="230" t="s">
        <v>4936</v>
      </c>
      <c r="E339" s="232">
        <v>41103</v>
      </c>
      <c r="F339" s="225">
        <f t="shared" si="8"/>
        <v>41134</v>
      </c>
      <c r="G339" s="234">
        <v>5771.3</v>
      </c>
      <c r="H339" s="230">
        <v>467</v>
      </c>
      <c r="I339" s="230" t="s">
        <v>1540</v>
      </c>
      <c r="J339" s="233"/>
    </row>
    <row r="340" spans="1:10">
      <c r="A340" s="221">
        <v>3763</v>
      </c>
      <c r="B340" s="222" t="s">
        <v>3439</v>
      </c>
      <c r="C340" s="231" t="s">
        <v>16939</v>
      </c>
      <c r="D340" s="230" t="s">
        <v>4938</v>
      </c>
      <c r="E340" s="232">
        <v>41103</v>
      </c>
      <c r="F340" s="225">
        <f t="shared" si="8"/>
        <v>41134</v>
      </c>
      <c r="G340" s="234">
        <v>5771.3</v>
      </c>
      <c r="H340" s="230">
        <f t="shared" ref="H340:H345" si="9">H339</f>
        <v>467</v>
      </c>
      <c r="I340" s="230" t="s">
        <v>1540</v>
      </c>
      <c r="J340" s="233"/>
    </row>
    <row r="341" spans="1:10">
      <c r="A341" s="221">
        <v>3768</v>
      </c>
      <c r="B341" s="222" t="s">
        <v>3439</v>
      </c>
      <c r="C341" s="231" t="s">
        <v>16940</v>
      </c>
      <c r="D341" s="230" t="s">
        <v>5096</v>
      </c>
      <c r="E341" s="232">
        <v>41108</v>
      </c>
      <c r="F341" s="225">
        <f t="shared" si="8"/>
        <v>41139</v>
      </c>
      <c r="G341" s="234">
        <v>5771.3</v>
      </c>
      <c r="H341" s="230">
        <f t="shared" si="9"/>
        <v>467</v>
      </c>
      <c r="I341" s="230" t="s">
        <v>1540</v>
      </c>
      <c r="J341" s="233"/>
    </row>
    <row r="342" spans="1:10">
      <c r="A342" s="221">
        <v>3766</v>
      </c>
      <c r="B342" s="222" t="s">
        <v>3439</v>
      </c>
      <c r="C342" s="231">
        <v>3766</v>
      </c>
      <c r="D342" s="230" t="s">
        <v>5091</v>
      </c>
      <c r="E342" s="232">
        <v>41109</v>
      </c>
      <c r="F342" s="225">
        <f t="shared" si="8"/>
        <v>41140</v>
      </c>
      <c r="G342" s="234">
        <v>5771.3</v>
      </c>
      <c r="H342" s="230">
        <f t="shared" si="9"/>
        <v>467</v>
      </c>
      <c r="I342" s="230" t="s">
        <v>1540</v>
      </c>
      <c r="J342" s="233"/>
    </row>
    <row r="343" spans="1:10">
      <c r="A343" s="221">
        <v>3769</v>
      </c>
      <c r="B343" s="222" t="s">
        <v>3439</v>
      </c>
      <c r="C343" s="231">
        <v>3769</v>
      </c>
      <c r="D343" s="230" t="s">
        <v>5094</v>
      </c>
      <c r="E343" s="232">
        <v>41109</v>
      </c>
      <c r="F343" s="225">
        <f t="shared" si="8"/>
        <v>41140</v>
      </c>
      <c r="G343" s="234">
        <v>5771.3</v>
      </c>
      <c r="H343" s="230">
        <f t="shared" si="9"/>
        <v>467</v>
      </c>
      <c r="I343" s="230" t="s">
        <v>1540</v>
      </c>
      <c r="J343" s="233"/>
    </row>
    <row r="344" spans="1:10">
      <c r="A344" s="221">
        <v>3770</v>
      </c>
      <c r="B344" s="222" t="s">
        <v>3439</v>
      </c>
      <c r="C344" s="231">
        <v>3770</v>
      </c>
      <c r="D344" s="230" t="s">
        <v>5170</v>
      </c>
      <c r="E344" s="232">
        <v>41109</v>
      </c>
      <c r="F344" s="225">
        <f t="shared" si="8"/>
        <v>41140</v>
      </c>
      <c r="G344" s="234">
        <v>5771.3</v>
      </c>
      <c r="H344" s="230">
        <f t="shared" si="9"/>
        <v>467</v>
      </c>
      <c r="I344" s="230" t="s">
        <v>1540</v>
      </c>
      <c r="J344" s="233"/>
    </row>
    <row r="345" spans="1:10">
      <c r="A345" s="221">
        <v>3762</v>
      </c>
      <c r="B345" s="222" t="s">
        <v>3439</v>
      </c>
      <c r="C345" s="231">
        <v>3762</v>
      </c>
      <c r="D345" s="230" t="s">
        <v>5166</v>
      </c>
      <c r="E345" s="232">
        <v>41114</v>
      </c>
      <c r="F345" s="225">
        <f t="shared" si="8"/>
        <v>41145</v>
      </c>
      <c r="G345" s="234">
        <v>5771.3</v>
      </c>
      <c r="H345" s="230">
        <f t="shared" si="9"/>
        <v>467</v>
      </c>
      <c r="I345" s="230" t="s">
        <v>1540</v>
      </c>
      <c r="J345" s="233"/>
    </row>
    <row r="346" spans="1:10">
      <c r="A346" s="221">
        <v>3659</v>
      </c>
      <c r="B346" s="222" t="s">
        <v>3483</v>
      </c>
      <c r="C346" s="230">
        <v>3659</v>
      </c>
      <c r="D346" s="230" t="s">
        <v>5242</v>
      </c>
      <c r="E346" s="232">
        <v>41120</v>
      </c>
      <c r="F346" s="225">
        <f t="shared" si="8"/>
        <v>41151</v>
      </c>
      <c r="G346" s="234">
        <v>5771.3</v>
      </c>
      <c r="H346" s="230">
        <v>468</v>
      </c>
      <c r="I346" s="230" t="s">
        <v>1308</v>
      </c>
      <c r="J346" s="233"/>
    </row>
    <row r="347" spans="1:10">
      <c r="A347" s="221">
        <v>3341</v>
      </c>
      <c r="B347" s="222" t="s">
        <v>2478</v>
      </c>
      <c r="C347" s="231" t="s">
        <v>16941</v>
      </c>
      <c r="D347" s="230" t="s">
        <v>4916</v>
      </c>
      <c r="E347" s="232">
        <v>41108</v>
      </c>
      <c r="F347" s="225">
        <f t="shared" si="8"/>
        <v>41139</v>
      </c>
      <c r="G347" s="234">
        <v>5771.3</v>
      </c>
      <c r="H347" s="230">
        <v>469</v>
      </c>
      <c r="I347" s="230" t="s">
        <v>1308</v>
      </c>
      <c r="J347" s="233"/>
    </row>
    <row r="348" spans="1:10">
      <c r="A348" s="221">
        <v>3342</v>
      </c>
      <c r="B348" s="222" t="s">
        <v>2481</v>
      </c>
      <c r="C348" s="231">
        <v>3342</v>
      </c>
      <c r="D348" s="230" t="s">
        <v>5233</v>
      </c>
      <c r="E348" s="232">
        <v>41115</v>
      </c>
      <c r="F348" s="225">
        <f t="shared" si="8"/>
        <v>41146</v>
      </c>
      <c r="G348" s="234">
        <v>5771.3</v>
      </c>
      <c r="H348" s="230">
        <v>470</v>
      </c>
      <c r="I348" s="230" t="s">
        <v>1308</v>
      </c>
      <c r="J348" s="233"/>
    </row>
    <row r="349" spans="1:10">
      <c r="A349" s="221" t="s">
        <v>1150</v>
      </c>
      <c r="B349" s="222" t="s">
        <v>1080</v>
      </c>
      <c r="C349" s="231" t="s">
        <v>16942</v>
      </c>
      <c r="D349" s="230" t="s">
        <v>5141</v>
      </c>
      <c r="E349" s="232">
        <v>41110</v>
      </c>
      <c r="F349" s="225">
        <f t="shared" si="8"/>
        <v>41141</v>
      </c>
      <c r="G349" s="234">
        <v>5771.3</v>
      </c>
      <c r="H349" s="230">
        <v>471</v>
      </c>
      <c r="I349" s="230" t="s">
        <v>1308</v>
      </c>
      <c r="J349" s="233"/>
    </row>
    <row r="350" spans="1:10">
      <c r="A350" s="221">
        <v>3927</v>
      </c>
      <c r="B350" s="222" t="s">
        <v>170</v>
      </c>
      <c r="C350" s="231">
        <v>3927</v>
      </c>
      <c r="D350" s="230" t="s">
        <v>5316</v>
      </c>
      <c r="E350" s="232">
        <v>41117</v>
      </c>
      <c r="F350" s="225">
        <f t="shared" si="8"/>
        <v>41148</v>
      </c>
      <c r="G350" s="234">
        <v>5771.3</v>
      </c>
      <c r="H350" s="230">
        <v>472</v>
      </c>
      <c r="I350" s="230" t="s">
        <v>1308</v>
      </c>
      <c r="J350" s="233"/>
    </row>
    <row r="351" spans="1:10">
      <c r="A351" s="221">
        <v>3351</v>
      </c>
      <c r="B351" s="222" t="s">
        <v>2531</v>
      </c>
      <c r="C351" s="231" t="s">
        <v>16943</v>
      </c>
      <c r="D351" s="230" t="s">
        <v>4917</v>
      </c>
      <c r="E351" s="232">
        <v>41108</v>
      </c>
      <c r="F351" s="225">
        <f t="shared" si="8"/>
        <v>41139</v>
      </c>
      <c r="G351" s="234">
        <v>5771.3</v>
      </c>
      <c r="H351" s="230">
        <v>473</v>
      </c>
      <c r="I351" s="230" t="s">
        <v>1308</v>
      </c>
      <c r="J351" s="233"/>
    </row>
    <row r="352" spans="1:10">
      <c r="A352" s="221">
        <v>3554</v>
      </c>
      <c r="B352" s="222" t="s">
        <v>3093</v>
      </c>
      <c r="C352" s="230">
        <v>3554</v>
      </c>
      <c r="D352" s="230" t="s">
        <v>3413</v>
      </c>
      <c r="E352" s="232">
        <v>41101</v>
      </c>
      <c r="F352" s="225">
        <f t="shared" si="8"/>
        <v>41132</v>
      </c>
      <c r="G352" s="234">
        <v>5771.3</v>
      </c>
      <c r="H352" s="230">
        <v>474</v>
      </c>
      <c r="I352" s="230" t="s">
        <v>1308</v>
      </c>
      <c r="J352" s="233"/>
    </row>
    <row r="353" spans="1:10">
      <c r="A353" s="221" t="s">
        <v>892</v>
      </c>
      <c r="B353" s="222" t="s">
        <v>911</v>
      </c>
      <c r="C353" s="231" t="s">
        <v>16944</v>
      </c>
      <c r="D353" s="230" t="s">
        <v>5350</v>
      </c>
      <c r="E353" s="232">
        <v>41117</v>
      </c>
      <c r="F353" s="225">
        <f t="shared" si="8"/>
        <v>41148</v>
      </c>
      <c r="G353" s="234">
        <v>5771.3</v>
      </c>
      <c r="H353" s="230">
        <v>475</v>
      </c>
      <c r="I353" s="230" t="s">
        <v>1308</v>
      </c>
      <c r="J353" s="233"/>
    </row>
    <row r="354" spans="1:10">
      <c r="A354" s="221">
        <v>3782</v>
      </c>
      <c r="B354" s="222" t="s">
        <v>3756</v>
      </c>
      <c r="C354" s="231" t="s">
        <v>16945</v>
      </c>
      <c r="D354" s="230" t="s">
        <v>4958</v>
      </c>
      <c r="E354" s="232">
        <v>41106</v>
      </c>
      <c r="F354" s="225">
        <f t="shared" si="8"/>
        <v>41137</v>
      </c>
      <c r="G354" s="234">
        <v>5771.3</v>
      </c>
      <c r="H354" s="230">
        <v>476</v>
      </c>
      <c r="I354" s="230" t="s">
        <v>1308</v>
      </c>
      <c r="J354" s="233"/>
    </row>
    <row r="355" spans="1:10">
      <c r="A355" s="221">
        <v>3728</v>
      </c>
      <c r="B355" s="222" t="s">
        <v>3550</v>
      </c>
      <c r="C355" s="230">
        <v>3728</v>
      </c>
      <c r="D355" s="230" t="s">
        <v>5240</v>
      </c>
      <c r="E355" s="232">
        <v>41120</v>
      </c>
      <c r="F355" s="225">
        <f t="shared" si="8"/>
        <v>41151</v>
      </c>
      <c r="G355" s="234">
        <v>5771.3</v>
      </c>
      <c r="H355" s="230">
        <v>477</v>
      </c>
      <c r="I355" s="230" t="s">
        <v>1308</v>
      </c>
      <c r="J355" s="233"/>
    </row>
    <row r="356" spans="1:10">
      <c r="A356" s="221">
        <v>3883</v>
      </c>
      <c r="B356" s="222" t="s">
        <v>4752</v>
      </c>
      <c r="C356" s="230">
        <v>3883</v>
      </c>
      <c r="D356" s="230" t="s">
        <v>5365</v>
      </c>
      <c r="E356" s="232">
        <v>41120</v>
      </c>
      <c r="F356" s="225">
        <f t="shared" si="8"/>
        <v>41151</v>
      </c>
      <c r="G356" s="234">
        <v>5771.3</v>
      </c>
      <c r="H356" s="230">
        <v>478</v>
      </c>
      <c r="I356" s="230" t="s">
        <v>1308</v>
      </c>
      <c r="J356" s="233"/>
    </row>
    <row r="357" spans="1:10">
      <c r="A357" s="221">
        <v>3565</v>
      </c>
      <c r="B357" s="222" t="s">
        <v>3066</v>
      </c>
      <c r="C357" s="231">
        <v>3565</v>
      </c>
      <c r="D357" s="230" t="s">
        <v>4574</v>
      </c>
      <c r="E357" s="232">
        <v>41095</v>
      </c>
      <c r="F357" s="225">
        <f t="shared" si="8"/>
        <v>41126</v>
      </c>
      <c r="G357" s="234">
        <v>5771.3</v>
      </c>
      <c r="H357" s="230">
        <v>479</v>
      </c>
      <c r="I357" s="230" t="s">
        <v>1308</v>
      </c>
      <c r="J357" s="233"/>
    </row>
    <row r="358" spans="1:10">
      <c r="A358" s="221">
        <v>3571</v>
      </c>
      <c r="B358" s="222" t="s">
        <v>3136</v>
      </c>
      <c r="C358" s="231" t="s">
        <v>16946</v>
      </c>
      <c r="D358" s="230" t="s">
        <v>5076</v>
      </c>
      <c r="E358" s="232">
        <v>41108</v>
      </c>
      <c r="F358" s="225">
        <f t="shared" si="8"/>
        <v>41139</v>
      </c>
      <c r="G358" s="234">
        <v>5771.3</v>
      </c>
      <c r="H358" s="230">
        <v>480</v>
      </c>
      <c r="I358" s="230" t="s">
        <v>1308</v>
      </c>
      <c r="J358" s="233"/>
    </row>
    <row r="359" spans="1:10">
      <c r="A359" s="221" t="s">
        <v>907</v>
      </c>
      <c r="B359" s="222" t="s">
        <v>924</v>
      </c>
      <c r="C359" s="231" t="s">
        <v>16947</v>
      </c>
      <c r="D359" s="230" t="s">
        <v>5135</v>
      </c>
      <c r="E359" s="232">
        <v>41114</v>
      </c>
      <c r="F359" s="225">
        <f t="shared" si="8"/>
        <v>41145</v>
      </c>
      <c r="G359" s="234">
        <v>5771.3</v>
      </c>
      <c r="H359" s="230">
        <v>481</v>
      </c>
      <c r="I359" s="230" t="s">
        <v>1308</v>
      </c>
      <c r="J359" s="233"/>
    </row>
    <row r="360" spans="1:10">
      <c r="A360" s="221" t="s">
        <v>826</v>
      </c>
      <c r="B360" s="222" t="s">
        <v>827</v>
      </c>
      <c r="C360" s="231" t="s">
        <v>16948</v>
      </c>
      <c r="D360" s="230" t="s">
        <v>4976</v>
      </c>
      <c r="E360" s="232">
        <v>41110</v>
      </c>
      <c r="F360" s="225">
        <f t="shared" si="8"/>
        <v>41141</v>
      </c>
      <c r="G360" s="234">
        <v>5771.3</v>
      </c>
      <c r="H360" s="230">
        <v>482</v>
      </c>
      <c r="I360" s="230" t="s">
        <v>1308</v>
      </c>
      <c r="J360" s="233"/>
    </row>
    <row r="361" spans="1:10">
      <c r="A361" s="221">
        <v>3476</v>
      </c>
      <c r="B361" s="222" t="s">
        <v>1670</v>
      </c>
      <c r="C361" s="231">
        <v>3476</v>
      </c>
      <c r="D361" s="230" t="s">
        <v>4550</v>
      </c>
      <c r="E361" s="232">
        <v>41094</v>
      </c>
      <c r="F361" s="225">
        <f t="shared" si="8"/>
        <v>41125</v>
      </c>
      <c r="G361" s="234">
        <v>5771.3</v>
      </c>
      <c r="H361" s="230">
        <v>483</v>
      </c>
      <c r="I361" s="230" t="s">
        <v>1308</v>
      </c>
      <c r="J361" s="233"/>
    </row>
    <row r="362" spans="1:10">
      <c r="A362" s="221">
        <v>3458</v>
      </c>
      <c r="B362" s="222" t="s">
        <v>1670</v>
      </c>
      <c r="C362" s="231">
        <v>3458</v>
      </c>
      <c r="D362" s="230" t="s">
        <v>3053</v>
      </c>
      <c r="E362" s="232">
        <v>41095</v>
      </c>
      <c r="F362" s="225">
        <f t="shared" si="8"/>
        <v>41126</v>
      </c>
      <c r="G362" s="234">
        <v>5771.3</v>
      </c>
      <c r="H362" s="230">
        <f>H361</f>
        <v>483</v>
      </c>
      <c r="I362" s="230" t="s">
        <v>1308</v>
      </c>
      <c r="J362" s="233"/>
    </row>
    <row r="363" spans="1:10">
      <c r="A363" s="221">
        <v>3461</v>
      </c>
      <c r="B363" s="222" t="s">
        <v>1670</v>
      </c>
      <c r="C363" s="231">
        <v>3461</v>
      </c>
      <c r="D363" s="230" t="s">
        <v>3054</v>
      </c>
      <c r="E363" s="232">
        <v>41095</v>
      </c>
      <c r="F363" s="225">
        <f t="shared" si="8"/>
        <v>41126</v>
      </c>
      <c r="G363" s="234">
        <v>5771.3</v>
      </c>
      <c r="H363" s="230">
        <f>H362</f>
        <v>483</v>
      </c>
      <c r="I363" s="230" t="s">
        <v>1308</v>
      </c>
      <c r="J363" s="233"/>
    </row>
    <row r="364" spans="1:10">
      <c r="A364" s="221">
        <v>3463</v>
      </c>
      <c r="B364" s="222" t="s">
        <v>1670</v>
      </c>
      <c r="C364" s="230">
        <v>3463</v>
      </c>
      <c r="D364" s="230" t="s">
        <v>3056</v>
      </c>
      <c r="E364" s="232">
        <v>41096</v>
      </c>
      <c r="F364" s="225">
        <f t="shared" si="8"/>
        <v>41127</v>
      </c>
      <c r="G364" s="234">
        <v>5771.3</v>
      </c>
      <c r="H364" s="230">
        <f>H363</f>
        <v>483</v>
      </c>
      <c r="I364" s="230" t="s">
        <v>1308</v>
      </c>
      <c r="J364" s="233"/>
    </row>
    <row r="365" spans="1:10">
      <c r="A365" s="221" t="s">
        <v>806</v>
      </c>
      <c r="B365" s="222" t="s">
        <v>807</v>
      </c>
      <c r="C365" s="231" t="s">
        <v>16949</v>
      </c>
      <c r="D365" s="230" t="s">
        <v>5130</v>
      </c>
      <c r="E365" s="232">
        <v>41114</v>
      </c>
      <c r="F365" s="225">
        <f t="shared" si="8"/>
        <v>41145</v>
      </c>
      <c r="G365" s="234">
        <v>5771.3</v>
      </c>
      <c r="H365" s="230">
        <v>484</v>
      </c>
      <c r="I365" s="230" t="s">
        <v>1308</v>
      </c>
      <c r="J365" s="233"/>
    </row>
    <row r="366" spans="1:10">
      <c r="A366" s="221">
        <v>3477</v>
      </c>
      <c r="B366" s="222" t="s">
        <v>2885</v>
      </c>
      <c r="C366" s="231">
        <v>3477</v>
      </c>
      <c r="D366" s="230" t="s">
        <v>4552</v>
      </c>
      <c r="E366" s="232">
        <v>41095</v>
      </c>
      <c r="F366" s="225">
        <f t="shared" si="8"/>
        <v>41126</v>
      </c>
      <c r="G366" s="234">
        <v>5771.3</v>
      </c>
      <c r="H366" s="230">
        <v>485</v>
      </c>
      <c r="I366" s="230" t="s">
        <v>1308</v>
      </c>
      <c r="J366" s="233"/>
    </row>
    <row r="367" spans="1:10">
      <c r="A367" s="221">
        <v>3535</v>
      </c>
      <c r="B367" s="222" t="s">
        <v>1925</v>
      </c>
      <c r="C367" s="230">
        <v>3535</v>
      </c>
      <c r="D367" s="230" t="s">
        <v>4155</v>
      </c>
      <c r="E367" s="232">
        <v>41101</v>
      </c>
      <c r="F367" s="225">
        <f t="shared" si="8"/>
        <v>41132</v>
      </c>
      <c r="G367" s="234">
        <v>5771.3</v>
      </c>
      <c r="H367" s="230">
        <v>486</v>
      </c>
      <c r="I367" s="230" t="s">
        <v>1308</v>
      </c>
      <c r="J367" s="233"/>
    </row>
    <row r="368" spans="1:10">
      <c r="A368" s="221">
        <v>3536</v>
      </c>
      <c r="B368" s="222" t="s">
        <v>1925</v>
      </c>
      <c r="C368" s="231" t="s">
        <v>16950</v>
      </c>
      <c r="D368" s="230" t="s">
        <v>4154</v>
      </c>
      <c r="E368" s="232">
        <v>41108</v>
      </c>
      <c r="F368" s="225">
        <f t="shared" si="8"/>
        <v>41139</v>
      </c>
      <c r="G368" s="234">
        <v>5771.3</v>
      </c>
      <c r="H368" s="230">
        <f>H367</f>
        <v>486</v>
      </c>
      <c r="I368" s="230" t="s">
        <v>1308</v>
      </c>
      <c r="J368" s="233"/>
    </row>
    <row r="369" spans="1:10">
      <c r="A369" s="221" t="s">
        <v>1138</v>
      </c>
      <c r="B369" s="222" t="s">
        <v>1072</v>
      </c>
      <c r="C369" s="231" t="s">
        <v>16951</v>
      </c>
      <c r="D369" s="230" t="s">
        <v>4418</v>
      </c>
      <c r="E369" s="232">
        <v>41096</v>
      </c>
      <c r="F369" s="225">
        <f t="shared" si="8"/>
        <v>41127</v>
      </c>
      <c r="G369" s="234">
        <v>5771.3</v>
      </c>
      <c r="H369" s="230">
        <v>487</v>
      </c>
      <c r="I369" s="230" t="s">
        <v>1308</v>
      </c>
      <c r="J369" s="233"/>
    </row>
    <row r="370" spans="1:10">
      <c r="A370" s="221">
        <v>3582</v>
      </c>
      <c r="B370" s="222" t="s">
        <v>3388</v>
      </c>
      <c r="C370" s="231">
        <v>3582</v>
      </c>
      <c r="D370" s="230" t="s">
        <v>5088</v>
      </c>
      <c r="E370" s="232">
        <v>41109</v>
      </c>
      <c r="F370" s="225">
        <f t="shared" si="8"/>
        <v>41140</v>
      </c>
      <c r="G370" s="234">
        <v>5771.3</v>
      </c>
      <c r="H370" s="230">
        <v>488</v>
      </c>
      <c r="I370" s="230" t="s">
        <v>1308</v>
      </c>
      <c r="J370" s="233"/>
    </row>
    <row r="371" spans="1:10">
      <c r="A371" s="221">
        <v>3583</v>
      </c>
      <c r="B371" s="222" t="s">
        <v>3282</v>
      </c>
      <c r="C371" s="231">
        <v>3583</v>
      </c>
      <c r="D371" s="230" t="s">
        <v>5085</v>
      </c>
      <c r="E371" s="232">
        <v>41110</v>
      </c>
      <c r="F371" s="225">
        <f t="shared" si="8"/>
        <v>41141</v>
      </c>
      <c r="G371" s="234">
        <v>5771.3</v>
      </c>
      <c r="H371" s="230">
        <v>489</v>
      </c>
      <c r="I371" s="230" t="s">
        <v>1308</v>
      </c>
      <c r="J371" s="233"/>
    </row>
    <row r="372" spans="1:10">
      <c r="A372" s="221">
        <v>3584</v>
      </c>
      <c r="B372" s="222" t="s">
        <v>3286</v>
      </c>
      <c r="C372" s="231" t="s">
        <v>16952</v>
      </c>
      <c r="D372" s="230" t="s">
        <v>4932</v>
      </c>
      <c r="E372" s="232">
        <v>41103</v>
      </c>
      <c r="F372" s="225">
        <f t="shared" si="8"/>
        <v>41134</v>
      </c>
      <c r="G372" s="234">
        <v>5771.3</v>
      </c>
      <c r="H372" s="230">
        <v>490</v>
      </c>
      <c r="I372" s="230" t="s">
        <v>1540</v>
      </c>
      <c r="J372" s="233"/>
    </row>
    <row r="373" spans="1:10">
      <c r="A373" s="221" t="s">
        <v>973</v>
      </c>
      <c r="B373" s="222" t="s">
        <v>972</v>
      </c>
      <c r="C373" s="231" t="s">
        <v>16953</v>
      </c>
      <c r="D373" s="230" t="s">
        <v>5136</v>
      </c>
      <c r="E373" s="232">
        <v>41114</v>
      </c>
      <c r="F373" s="225">
        <f t="shared" si="8"/>
        <v>41145</v>
      </c>
      <c r="G373" s="234">
        <v>5771.3</v>
      </c>
      <c r="H373" s="230">
        <v>491</v>
      </c>
      <c r="I373" s="230" t="s">
        <v>1308</v>
      </c>
      <c r="J373" s="233"/>
    </row>
    <row r="374" spans="1:10">
      <c r="A374" s="221">
        <v>3460</v>
      </c>
      <c r="B374" s="222" t="s">
        <v>2729</v>
      </c>
      <c r="C374" s="230">
        <v>3460</v>
      </c>
      <c r="D374" s="230" t="s">
        <v>3049</v>
      </c>
      <c r="E374" s="232">
        <v>41101</v>
      </c>
      <c r="F374" s="225">
        <f t="shared" si="8"/>
        <v>41132</v>
      </c>
      <c r="G374" s="234">
        <v>5771.3</v>
      </c>
      <c r="H374" s="230">
        <v>492</v>
      </c>
      <c r="I374" s="230" t="s">
        <v>1308</v>
      </c>
      <c r="J374" s="233"/>
    </row>
    <row r="375" spans="1:10">
      <c r="A375" s="221" t="s">
        <v>16954</v>
      </c>
      <c r="B375" s="222" t="s">
        <v>3300</v>
      </c>
      <c r="C375" s="231" t="s">
        <v>16955</v>
      </c>
      <c r="D375" s="230" t="s">
        <v>4157</v>
      </c>
      <c r="E375" s="232">
        <v>41092</v>
      </c>
      <c r="F375" s="225">
        <f t="shared" si="8"/>
        <v>41123</v>
      </c>
      <c r="G375" s="234">
        <v>5771.3</v>
      </c>
      <c r="H375" s="230">
        <v>493</v>
      </c>
      <c r="I375" s="230" t="s">
        <v>1540</v>
      </c>
      <c r="J375" s="233"/>
    </row>
    <row r="376" spans="1:10">
      <c r="A376" s="221" t="s">
        <v>830</v>
      </c>
      <c r="B376" s="222" t="s">
        <v>831</v>
      </c>
      <c r="C376" s="231" t="s">
        <v>16956</v>
      </c>
      <c r="D376" s="230" t="s">
        <v>4977</v>
      </c>
      <c r="E376" s="232">
        <v>41107</v>
      </c>
      <c r="F376" s="225">
        <f t="shared" si="8"/>
        <v>41138</v>
      </c>
      <c r="G376" s="234">
        <v>5771.3</v>
      </c>
      <c r="H376" s="230">
        <v>494</v>
      </c>
      <c r="I376" s="230" t="s">
        <v>1308</v>
      </c>
      <c r="J376" s="233"/>
    </row>
    <row r="377" spans="1:10">
      <c r="A377" s="221" t="s">
        <v>1162</v>
      </c>
      <c r="B377" s="222" t="s">
        <v>1088</v>
      </c>
      <c r="C377" s="231" t="s">
        <v>16957</v>
      </c>
      <c r="D377" s="230" t="s">
        <v>5138</v>
      </c>
      <c r="E377" s="232">
        <v>41116</v>
      </c>
      <c r="F377" s="225">
        <f t="shared" si="8"/>
        <v>41147</v>
      </c>
      <c r="G377" s="234">
        <v>5771.3</v>
      </c>
      <c r="H377" s="230">
        <v>495</v>
      </c>
      <c r="I377" s="230" t="s">
        <v>1308</v>
      </c>
      <c r="J377" s="233"/>
    </row>
    <row r="378" spans="1:10">
      <c r="A378" s="221" t="s">
        <v>16958</v>
      </c>
      <c r="B378" s="222" t="s">
        <v>833</v>
      </c>
      <c r="C378" s="231" t="s">
        <v>16959</v>
      </c>
      <c r="D378" s="230" t="s">
        <v>4330</v>
      </c>
      <c r="E378" s="232">
        <v>41094</v>
      </c>
      <c r="F378" s="225">
        <f t="shared" si="8"/>
        <v>41125</v>
      </c>
      <c r="G378" s="234">
        <v>5771.3</v>
      </c>
      <c r="H378" s="230">
        <v>496</v>
      </c>
      <c r="I378" s="230" t="s">
        <v>1308</v>
      </c>
      <c r="J378" s="233"/>
    </row>
    <row r="379" spans="1:10">
      <c r="A379" s="221" t="s">
        <v>726</v>
      </c>
      <c r="B379" s="222" t="s">
        <v>727</v>
      </c>
      <c r="C379" s="231" t="s">
        <v>16960</v>
      </c>
      <c r="D379" s="230" t="s">
        <v>5067</v>
      </c>
      <c r="E379" s="232">
        <v>41110</v>
      </c>
      <c r="F379" s="225">
        <f t="shared" si="8"/>
        <v>41141</v>
      </c>
      <c r="G379" s="234">
        <v>5771.3</v>
      </c>
      <c r="H379" s="230">
        <v>497</v>
      </c>
      <c r="I379" s="230" t="s">
        <v>1308</v>
      </c>
      <c r="J379" s="233"/>
    </row>
    <row r="380" spans="1:10">
      <c r="A380" s="221">
        <v>3595</v>
      </c>
      <c r="B380" s="222" t="s">
        <v>3251</v>
      </c>
      <c r="C380" s="231">
        <v>3595</v>
      </c>
      <c r="D380" s="230" t="s">
        <v>4623</v>
      </c>
      <c r="E380" s="232">
        <v>41094</v>
      </c>
      <c r="F380" s="225">
        <f t="shared" si="8"/>
        <v>41125</v>
      </c>
      <c r="G380" s="234">
        <v>5771.3</v>
      </c>
      <c r="H380" s="230">
        <v>498</v>
      </c>
      <c r="I380" s="230" t="s">
        <v>1540</v>
      </c>
      <c r="J380" s="233"/>
    </row>
    <row r="381" spans="1:10">
      <c r="A381" s="221" t="s">
        <v>16961</v>
      </c>
      <c r="B381" s="222" t="s">
        <v>3259</v>
      </c>
      <c r="C381" s="231" t="s">
        <v>16962</v>
      </c>
      <c r="D381" s="230" t="s">
        <v>4633</v>
      </c>
      <c r="E381" s="232">
        <v>41093</v>
      </c>
      <c r="F381" s="225">
        <f t="shared" si="8"/>
        <v>41124</v>
      </c>
      <c r="G381" s="234">
        <v>5771.3</v>
      </c>
      <c r="H381" s="230">
        <v>499</v>
      </c>
      <c r="I381" s="230" t="s">
        <v>1540</v>
      </c>
      <c r="J381" s="233"/>
    </row>
    <row r="382" spans="1:10">
      <c r="A382" s="221">
        <v>3599</v>
      </c>
      <c r="B382" s="222" t="s">
        <v>3262</v>
      </c>
      <c r="C382" s="231" t="s">
        <v>16963</v>
      </c>
      <c r="D382" s="230" t="s">
        <v>4636</v>
      </c>
      <c r="E382" s="232">
        <v>41103</v>
      </c>
      <c r="F382" s="225">
        <f t="shared" si="8"/>
        <v>41134</v>
      </c>
      <c r="G382" s="234">
        <v>5771.3</v>
      </c>
      <c r="H382" s="230">
        <v>501</v>
      </c>
      <c r="I382" s="230" t="s">
        <v>1540</v>
      </c>
      <c r="J382" s="233"/>
    </row>
    <row r="383" spans="1:10">
      <c r="A383" s="221" t="s">
        <v>740</v>
      </c>
      <c r="B383" s="222" t="s">
        <v>741</v>
      </c>
      <c r="C383" s="231" t="s">
        <v>16964</v>
      </c>
      <c r="D383" s="230" t="s">
        <v>4975</v>
      </c>
      <c r="E383" s="232">
        <v>41109</v>
      </c>
      <c r="F383" s="225">
        <f t="shared" si="8"/>
        <v>41140</v>
      </c>
      <c r="G383" s="234">
        <v>5771.3</v>
      </c>
      <c r="H383" s="230">
        <v>501</v>
      </c>
      <c r="I383" s="230" t="s">
        <v>1308</v>
      </c>
      <c r="J383" s="233"/>
    </row>
    <row r="384" spans="1:10">
      <c r="A384" s="221" t="s">
        <v>700</v>
      </c>
      <c r="B384" s="222" t="s">
        <v>701</v>
      </c>
      <c r="C384" s="231" t="s">
        <v>16965</v>
      </c>
      <c r="D384" s="230" t="s">
        <v>5068</v>
      </c>
      <c r="E384" s="232">
        <v>41108</v>
      </c>
      <c r="F384" s="225">
        <f t="shared" si="8"/>
        <v>41139</v>
      </c>
      <c r="G384" s="234">
        <v>5771.3</v>
      </c>
      <c r="H384" s="230">
        <v>502</v>
      </c>
      <c r="I384" s="230" t="s">
        <v>1308</v>
      </c>
      <c r="J384" s="233"/>
    </row>
    <row r="385" spans="1:10">
      <c r="A385" s="221">
        <v>3703</v>
      </c>
      <c r="B385" s="222" t="s">
        <v>171</v>
      </c>
      <c r="C385" s="231">
        <v>3703</v>
      </c>
      <c r="D385" s="230" t="s">
        <v>5098</v>
      </c>
      <c r="E385" s="232">
        <v>41110</v>
      </c>
      <c r="F385" s="225">
        <f t="shared" si="8"/>
        <v>41141</v>
      </c>
      <c r="G385" s="234">
        <v>5771.3</v>
      </c>
      <c r="H385" s="230">
        <v>503</v>
      </c>
      <c r="I385" s="230" t="s">
        <v>1308</v>
      </c>
      <c r="J385" s="233"/>
    </row>
    <row r="386" spans="1:10">
      <c r="A386" s="221">
        <v>3674</v>
      </c>
      <c r="B386" s="222" t="s">
        <v>171</v>
      </c>
      <c r="C386" s="231">
        <v>3674</v>
      </c>
      <c r="D386" s="230" t="s">
        <v>4946</v>
      </c>
      <c r="E386" s="232">
        <v>41113</v>
      </c>
      <c r="F386" s="225">
        <f t="shared" si="8"/>
        <v>41144</v>
      </c>
      <c r="G386" s="234">
        <v>5771.3</v>
      </c>
      <c r="H386" s="230">
        <f>H385</f>
        <v>503</v>
      </c>
      <c r="I386" s="230" t="s">
        <v>1308</v>
      </c>
      <c r="J386" s="233"/>
    </row>
    <row r="387" spans="1:10">
      <c r="A387" s="221">
        <v>3673</v>
      </c>
      <c r="B387" s="222" t="s">
        <v>171</v>
      </c>
      <c r="C387" s="231">
        <v>3673</v>
      </c>
      <c r="D387" s="230" t="s">
        <v>4947</v>
      </c>
      <c r="E387" s="232">
        <v>41115</v>
      </c>
      <c r="F387" s="225">
        <f t="shared" si="8"/>
        <v>41146</v>
      </c>
      <c r="G387" s="234">
        <v>5771.3</v>
      </c>
      <c r="H387" s="230">
        <f>H386</f>
        <v>503</v>
      </c>
      <c r="I387" s="230" t="s">
        <v>1308</v>
      </c>
      <c r="J387" s="233"/>
    </row>
    <row r="388" spans="1:10">
      <c r="A388" s="221" t="s">
        <v>16966</v>
      </c>
      <c r="B388" s="222" t="s">
        <v>3275</v>
      </c>
      <c r="C388" s="231" t="s">
        <v>16967</v>
      </c>
      <c r="D388" s="230" t="s">
        <v>4156</v>
      </c>
      <c r="E388" s="232">
        <v>41093</v>
      </c>
      <c r="F388" s="225">
        <f t="shared" ref="F388:F451" si="10">E388+31</f>
        <v>41124</v>
      </c>
      <c r="G388" s="234">
        <v>5771.3</v>
      </c>
      <c r="H388" s="230">
        <v>504</v>
      </c>
      <c r="I388" s="230" t="s">
        <v>1308</v>
      </c>
      <c r="J388" s="233"/>
    </row>
    <row r="389" spans="1:10">
      <c r="A389" s="221" t="s">
        <v>1167</v>
      </c>
      <c r="B389" s="222" t="s">
        <v>1091</v>
      </c>
      <c r="C389" s="231" t="s">
        <v>16968</v>
      </c>
      <c r="D389" s="230" t="s">
        <v>5295</v>
      </c>
      <c r="E389" s="232">
        <v>41120</v>
      </c>
      <c r="F389" s="225">
        <f t="shared" si="10"/>
        <v>41151</v>
      </c>
      <c r="G389" s="234">
        <v>5771.3</v>
      </c>
      <c r="H389" s="230">
        <v>505</v>
      </c>
      <c r="I389" s="230" t="s">
        <v>1308</v>
      </c>
      <c r="J389" s="233"/>
    </row>
    <row r="390" spans="1:10">
      <c r="A390" s="221">
        <v>3479</v>
      </c>
      <c r="B390" s="222" t="s">
        <v>2896</v>
      </c>
      <c r="C390" s="231">
        <v>3479</v>
      </c>
      <c r="D390" s="230" t="s">
        <v>4554</v>
      </c>
      <c r="E390" s="232">
        <v>41095</v>
      </c>
      <c r="F390" s="225">
        <f t="shared" si="10"/>
        <v>41126</v>
      </c>
      <c r="G390" s="234">
        <v>5771.3</v>
      </c>
      <c r="H390" s="230">
        <v>506</v>
      </c>
      <c r="I390" s="230" t="s">
        <v>1308</v>
      </c>
      <c r="J390" s="233"/>
    </row>
    <row r="391" spans="1:10">
      <c r="A391" s="221">
        <v>3848</v>
      </c>
      <c r="B391" s="222" t="s">
        <v>4747</v>
      </c>
      <c r="C391" s="231" t="s">
        <v>16969</v>
      </c>
      <c r="D391" s="230" t="s">
        <v>5820</v>
      </c>
      <c r="E391" s="232">
        <v>41128</v>
      </c>
      <c r="F391" s="225">
        <f t="shared" si="10"/>
        <v>41159</v>
      </c>
      <c r="G391" s="234">
        <v>5771.3</v>
      </c>
      <c r="H391" s="230">
        <v>524</v>
      </c>
      <c r="I391" s="230" t="s">
        <v>1308</v>
      </c>
      <c r="J391" s="233"/>
    </row>
    <row r="392" spans="1:10">
      <c r="A392" s="221">
        <v>3847</v>
      </c>
      <c r="B392" s="222" t="s">
        <v>4747</v>
      </c>
      <c r="C392" s="231">
        <v>3847</v>
      </c>
      <c r="D392" s="230" t="s">
        <v>5818</v>
      </c>
      <c r="E392" s="232">
        <v>41128</v>
      </c>
      <c r="F392" s="225">
        <f t="shared" si="10"/>
        <v>41159</v>
      </c>
      <c r="G392" s="234">
        <v>5771.3</v>
      </c>
      <c r="H392" s="230">
        <f>H391</f>
        <v>524</v>
      </c>
      <c r="I392" s="230" t="s">
        <v>1308</v>
      </c>
      <c r="J392" s="233"/>
    </row>
    <row r="393" spans="1:10">
      <c r="A393" s="221">
        <v>3849</v>
      </c>
      <c r="B393" s="222" t="s">
        <v>4747</v>
      </c>
      <c r="C393" s="231">
        <v>3849</v>
      </c>
      <c r="D393" s="230" t="s">
        <v>5993</v>
      </c>
      <c r="E393" s="232">
        <v>41130</v>
      </c>
      <c r="F393" s="225">
        <f t="shared" si="10"/>
        <v>41161</v>
      </c>
      <c r="G393" s="234">
        <v>5771.3</v>
      </c>
      <c r="H393" s="230">
        <f>H392</f>
        <v>524</v>
      </c>
      <c r="I393" s="230" t="s">
        <v>1308</v>
      </c>
      <c r="J393" s="233"/>
    </row>
    <row r="394" spans="1:10">
      <c r="A394" s="221">
        <v>3863</v>
      </c>
      <c r="B394" s="222" t="s">
        <v>1855</v>
      </c>
      <c r="C394" s="231">
        <v>3863</v>
      </c>
      <c r="D394" s="230" t="s">
        <v>5555</v>
      </c>
      <c r="E394" s="232">
        <v>41123</v>
      </c>
      <c r="F394" s="225">
        <f t="shared" si="10"/>
        <v>41154</v>
      </c>
      <c r="G394" s="234">
        <v>5771.3</v>
      </c>
      <c r="H394" s="230">
        <f>H393+1</f>
        <v>525</v>
      </c>
      <c r="I394" s="230" t="s">
        <v>1308</v>
      </c>
      <c r="J394" s="233"/>
    </row>
    <row r="395" spans="1:10">
      <c r="A395" s="221">
        <v>3864</v>
      </c>
      <c r="B395" s="222" t="s">
        <v>1855</v>
      </c>
      <c r="C395" s="231">
        <v>3864</v>
      </c>
      <c r="D395" s="230" t="s">
        <v>5718</v>
      </c>
      <c r="E395" s="232">
        <v>41123</v>
      </c>
      <c r="F395" s="225">
        <f t="shared" si="10"/>
        <v>41154</v>
      </c>
      <c r="G395" s="234">
        <v>5771.3</v>
      </c>
      <c r="H395" s="230">
        <f t="shared" ref="H395:H401" si="11">H394</f>
        <v>525</v>
      </c>
      <c r="I395" s="230" t="s">
        <v>1308</v>
      </c>
      <c r="J395" s="233"/>
    </row>
    <row r="396" spans="1:10">
      <c r="A396" s="221">
        <v>3865</v>
      </c>
      <c r="B396" s="222" t="s">
        <v>1855</v>
      </c>
      <c r="C396" s="231">
        <v>3865</v>
      </c>
      <c r="D396" s="230" t="s">
        <v>5720</v>
      </c>
      <c r="E396" s="232">
        <v>41123</v>
      </c>
      <c r="F396" s="225">
        <f t="shared" si="10"/>
        <v>41154</v>
      </c>
      <c r="G396" s="234">
        <v>5771.3</v>
      </c>
      <c r="H396" s="230">
        <f t="shared" si="11"/>
        <v>525</v>
      </c>
      <c r="I396" s="230" t="s">
        <v>1308</v>
      </c>
      <c r="J396" s="233"/>
    </row>
    <row r="397" spans="1:10">
      <c r="A397" s="221">
        <v>3858</v>
      </c>
      <c r="B397" s="222" t="s">
        <v>1855</v>
      </c>
      <c r="C397" s="231">
        <v>3858</v>
      </c>
      <c r="D397" s="230" t="s">
        <v>5723</v>
      </c>
      <c r="E397" s="232">
        <v>41124</v>
      </c>
      <c r="F397" s="225">
        <f t="shared" si="10"/>
        <v>41155</v>
      </c>
      <c r="G397" s="234">
        <v>5771.3</v>
      </c>
      <c r="H397" s="230">
        <f t="shared" si="11"/>
        <v>525</v>
      </c>
      <c r="I397" s="230" t="s">
        <v>1308</v>
      </c>
      <c r="J397" s="233"/>
    </row>
    <row r="398" spans="1:10">
      <c r="A398" s="221">
        <v>3859</v>
      </c>
      <c r="B398" s="222" t="s">
        <v>1855</v>
      </c>
      <c r="C398" s="231">
        <v>3859</v>
      </c>
      <c r="D398" s="230" t="s">
        <v>5725</v>
      </c>
      <c r="E398" s="232">
        <v>41124</v>
      </c>
      <c r="F398" s="225">
        <f t="shared" si="10"/>
        <v>41155</v>
      </c>
      <c r="G398" s="234">
        <v>5771.3</v>
      </c>
      <c r="H398" s="230">
        <f t="shared" si="11"/>
        <v>525</v>
      </c>
      <c r="I398" s="230" t="s">
        <v>1308</v>
      </c>
      <c r="J398" s="233"/>
    </row>
    <row r="399" spans="1:10">
      <c r="A399" s="221">
        <v>3860</v>
      </c>
      <c r="B399" s="222" t="s">
        <v>1855</v>
      </c>
      <c r="C399" s="231" t="s">
        <v>16970</v>
      </c>
      <c r="D399" s="230" t="s">
        <v>5722</v>
      </c>
      <c r="E399" s="232">
        <v>41128</v>
      </c>
      <c r="F399" s="225">
        <f t="shared" si="10"/>
        <v>41159</v>
      </c>
      <c r="G399" s="234">
        <v>5771.3</v>
      </c>
      <c r="H399" s="230">
        <f t="shared" si="11"/>
        <v>525</v>
      </c>
      <c r="I399" s="230" t="s">
        <v>1308</v>
      </c>
      <c r="J399" s="233"/>
    </row>
    <row r="400" spans="1:10">
      <c r="A400" s="221">
        <v>3857</v>
      </c>
      <c r="B400" s="222" t="s">
        <v>1855</v>
      </c>
      <c r="C400" s="231">
        <v>3857</v>
      </c>
      <c r="D400" s="230" t="s">
        <v>5830</v>
      </c>
      <c r="E400" s="232">
        <v>41129</v>
      </c>
      <c r="F400" s="225">
        <f t="shared" si="10"/>
        <v>41160</v>
      </c>
      <c r="G400" s="234">
        <v>5771.3</v>
      </c>
      <c r="H400" s="230">
        <f t="shared" si="11"/>
        <v>525</v>
      </c>
      <c r="I400" s="230" t="s">
        <v>1308</v>
      </c>
      <c r="J400" s="233"/>
    </row>
    <row r="401" spans="1:10">
      <c r="A401" s="221">
        <v>3861</v>
      </c>
      <c r="B401" s="222" t="s">
        <v>1855</v>
      </c>
      <c r="C401" s="231">
        <v>3861</v>
      </c>
      <c r="D401" s="230" t="s">
        <v>5998</v>
      </c>
      <c r="E401" s="232">
        <v>41131</v>
      </c>
      <c r="F401" s="225">
        <f t="shared" si="10"/>
        <v>41162</v>
      </c>
      <c r="G401" s="234">
        <v>5771.3</v>
      </c>
      <c r="H401" s="230">
        <f t="shared" si="11"/>
        <v>525</v>
      </c>
      <c r="I401" s="230" t="s">
        <v>1308</v>
      </c>
      <c r="J401" s="233"/>
    </row>
    <row r="402" spans="1:10">
      <c r="A402" s="221" t="s">
        <v>724</v>
      </c>
      <c r="B402" s="222" t="s">
        <v>725</v>
      </c>
      <c r="C402" s="231" t="s">
        <v>16971</v>
      </c>
      <c r="D402" s="230" t="s">
        <v>5950</v>
      </c>
      <c r="E402" s="232">
        <v>41131</v>
      </c>
      <c r="F402" s="225">
        <f t="shared" si="10"/>
        <v>41162</v>
      </c>
      <c r="G402" s="234">
        <v>5771.3</v>
      </c>
      <c r="H402" s="230">
        <f>H401+1</f>
        <v>526</v>
      </c>
      <c r="I402" s="230" t="s">
        <v>1308</v>
      </c>
      <c r="J402" s="233"/>
    </row>
    <row r="403" spans="1:10">
      <c r="A403" s="221">
        <v>3855</v>
      </c>
      <c r="B403" s="222" t="s">
        <v>2099</v>
      </c>
      <c r="C403" s="231">
        <v>3855</v>
      </c>
      <c r="D403" s="230" t="s">
        <v>5996</v>
      </c>
      <c r="E403" s="232">
        <v>41131</v>
      </c>
      <c r="F403" s="225">
        <f t="shared" si="10"/>
        <v>41162</v>
      </c>
      <c r="G403" s="234">
        <v>5771.3</v>
      </c>
      <c r="H403" s="230">
        <f>H402+1</f>
        <v>527</v>
      </c>
      <c r="I403" s="230" t="s">
        <v>1308</v>
      </c>
      <c r="J403" s="233"/>
    </row>
    <row r="404" spans="1:10">
      <c r="A404" s="221">
        <v>3854</v>
      </c>
      <c r="B404" s="222" t="s">
        <v>2099</v>
      </c>
      <c r="C404" s="231">
        <v>3854</v>
      </c>
      <c r="D404" s="230" t="s">
        <v>5824</v>
      </c>
      <c r="E404" s="232">
        <v>41131</v>
      </c>
      <c r="F404" s="225">
        <f t="shared" si="10"/>
        <v>41162</v>
      </c>
      <c r="G404" s="234">
        <v>5771.3</v>
      </c>
      <c r="H404" s="230">
        <f>H403</f>
        <v>527</v>
      </c>
      <c r="I404" s="230" t="s">
        <v>1308</v>
      </c>
      <c r="J404" s="233"/>
    </row>
    <row r="405" spans="1:10">
      <c r="A405" s="221">
        <v>3852</v>
      </c>
      <c r="B405" s="222" t="s">
        <v>2099</v>
      </c>
      <c r="C405" s="231">
        <v>3852</v>
      </c>
      <c r="D405" s="230" t="s">
        <v>5822</v>
      </c>
      <c r="E405" s="232">
        <v>41134</v>
      </c>
      <c r="F405" s="225">
        <f t="shared" si="10"/>
        <v>41165</v>
      </c>
      <c r="G405" s="234">
        <v>5771.3</v>
      </c>
      <c r="H405" s="230">
        <f>H404</f>
        <v>527</v>
      </c>
      <c r="I405" s="230" t="s">
        <v>1308</v>
      </c>
      <c r="J405" s="233"/>
    </row>
    <row r="406" spans="1:10">
      <c r="A406" s="221">
        <v>3354</v>
      </c>
      <c r="B406" s="222" t="s">
        <v>2540</v>
      </c>
      <c r="C406" s="230">
        <v>3354</v>
      </c>
      <c r="D406" s="230" t="s">
        <v>2667</v>
      </c>
      <c r="E406" s="232">
        <v>41137</v>
      </c>
      <c r="F406" s="225">
        <f t="shared" si="10"/>
        <v>41168</v>
      </c>
      <c r="G406" s="234">
        <v>5771.3</v>
      </c>
      <c r="H406" s="230">
        <f>H405+1</f>
        <v>528</v>
      </c>
      <c r="I406" s="230" t="s">
        <v>1308</v>
      </c>
      <c r="J406" s="233"/>
    </row>
    <row r="407" spans="1:10">
      <c r="A407" s="221">
        <v>3626</v>
      </c>
      <c r="B407" s="222" t="s">
        <v>3200</v>
      </c>
      <c r="C407" s="231">
        <v>3626</v>
      </c>
      <c r="D407" s="230" t="s">
        <v>5806</v>
      </c>
      <c r="E407" s="232">
        <v>41128</v>
      </c>
      <c r="F407" s="225">
        <f t="shared" si="10"/>
        <v>41159</v>
      </c>
      <c r="G407" s="234">
        <v>5771.3</v>
      </c>
      <c r="H407" s="230">
        <f>H406+1</f>
        <v>529</v>
      </c>
      <c r="I407" s="230" t="s">
        <v>1308</v>
      </c>
      <c r="J407" s="233"/>
    </row>
    <row r="408" spans="1:10">
      <c r="A408" s="221">
        <v>3613</v>
      </c>
      <c r="B408" s="222" t="s">
        <v>3200</v>
      </c>
      <c r="C408" s="231" t="s">
        <v>16972</v>
      </c>
      <c r="D408" s="230" t="s">
        <v>5668</v>
      </c>
      <c r="E408" s="232">
        <v>41134</v>
      </c>
      <c r="F408" s="225">
        <f t="shared" si="10"/>
        <v>41165</v>
      </c>
      <c r="G408" s="234">
        <v>5771.3</v>
      </c>
      <c r="H408" s="230">
        <f>H407</f>
        <v>529</v>
      </c>
      <c r="I408" s="230" t="s">
        <v>1308</v>
      </c>
      <c r="J408" s="233"/>
    </row>
    <row r="409" spans="1:10">
      <c r="A409" s="221">
        <v>3624</v>
      </c>
      <c r="B409" s="222" t="s">
        <v>3200</v>
      </c>
      <c r="C409" s="230">
        <v>3624</v>
      </c>
      <c r="D409" s="230" t="s">
        <v>4925</v>
      </c>
      <c r="E409" s="232">
        <v>41151</v>
      </c>
      <c r="F409" s="225">
        <f t="shared" si="10"/>
        <v>41182</v>
      </c>
      <c r="G409" s="234">
        <v>5771.3</v>
      </c>
      <c r="H409" s="230">
        <f>H408</f>
        <v>529</v>
      </c>
      <c r="I409" s="231" t="s">
        <v>454</v>
      </c>
      <c r="J409" s="233"/>
    </row>
    <row r="410" spans="1:10">
      <c r="A410" s="221">
        <v>3874</v>
      </c>
      <c r="B410" s="222" t="s">
        <v>2850</v>
      </c>
      <c r="C410" s="231">
        <v>3874</v>
      </c>
      <c r="D410" s="230" t="s">
        <v>5728</v>
      </c>
      <c r="E410" s="232">
        <v>41124</v>
      </c>
      <c r="F410" s="225">
        <f t="shared" si="10"/>
        <v>41155</v>
      </c>
      <c r="G410" s="234">
        <v>5771.3</v>
      </c>
      <c r="H410" s="230">
        <f>H409+1</f>
        <v>530</v>
      </c>
      <c r="I410" s="230" t="s">
        <v>1308</v>
      </c>
      <c r="J410" s="233"/>
    </row>
    <row r="411" spans="1:10">
      <c r="A411" s="221">
        <v>3875</v>
      </c>
      <c r="B411" s="222" t="s">
        <v>2850</v>
      </c>
      <c r="C411" s="231">
        <v>3875</v>
      </c>
      <c r="D411" s="230" t="s">
        <v>5832</v>
      </c>
      <c r="E411" s="232">
        <v>41128</v>
      </c>
      <c r="F411" s="225">
        <f t="shared" si="10"/>
        <v>41159</v>
      </c>
      <c r="G411" s="234">
        <v>5771.3</v>
      </c>
      <c r="H411" s="230">
        <f>H410</f>
        <v>530</v>
      </c>
      <c r="I411" s="230" t="s">
        <v>1308</v>
      </c>
      <c r="J411" s="233"/>
    </row>
    <row r="412" spans="1:10">
      <c r="A412" s="221">
        <v>3206</v>
      </c>
      <c r="B412" s="222" t="s">
        <v>2345</v>
      </c>
      <c r="C412" s="231" t="s">
        <v>16973</v>
      </c>
      <c r="D412" s="230" t="s">
        <v>5230</v>
      </c>
      <c r="E412" s="232">
        <v>41122</v>
      </c>
      <c r="F412" s="225">
        <f t="shared" si="10"/>
        <v>41153</v>
      </c>
      <c r="G412" s="234">
        <v>5771.3</v>
      </c>
      <c r="H412" s="230">
        <f>H411+1</f>
        <v>531</v>
      </c>
      <c r="I412" s="230" t="s">
        <v>1308</v>
      </c>
      <c r="J412" s="233"/>
    </row>
    <row r="413" spans="1:10">
      <c r="A413" s="221">
        <v>3795</v>
      </c>
      <c r="B413" s="222" t="s">
        <v>3947</v>
      </c>
      <c r="C413" s="230">
        <v>3795</v>
      </c>
      <c r="D413" s="230" t="s">
        <v>5546</v>
      </c>
      <c r="E413" s="232">
        <v>41121</v>
      </c>
      <c r="F413" s="225">
        <f t="shared" si="10"/>
        <v>41152</v>
      </c>
      <c r="G413" s="234">
        <v>5771.3</v>
      </c>
      <c r="H413" s="230">
        <f>H412+1</f>
        <v>532</v>
      </c>
      <c r="I413" s="230" t="s">
        <v>1540</v>
      </c>
      <c r="J413" s="233"/>
    </row>
    <row r="414" spans="1:10">
      <c r="A414" s="221">
        <v>3797</v>
      </c>
      <c r="B414" s="222" t="s">
        <v>3947</v>
      </c>
      <c r="C414" s="231">
        <v>3797</v>
      </c>
      <c r="D414" s="230" t="s">
        <v>5689</v>
      </c>
      <c r="E414" s="232">
        <v>41122</v>
      </c>
      <c r="F414" s="225">
        <f t="shared" si="10"/>
        <v>41153</v>
      </c>
      <c r="G414" s="234">
        <v>5771.3</v>
      </c>
      <c r="H414" s="230">
        <f t="shared" ref="H414:H438" si="12">H413</f>
        <v>532</v>
      </c>
      <c r="I414" s="230" t="s">
        <v>1540</v>
      </c>
      <c r="J414" s="233"/>
    </row>
    <row r="415" spans="1:10">
      <c r="A415" s="221">
        <v>3788</v>
      </c>
      <c r="B415" s="222" t="s">
        <v>3947</v>
      </c>
      <c r="C415" s="231">
        <v>3788</v>
      </c>
      <c r="D415" s="230" t="s">
        <v>5691</v>
      </c>
      <c r="E415" s="232">
        <v>41122</v>
      </c>
      <c r="F415" s="225">
        <f t="shared" si="10"/>
        <v>41153</v>
      </c>
      <c r="G415" s="234">
        <v>5771.3</v>
      </c>
      <c r="H415" s="230">
        <f t="shared" si="12"/>
        <v>532</v>
      </c>
      <c r="I415" s="230" t="s">
        <v>1540</v>
      </c>
      <c r="J415" s="233"/>
    </row>
    <row r="416" spans="1:10">
      <c r="A416" s="221">
        <v>3787</v>
      </c>
      <c r="B416" s="222" t="s">
        <v>3947</v>
      </c>
      <c r="C416" s="231">
        <v>3787</v>
      </c>
      <c r="D416" s="230" t="s">
        <v>5693</v>
      </c>
      <c r="E416" s="232">
        <v>41122</v>
      </c>
      <c r="F416" s="225">
        <f t="shared" si="10"/>
        <v>41153</v>
      </c>
      <c r="G416" s="234">
        <v>5771.3</v>
      </c>
      <c r="H416" s="230">
        <f t="shared" si="12"/>
        <v>532</v>
      </c>
      <c r="I416" s="230" t="s">
        <v>1540</v>
      </c>
      <c r="J416" s="233"/>
    </row>
    <row r="417" spans="1:10">
      <c r="A417" s="221">
        <v>3836</v>
      </c>
      <c r="B417" s="222" t="s">
        <v>3947</v>
      </c>
      <c r="C417" s="231">
        <v>3836</v>
      </c>
      <c r="D417" s="230" t="s">
        <v>5553</v>
      </c>
      <c r="E417" s="232">
        <v>41122</v>
      </c>
      <c r="F417" s="225">
        <f t="shared" si="10"/>
        <v>41153</v>
      </c>
      <c r="G417" s="234">
        <v>5771.3</v>
      </c>
      <c r="H417" s="230">
        <f t="shared" si="12"/>
        <v>532</v>
      </c>
      <c r="I417" s="230" t="s">
        <v>1540</v>
      </c>
      <c r="J417" s="233"/>
    </row>
    <row r="418" spans="1:10">
      <c r="A418" s="221">
        <v>3799</v>
      </c>
      <c r="B418" s="222" t="s">
        <v>3947</v>
      </c>
      <c r="C418" s="231">
        <v>3799</v>
      </c>
      <c r="D418" s="230" t="s">
        <v>5687</v>
      </c>
      <c r="E418" s="232">
        <v>41124</v>
      </c>
      <c r="F418" s="225">
        <f t="shared" si="10"/>
        <v>41155</v>
      </c>
      <c r="G418" s="234">
        <v>5771.3</v>
      </c>
      <c r="H418" s="230">
        <f t="shared" si="12"/>
        <v>532</v>
      </c>
      <c r="I418" s="230" t="s">
        <v>1540</v>
      </c>
      <c r="J418" s="233"/>
    </row>
    <row r="419" spans="1:10">
      <c r="A419" s="221">
        <v>3834</v>
      </c>
      <c r="B419" s="222" t="s">
        <v>3947</v>
      </c>
      <c r="C419" s="231">
        <v>3834</v>
      </c>
      <c r="D419" s="230" t="s">
        <v>5696</v>
      </c>
      <c r="E419" s="232">
        <v>41124</v>
      </c>
      <c r="F419" s="225">
        <f t="shared" si="10"/>
        <v>41155</v>
      </c>
      <c r="G419" s="234">
        <v>5771.3</v>
      </c>
      <c r="H419" s="230">
        <f t="shared" si="12"/>
        <v>532</v>
      </c>
      <c r="I419" s="230" t="s">
        <v>1540</v>
      </c>
      <c r="J419" s="233"/>
    </row>
    <row r="420" spans="1:10">
      <c r="A420" s="221">
        <v>3837</v>
      </c>
      <c r="B420" s="222" t="s">
        <v>3947</v>
      </c>
      <c r="C420" s="231">
        <v>3837</v>
      </c>
      <c r="D420" s="230" t="s">
        <v>5701</v>
      </c>
      <c r="E420" s="232">
        <v>41124</v>
      </c>
      <c r="F420" s="225">
        <f t="shared" si="10"/>
        <v>41155</v>
      </c>
      <c r="G420" s="234">
        <v>5771.3</v>
      </c>
      <c r="H420" s="230">
        <f t="shared" si="12"/>
        <v>532</v>
      </c>
      <c r="I420" s="230" t="s">
        <v>1540</v>
      </c>
      <c r="J420" s="233"/>
    </row>
    <row r="421" spans="1:10">
      <c r="A421" s="221">
        <v>3838</v>
      </c>
      <c r="B421" s="222" t="s">
        <v>3947</v>
      </c>
      <c r="C421" s="231">
        <v>3838</v>
      </c>
      <c r="D421" s="230" t="s">
        <v>5703</v>
      </c>
      <c r="E421" s="232">
        <v>41124</v>
      </c>
      <c r="F421" s="225">
        <f t="shared" si="10"/>
        <v>41155</v>
      </c>
      <c r="G421" s="234">
        <v>5771.3</v>
      </c>
      <c r="H421" s="230">
        <f t="shared" si="12"/>
        <v>532</v>
      </c>
      <c r="I421" s="230" t="s">
        <v>1540</v>
      </c>
      <c r="J421" s="233"/>
    </row>
    <row r="422" spans="1:10">
      <c r="A422" s="221">
        <v>3827</v>
      </c>
      <c r="B422" s="222" t="s">
        <v>3947</v>
      </c>
      <c r="C422" s="231">
        <v>3827</v>
      </c>
      <c r="D422" s="230" t="s">
        <v>5706</v>
      </c>
      <c r="E422" s="232">
        <v>41127</v>
      </c>
      <c r="F422" s="225">
        <f t="shared" si="10"/>
        <v>41158</v>
      </c>
      <c r="G422" s="234">
        <v>5771.3</v>
      </c>
      <c r="H422" s="230">
        <f t="shared" si="12"/>
        <v>532</v>
      </c>
      <c r="I422" s="230" t="s">
        <v>1540</v>
      </c>
      <c r="J422" s="233"/>
    </row>
    <row r="423" spans="1:10">
      <c r="A423" s="221">
        <v>3815</v>
      </c>
      <c r="B423" s="222" t="s">
        <v>3947</v>
      </c>
      <c r="C423" s="231" t="s">
        <v>16974</v>
      </c>
      <c r="D423" s="230" t="s">
        <v>5815</v>
      </c>
      <c r="E423" s="232">
        <v>41128</v>
      </c>
      <c r="F423" s="225">
        <f t="shared" si="10"/>
        <v>41159</v>
      </c>
      <c r="G423" s="234">
        <v>5771.3</v>
      </c>
      <c r="H423" s="230">
        <f t="shared" si="12"/>
        <v>532</v>
      </c>
      <c r="I423" s="230" t="s">
        <v>1540</v>
      </c>
      <c r="J423" s="233"/>
    </row>
    <row r="424" spans="1:10">
      <c r="A424" s="221">
        <v>3835</v>
      </c>
      <c r="B424" s="222" t="s">
        <v>3947</v>
      </c>
      <c r="C424" s="231">
        <v>3835</v>
      </c>
      <c r="D424" s="230" t="s">
        <v>5699</v>
      </c>
      <c r="E424" s="232">
        <v>41130</v>
      </c>
      <c r="F424" s="225">
        <f t="shared" si="10"/>
        <v>41161</v>
      </c>
      <c r="G424" s="234">
        <v>5771.3</v>
      </c>
      <c r="H424" s="230">
        <f t="shared" si="12"/>
        <v>532</v>
      </c>
      <c r="I424" s="230" t="s">
        <v>1540</v>
      </c>
      <c r="J424" s="233"/>
    </row>
    <row r="425" spans="1:10">
      <c r="A425" s="221">
        <v>3816</v>
      </c>
      <c r="B425" s="222" t="s">
        <v>3947</v>
      </c>
      <c r="C425" s="231">
        <v>3816</v>
      </c>
      <c r="D425" s="230" t="s">
        <v>5986</v>
      </c>
      <c r="E425" s="232">
        <v>41134</v>
      </c>
      <c r="F425" s="225">
        <f t="shared" si="10"/>
        <v>41165</v>
      </c>
      <c r="G425" s="234">
        <v>5771.3</v>
      </c>
      <c r="H425" s="230">
        <f t="shared" si="12"/>
        <v>532</v>
      </c>
      <c r="I425" s="230" t="s">
        <v>1540</v>
      </c>
      <c r="J425" s="233"/>
    </row>
    <row r="426" spans="1:10">
      <c r="A426" s="221">
        <v>3821</v>
      </c>
      <c r="B426" s="222" t="s">
        <v>3947</v>
      </c>
      <c r="C426" s="231">
        <v>3821</v>
      </c>
      <c r="D426" s="230" t="s">
        <v>5988</v>
      </c>
      <c r="E426" s="232">
        <v>41134</v>
      </c>
      <c r="F426" s="225">
        <f t="shared" si="10"/>
        <v>41165</v>
      </c>
      <c r="G426" s="234">
        <v>5771.3</v>
      </c>
      <c r="H426" s="230">
        <f t="shared" si="12"/>
        <v>532</v>
      </c>
      <c r="I426" s="230" t="s">
        <v>1540</v>
      </c>
      <c r="J426" s="233"/>
    </row>
    <row r="427" spans="1:10">
      <c r="A427" s="221">
        <v>3822</v>
      </c>
      <c r="B427" s="222" t="s">
        <v>3947</v>
      </c>
      <c r="C427" s="231">
        <v>3822</v>
      </c>
      <c r="D427" s="230" t="s">
        <v>5990</v>
      </c>
      <c r="E427" s="232">
        <v>41134</v>
      </c>
      <c r="F427" s="225">
        <f t="shared" si="10"/>
        <v>41165</v>
      </c>
      <c r="G427" s="234">
        <v>5771.3</v>
      </c>
      <c r="H427" s="230">
        <f t="shared" si="12"/>
        <v>532</v>
      </c>
      <c r="I427" s="230" t="s">
        <v>1540</v>
      </c>
      <c r="J427" s="233"/>
    </row>
    <row r="428" spans="1:10">
      <c r="A428" s="221">
        <v>3829</v>
      </c>
      <c r="B428" s="222" t="s">
        <v>3947</v>
      </c>
      <c r="C428" s="230">
        <v>3829</v>
      </c>
      <c r="D428" s="230" t="s">
        <v>6265</v>
      </c>
      <c r="E428" s="232">
        <v>41138</v>
      </c>
      <c r="F428" s="225">
        <f t="shared" si="10"/>
        <v>41169</v>
      </c>
      <c r="G428" s="234">
        <v>5771.3</v>
      </c>
      <c r="H428" s="230">
        <f t="shared" si="12"/>
        <v>532</v>
      </c>
      <c r="I428" s="231" t="s">
        <v>1540</v>
      </c>
      <c r="J428" s="233"/>
    </row>
    <row r="429" spans="1:10">
      <c r="A429" s="221">
        <v>3825</v>
      </c>
      <c r="B429" s="222" t="s">
        <v>3947</v>
      </c>
      <c r="C429" s="230">
        <v>3825</v>
      </c>
      <c r="D429" s="230" t="s">
        <v>6518</v>
      </c>
      <c r="E429" s="232">
        <v>41145</v>
      </c>
      <c r="F429" s="225">
        <f t="shared" si="10"/>
        <v>41176</v>
      </c>
      <c r="G429" s="234">
        <v>5771.3</v>
      </c>
      <c r="H429" s="230">
        <f t="shared" si="12"/>
        <v>532</v>
      </c>
      <c r="I429" s="230" t="s">
        <v>1540</v>
      </c>
      <c r="J429" s="233"/>
    </row>
    <row r="430" spans="1:10">
      <c r="A430" s="221">
        <v>3819</v>
      </c>
      <c r="B430" s="222" t="s">
        <v>3947</v>
      </c>
      <c r="C430" s="230">
        <v>3819</v>
      </c>
      <c r="D430" s="230" t="s">
        <v>6522</v>
      </c>
      <c r="E430" s="232">
        <v>41148</v>
      </c>
      <c r="F430" s="225">
        <f t="shared" si="10"/>
        <v>41179</v>
      </c>
      <c r="G430" s="234">
        <v>5771.3</v>
      </c>
      <c r="H430" s="230">
        <f t="shared" si="12"/>
        <v>532</v>
      </c>
      <c r="I430" s="230" t="s">
        <v>1540</v>
      </c>
      <c r="J430" s="233"/>
    </row>
    <row r="431" spans="1:10">
      <c r="A431" s="221">
        <v>3820</v>
      </c>
      <c r="B431" s="222" t="s">
        <v>3947</v>
      </c>
      <c r="C431" s="230">
        <v>3820</v>
      </c>
      <c r="D431" s="230" t="s">
        <v>6526</v>
      </c>
      <c r="E431" s="232">
        <v>41148</v>
      </c>
      <c r="F431" s="225">
        <f t="shared" si="10"/>
        <v>41179</v>
      </c>
      <c r="G431" s="234">
        <v>5771.3</v>
      </c>
      <c r="H431" s="230">
        <f t="shared" si="12"/>
        <v>532</v>
      </c>
      <c r="I431" s="230" t="s">
        <v>1540</v>
      </c>
      <c r="J431" s="233"/>
    </row>
    <row r="432" spans="1:10">
      <c r="A432" s="221">
        <v>3830</v>
      </c>
      <c r="B432" s="222" t="s">
        <v>3947</v>
      </c>
      <c r="C432" s="231" t="s">
        <v>16975</v>
      </c>
      <c r="D432" s="230" t="s">
        <v>6524</v>
      </c>
      <c r="E432" s="232">
        <v>41149</v>
      </c>
      <c r="F432" s="225">
        <f t="shared" si="10"/>
        <v>41180</v>
      </c>
      <c r="G432" s="234">
        <v>5771.3</v>
      </c>
      <c r="H432" s="230">
        <f t="shared" si="12"/>
        <v>532</v>
      </c>
      <c r="I432" s="230" t="s">
        <v>1540</v>
      </c>
      <c r="J432" s="233"/>
    </row>
    <row r="433" spans="1:10">
      <c r="A433" s="221">
        <v>3817</v>
      </c>
      <c r="B433" s="222" t="s">
        <v>3947</v>
      </c>
      <c r="C433" s="230">
        <v>3817</v>
      </c>
      <c r="D433" s="230" t="s">
        <v>6521</v>
      </c>
      <c r="E433" s="232">
        <v>41150</v>
      </c>
      <c r="F433" s="225">
        <f t="shared" si="10"/>
        <v>41181</v>
      </c>
      <c r="G433" s="234">
        <v>5771.3</v>
      </c>
      <c r="H433" s="230">
        <f>H432</f>
        <v>532</v>
      </c>
      <c r="I433" s="231" t="s">
        <v>613</v>
      </c>
      <c r="J433" s="233"/>
    </row>
    <row r="434" spans="1:10">
      <c r="A434" s="221">
        <v>3831</v>
      </c>
      <c r="B434" s="222" t="s">
        <v>3947</v>
      </c>
      <c r="C434" s="230">
        <v>3831</v>
      </c>
      <c r="D434" s="230" t="s">
        <v>6631</v>
      </c>
      <c r="E434" s="232">
        <v>41150</v>
      </c>
      <c r="F434" s="225">
        <f t="shared" si="10"/>
        <v>41181</v>
      </c>
      <c r="G434" s="234">
        <v>5771.3</v>
      </c>
      <c r="H434" s="230">
        <f t="shared" si="12"/>
        <v>532</v>
      </c>
      <c r="I434" s="231" t="s">
        <v>613</v>
      </c>
      <c r="J434" s="233"/>
    </row>
    <row r="435" spans="1:10">
      <c r="A435" s="221">
        <v>3823</v>
      </c>
      <c r="B435" s="222" t="s">
        <v>3947</v>
      </c>
      <c r="C435" s="230">
        <v>3823</v>
      </c>
      <c r="D435" s="230" t="s">
        <v>6635</v>
      </c>
      <c r="E435" s="232">
        <v>41150</v>
      </c>
      <c r="F435" s="225">
        <f t="shared" si="10"/>
        <v>41181</v>
      </c>
      <c r="G435" s="234">
        <v>5771.3</v>
      </c>
      <c r="H435" s="230">
        <f t="shared" si="12"/>
        <v>532</v>
      </c>
      <c r="I435" s="231" t="s">
        <v>613</v>
      </c>
      <c r="J435" s="233"/>
    </row>
    <row r="436" spans="1:10">
      <c r="A436" s="221">
        <v>3826</v>
      </c>
      <c r="B436" s="222" t="s">
        <v>3947</v>
      </c>
      <c r="C436" s="230">
        <v>3826</v>
      </c>
      <c r="D436" s="230" t="s">
        <v>6773</v>
      </c>
      <c r="E436" s="232">
        <v>41151</v>
      </c>
      <c r="F436" s="225">
        <f t="shared" si="10"/>
        <v>41182</v>
      </c>
      <c r="G436" s="234">
        <v>5771.3</v>
      </c>
      <c r="H436" s="230">
        <f t="shared" si="12"/>
        <v>532</v>
      </c>
      <c r="I436" s="231" t="s">
        <v>613</v>
      </c>
      <c r="J436" s="233"/>
    </row>
    <row r="437" spans="1:10">
      <c r="A437" s="221">
        <v>3818</v>
      </c>
      <c r="B437" s="222" t="s">
        <v>3947</v>
      </c>
      <c r="C437" s="230">
        <v>3818</v>
      </c>
      <c r="D437" s="230" t="s">
        <v>6637</v>
      </c>
      <c r="E437" s="232">
        <v>41151</v>
      </c>
      <c r="F437" s="225">
        <f t="shared" si="10"/>
        <v>41182</v>
      </c>
      <c r="G437" s="234">
        <v>5771.3</v>
      </c>
      <c r="H437" s="230">
        <f t="shared" si="12"/>
        <v>532</v>
      </c>
      <c r="I437" s="231" t="s">
        <v>613</v>
      </c>
      <c r="J437" s="233"/>
    </row>
    <row r="438" spans="1:10">
      <c r="A438" s="221">
        <v>3814</v>
      </c>
      <c r="B438" s="222" t="s">
        <v>3947</v>
      </c>
      <c r="C438" s="230">
        <v>3814</v>
      </c>
      <c r="D438" s="230" t="s">
        <v>6529</v>
      </c>
      <c r="E438" s="232">
        <v>41151</v>
      </c>
      <c r="F438" s="225">
        <f t="shared" si="10"/>
        <v>41182</v>
      </c>
      <c r="G438" s="234">
        <v>5771.3</v>
      </c>
      <c r="H438" s="230">
        <f t="shared" si="12"/>
        <v>532</v>
      </c>
      <c r="I438" s="231" t="s">
        <v>613</v>
      </c>
      <c r="J438" s="233"/>
    </row>
    <row r="439" spans="1:10">
      <c r="A439" s="221">
        <v>3910</v>
      </c>
      <c r="B439" s="222" t="s">
        <v>4972</v>
      </c>
      <c r="C439" s="231">
        <v>3910</v>
      </c>
      <c r="D439" s="230" t="s">
        <v>5368</v>
      </c>
      <c r="E439" s="232">
        <v>41122</v>
      </c>
      <c r="F439" s="225">
        <f t="shared" si="10"/>
        <v>41153</v>
      </c>
      <c r="G439" s="234">
        <v>5771.3</v>
      </c>
      <c r="H439" s="230">
        <f>H438+1</f>
        <v>533</v>
      </c>
      <c r="I439" s="230" t="s">
        <v>1308</v>
      </c>
      <c r="J439" s="233"/>
    </row>
    <row r="440" spans="1:10">
      <c r="A440" s="221">
        <v>3912</v>
      </c>
      <c r="B440" s="222" t="s">
        <v>4972</v>
      </c>
      <c r="C440" s="231">
        <v>3912</v>
      </c>
      <c r="D440" s="230" t="s">
        <v>5249</v>
      </c>
      <c r="E440" s="232">
        <v>41122</v>
      </c>
      <c r="F440" s="225">
        <f t="shared" si="10"/>
        <v>41153</v>
      </c>
      <c r="G440" s="234">
        <v>5771.3</v>
      </c>
      <c r="H440" s="230">
        <f>H439</f>
        <v>533</v>
      </c>
      <c r="I440" s="230" t="s">
        <v>1308</v>
      </c>
      <c r="J440" s="233"/>
    </row>
    <row r="441" spans="1:10">
      <c r="A441" s="221">
        <v>3911</v>
      </c>
      <c r="B441" s="222" t="s">
        <v>4972</v>
      </c>
      <c r="C441" s="231">
        <v>3911</v>
      </c>
      <c r="D441" s="230" t="s">
        <v>5562</v>
      </c>
      <c r="E441" s="232">
        <v>41123</v>
      </c>
      <c r="F441" s="225">
        <f t="shared" si="10"/>
        <v>41154</v>
      </c>
      <c r="G441" s="234">
        <v>5771.3</v>
      </c>
      <c r="H441" s="230">
        <f>H440</f>
        <v>533</v>
      </c>
      <c r="I441" s="230" t="s">
        <v>1308</v>
      </c>
      <c r="J441" s="233"/>
    </row>
    <row r="442" spans="1:10">
      <c r="A442" s="221">
        <v>3917</v>
      </c>
      <c r="B442" s="222" t="s">
        <v>4967</v>
      </c>
      <c r="C442" s="231">
        <v>3917</v>
      </c>
      <c r="D442" s="230" t="s">
        <v>5182</v>
      </c>
      <c r="E442" s="232">
        <v>41123</v>
      </c>
      <c r="F442" s="225">
        <f t="shared" si="10"/>
        <v>41154</v>
      </c>
      <c r="G442" s="234">
        <v>5771.3</v>
      </c>
      <c r="H442" s="230">
        <f>H441+1</f>
        <v>534</v>
      </c>
      <c r="I442" s="230" t="s">
        <v>1308</v>
      </c>
      <c r="J442" s="233"/>
    </row>
    <row r="443" spans="1:10">
      <c r="A443" s="221">
        <v>3916</v>
      </c>
      <c r="B443" s="222" t="s">
        <v>4967</v>
      </c>
      <c r="C443" s="231">
        <v>3916</v>
      </c>
      <c r="D443" s="230" t="s">
        <v>5183</v>
      </c>
      <c r="E443" s="232">
        <v>41124</v>
      </c>
      <c r="F443" s="225">
        <f t="shared" si="10"/>
        <v>41155</v>
      </c>
      <c r="G443" s="234">
        <v>5771.3</v>
      </c>
      <c r="H443" s="230">
        <f>H442</f>
        <v>534</v>
      </c>
      <c r="I443" s="230" t="s">
        <v>1308</v>
      </c>
      <c r="J443" s="233"/>
    </row>
    <row r="444" spans="1:10">
      <c r="A444" s="221">
        <v>3921</v>
      </c>
      <c r="B444" s="222" t="s">
        <v>4967</v>
      </c>
      <c r="C444" s="231">
        <v>3921</v>
      </c>
      <c r="D444" s="230" t="s">
        <v>5247</v>
      </c>
      <c r="E444" s="232">
        <v>41127</v>
      </c>
      <c r="F444" s="225">
        <f t="shared" si="10"/>
        <v>41158</v>
      </c>
      <c r="G444" s="234">
        <v>5771.3</v>
      </c>
      <c r="H444" s="230">
        <f>H443</f>
        <v>534</v>
      </c>
      <c r="I444" s="230" t="s">
        <v>1308</v>
      </c>
      <c r="J444" s="233"/>
    </row>
    <row r="445" spans="1:10">
      <c r="A445" s="221">
        <v>3919</v>
      </c>
      <c r="B445" s="222" t="s">
        <v>4967</v>
      </c>
      <c r="C445" s="231">
        <v>3919</v>
      </c>
      <c r="D445" s="230" t="s">
        <v>5180</v>
      </c>
      <c r="E445" s="232">
        <v>41127</v>
      </c>
      <c r="F445" s="225">
        <f t="shared" si="10"/>
        <v>41158</v>
      </c>
      <c r="G445" s="234">
        <v>5771.3</v>
      </c>
      <c r="H445" s="230">
        <f>H444</f>
        <v>534</v>
      </c>
      <c r="I445" s="230" t="s">
        <v>1308</v>
      </c>
      <c r="J445" s="233"/>
    </row>
    <row r="446" spans="1:10">
      <c r="A446" s="221">
        <v>3918</v>
      </c>
      <c r="B446" s="222" t="s">
        <v>4967</v>
      </c>
      <c r="C446" s="231">
        <v>3918</v>
      </c>
      <c r="D446" s="230" t="s">
        <v>5181</v>
      </c>
      <c r="E446" s="232">
        <v>41127</v>
      </c>
      <c r="F446" s="225">
        <f t="shared" si="10"/>
        <v>41158</v>
      </c>
      <c r="G446" s="234">
        <v>5771.3</v>
      </c>
      <c r="H446" s="230">
        <f>H445</f>
        <v>534</v>
      </c>
      <c r="I446" s="230" t="s">
        <v>1308</v>
      </c>
      <c r="J446" s="233"/>
    </row>
    <row r="447" spans="1:10">
      <c r="A447" s="221">
        <v>3920</v>
      </c>
      <c r="B447" s="222" t="s">
        <v>4967</v>
      </c>
      <c r="C447" s="231">
        <v>3920</v>
      </c>
      <c r="D447" s="230" t="s">
        <v>5179</v>
      </c>
      <c r="E447" s="232">
        <v>41128</v>
      </c>
      <c r="F447" s="225">
        <f t="shared" si="10"/>
        <v>41159</v>
      </c>
      <c r="G447" s="234">
        <v>5771.3</v>
      </c>
      <c r="H447" s="230">
        <f>H446</f>
        <v>534</v>
      </c>
      <c r="I447" s="230" t="s">
        <v>1308</v>
      </c>
      <c r="J447" s="233"/>
    </row>
    <row r="448" spans="1:10">
      <c r="A448" s="221" t="s">
        <v>1151</v>
      </c>
      <c r="B448" s="222" t="s">
        <v>1081</v>
      </c>
      <c r="C448" s="231" t="s">
        <v>16976</v>
      </c>
      <c r="D448" s="230" t="s">
        <v>6251</v>
      </c>
      <c r="E448" s="232">
        <v>41138</v>
      </c>
      <c r="F448" s="225">
        <f t="shared" si="10"/>
        <v>41169</v>
      </c>
      <c r="G448" s="234">
        <v>5771.3</v>
      </c>
      <c r="H448" s="230">
        <f>H447+1</f>
        <v>535</v>
      </c>
      <c r="I448" s="230" t="s">
        <v>1308</v>
      </c>
      <c r="J448" s="233"/>
    </row>
    <row r="449" spans="1:10">
      <c r="A449" s="221">
        <v>3923</v>
      </c>
      <c r="B449" s="222" t="s">
        <v>4966</v>
      </c>
      <c r="C449" s="231">
        <v>3923</v>
      </c>
      <c r="D449" s="230" t="s">
        <v>5317</v>
      </c>
      <c r="E449" s="232">
        <v>41131</v>
      </c>
      <c r="F449" s="225">
        <f t="shared" si="10"/>
        <v>41162</v>
      </c>
      <c r="G449" s="234">
        <v>5771.3</v>
      </c>
      <c r="H449" s="230">
        <f>H448+1</f>
        <v>536</v>
      </c>
      <c r="I449" s="230" t="s">
        <v>1308</v>
      </c>
      <c r="J449" s="233"/>
    </row>
    <row r="450" spans="1:10">
      <c r="A450" s="221" t="s">
        <v>1002</v>
      </c>
      <c r="B450" s="222" t="s">
        <v>1814</v>
      </c>
      <c r="C450" s="231" t="s">
        <v>16977</v>
      </c>
      <c r="D450" s="230" t="s">
        <v>6487</v>
      </c>
      <c r="E450" s="232">
        <v>41145</v>
      </c>
      <c r="F450" s="225">
        <f t="shared" si="10"/>
        <v>41176</v>
      </c>
      <c r="G450" s="234">
        <v>5771.3</v>
      </c>
      <c r="H450" s="230">
        <f>H449+1</f>
        <v>537</v>
      </c>
      <c r="I450" s="230" t="s">
        <v>1308</v>
      </c>
      <c r="J450" s="233"/>
    </row>
    <row r="451" spans="1:10">
      <c r="A451" s="221" t="s">
        <v>2028</v>
      </c>
      <c r="B451" s="222" t="s">
        <v>2041</v>
      </c>
      <c r="C451" s="231" t="s">
        <v>16978</v>
      </c>
      <c r="D451" s="230" t="s">
        <v>5655</v>
      </c>
      <c r="E451" s="232">
        <v>41122</v>
      </c>
      <c r="F451" s="225">
        <f t="shared" si="10"/>
        <v>41153</v>
      </c>
      <c r="G451" s="234">
        <v>5771.3</v>
      </c>
      <c r="H451" s="230">
        <f>H450+1</f>
        <v>538</v>
      </c>
      <c r="I451" s="230" t="s">
        <v>1308</v>
      </c>
      <c r="J451" s="233"/>
    </row>
    <row r="452" spans="1:10">
      <c r="A452" s="221">
        <v>3976</v>
      </c>
      <c r="B452" s="222" t="s">
        <v>162</v>
      </c>
      <c r="C452" s="231">
        <v>3976</v>
      </c>
      <c r="D452" s="230" t="s">
        <v>5763</v>
      </c>
      <c r="E452" s="232">
        <v>41130</v>
      </c>
      <c r="F452" s="225">
        <f t="shared" ref="F452:F515" si="13">E452+31</f>
        <v>41161</v>
      </c>
      <c r="G452" s="234">
        <v>5771.3</v>
      </c>
      <c r="H452" s="230">
        <f>H451+1</f>
        <v>539</v>
      </c>
      <c r="I452" s="230" t="s">
        <v>1308</v>
      </c>
      <c r="J452" s="233"/>
    </row>
    <row r="453" spans="1:10">
      <c r="A453" s="221">
        <v>3974</v>
      </c>
      <c r="B453" s="222" t="s">
        <v>162</v>
      </c>
      <c r="C453" s="231">
        <v>3974</v>
      </c>
      <c r="D453" s="230" t="s">
        <v>6004</v>
      </c>
      <c r="E453" s="232">
        <v>41134</v>
      </c>
      <c r="F453" s="225">
        <f t="shared" si="13"/>
        <v>41165</v>
      </c>
      <c r="G453" s="234">
        <v>5771.3</v>
      </c>
      <c r="H453" s="230">
        <f>H452</f>
        <v>539</v>
      </c>
      <c r="I453" s="230" t="s">
        <v>1308</v>
      </c>
      <c r="J453" s="233"/>
    </row>
    <row r="454" spans="1:10">
      <c r="A454" s="221">
        <v>3987</v>
      </c>
      <c r="B454" s="222" t="s">
        <v>162</v>
      </c>
      <c r="C454" s="230">
        <v>3987</v>
      </c>
      <c r="D454" s="230" t="s">
        <v>6279</v>
      </c>
      <c r="E454" s="232">
        <v>41137</v>
      </c>
      <c r="F454" s="225">
        <f t="shared" si="13"/>
        <v>41168</v>
      </c>
      <c r="G454" s="234">
        <v>5771.3</v>
      </c>
      <c r="H454" s="230">
        <f>H453</f>
        <v>539</v>
      </c>
      <c r="I454" s="230" t="s">
        <v>1308</v>
      </c>
      <c r="J454" s="233"/>
    </row>
    <row r="455" spans="1:10">
      <c r="A455" s="221">
        <v>3980</v>
      </c>
      <c r="B455" s="222" t="s">
        <v>162</v>
      </c>
      <c r="C455" s="230">
        <v>3980</v>
      </c>
      <c r="D455" s="230" t="s">
        <v>6186</v>
      </c>
      <c r="E455" s="232">
        <v>41137</v>
      </c>
      <c r="F455" s="225">
        <f t="shared" si="13"/>
        <v>41168</v>
      </c>
      <c r="G455" s="234">
        <v>5771.3</v>
      </c>
      <c r="H455" s="230">
        <f>H454</f>
        <v>539</v>
      </c>
      <c r="I455" s="230" t="s">
        <v>1308</v>
      </c>
      <c r="J455" s="233"/>
    </row>
    <row r="456" spans="1:10">
      <c r="A456" s="221">
        <v>3973</v>
      </c>
      <c r="B456" s="222" t="s">
        <v>162</v>
      </c>
      <c r="C456" s="230">
        <v>3973</v>
      </c>
      <c r="D456" s="230" t="s">
        <v>6277</v>
      </c>
      <c r="E456" s="232">
        <v>41141</v>
      </c>
      <c r="F456" s="225">
        <f t="shared" si="13"/>
        <v>41172</v>
      </c>
      <c r="G456" s="234">
        <v>5771.3</v>
      </c>
      <c r="H456" s="230">
        <f>H455</f>
        <v>539</v>
      </c>
      <c r="I456" s="230" t="s">
        <v>1308</v>
      </c>
      <c r="J456" s="233"/>
    </row>
    <row r="457" spans="1:10">
      <c r="A457" s="221">
        <v>3977</v>
      </c>
      <c r="B457" s="222" t="s">
        <v>162</v>
      </c>
      <c r="C457" s="230">
        <v>3977</v>
      </c>
      <c r="D457" s="230" t="s">
        <v>6281</v>
      </c>
      <c r="E457" s="232">
        <v>41141</v>
      </c>
      <c r="F457" s="225">
        <f t="shared" si="13"/>
        <v>41172</v>
      </c>
      <c r="G457" s="234">
        <v>5771.3</v>
      </c>
      <c r="H457" s="230">
        <f>H456</f>
        <v>539</v>
      </c>
      <c r="I457" s="230" t="s">
        <v>1308</v>
      </c>
      <c r="J457" s="233"/>
    </row>
    <row r="458" spans="1:10">
      <c r="A458" s="221">
        <v>3876</v>
      </c>
      <c r="B458" s="222" t="s">
        <v>917</v>
      </c>
      <c r="C458" s="231">
        <v>3876</v>
      </c>
      <c r="D458" s="230" t="s">
        <v>5834</v>
      </c>
      <c r="E458" s="232">
        <v>41130</v>
      </c>
      <c r="F458" s="225">
        <f t="shared" si="13"/>
        <v>41161</v>
      </c>
      <c r="G458" s="234">
        <v>5771.3</v>
      </c>
      <c r="H458" s="230">
        <f t="shared" ref="H458:H468" si="14">H457+1</f>
        <v>540</v>
      </c>
      <c r="I458" s="230" t="s">
        <v>1308</v>
      </c>
      <c r="J458" s="233"/>
    </row>
    <row r="459" spans="1:10">
      <c r="A459" s="221" t="s">
        <v>2164</v>
      </c>
      <c r="B459" s="222" t="s">
        <v>2165</v>
      </c>
      <c r="C459" s="231" t="s">
        <v>16979</v>
      </c>
      <c r="D459" s="230" t="s">
        <v>5657</v>
      </c>
      <c r="E459" s="232">
        <v>41129</v>
      </c>
      <c r="F459" s="225">
        <f t="shared" si="13"/>
        <v>41160</v>
      </c>
      <c r="G459" s="234">
        <v>5771.3</v>
      </c>
      <c r="H459" s="230">
        <f t="shared" si="14"/>
        <v>541</v>
      </c>
      <c r="I459" s="230" t="s">
        <v>1308</v>
      </c>
      <c r="J459" s="233"/>
    </row>
    <row r="460" spans="1:10">
      <c r="A460" s="221" t="s">
        <v>2173</v>
      </c>
      <c r="B460" s="222" t="s">
        <v>4037</v>
      </c>
      <c r="C460" s="231" t="s">
        <v>16980</v>
      </c>
      <c r="D460" s="230" t="s">
        <v>5799</v>
      </c>
      <c r="E460" s="232">
        <v>41129</v>
      </c>
      <c r="F460" s="225">
        <f t="shared" si="13"/>
        <v>41160</v>
      </c>
      <c r="G460" s="234">
        <v>5771.3</v>
      </c>
      <c r="H460" s="230">
        <f t="shared" si="14"/>
        <v>542</v>
      </c>
      <c r="I460" s="230" t="s">
        <v>1308</v>
      </c>
      <c r="J460" s="233"/>
    </row>
    <row r="461" spans="1:10">
      <c r="A461" s="221" t="s">
        <v>1145</v>
      </c>
      <c r="B461" s="222" t="s">
        <v>1883</v>
      </c>
      <c r="C461" s="230" t="s">
        <v>16981</v>
      </c>
      <c r="D461" s="230" t="s">
        <v>5795</v>
      </c>
      <c r="E461" s="232">
        <v>41143</v>
      </c>
      <c r="F461" s="225">
        <f t="shared" si="13"/>
        <v>41174</v>
      </c>
      <c r="G461" s="234">
        <v>5771.3</v>
      </c>
      <c r="H461" s="230">
        <f t="shared" si="14"/>
        <v>543</v>
      </c>
      <c r="I461" s="230" t="s">
        <v>1308</v>
      </c>
      <c r="J461" s="233"/>
    </row>
    <row r="462" spans="1:10">
      <c r="A462" s="221" t="s">
        <v>1021</v>
      </c>
      <c r="B462" s="222" t="s">
        <v>1022</v>
      </c>
      <c r="C462" s="231" t="s">
        <v>16658</v>
      </c>
      <c r="D462" s="230" t="s">
        <v>5529</v>
      </c>
      <c r="E462" s="232">
        <v>41121</v>
      </c>
      <c r="F462" s="225">
        <f t="shared" si="13"/>
        <v>41152</v>
      </c>
      <c r="G462" s="234">
        <v>5771.3</v>
      </c>
      <c r="H462" s="230">
        <f t="shared" si="14"/>
        <v>544</v>
      </c>
      <c r="I462" s="230" t="s">
        <v>1308</v>
      </c>
      <c r="J462" s="233"/>
    </row>
    <row r="463" spans="1:10">
      <c r="A463" s="221">
        <v>3749</v>
      </c>
      <c r="B463" s="222" t="s">
        <v>3552</v>
      </c>
      <c r="C463" s="230">
        <v>3749</v>
      </c>
      <c r="D463" s="230" t="s">
        <v>5307</v>
      </c>
      <c r="E463" s="232">
        <v>41141</v>
      </c>
      <c r="F463" s="225">
        <f t="shared" si="13"/>
        <v>41172</v>
      </c>
      <c r="G463" s="234">
        <v>5771.3</v>
      </c>
      <c r="H463" s="230">
        <f t="shared" si="14"/>
        <v>545</v>
      </c>
      <c r="I463" s="230" t="s">
        <v>1308</v>
      </c>
      <c r="J463" s="233"/>
    </row>
    <row r="464" spans="1:10">
      <c r="A464" s="221">
        <v>3268</v>
      </c>
      <c r="B464" s="222" t="s">
        <v>2313</v>
      </c>
      <c r="C464" s="230">
        <v>3268</v>
      </c>
      <c r="D464" s="230" t="s">
        <v>6493</v>
      </c>
      <c r="E464" s="232">
        <v>41144</v>
      </c>
      <c r="F464" s="225">
        <f t="shared" si="13"/>
        <v>41175</v>
      </c>
      <c r="G464" s="234">
        <v>5771.3</v>
      </c>
      <c r="H464" s="230">
        <f t="shared" si="14"/>
        <v>546</v>
      </c>
      <c r="I464" s="230" t="s">
        <v>1308</v>
      </c>
      <c r="J464" s="233"/>
    </row>
    <row r="465" spans="1:10">
      <c r="A465" s="221">
        <v>3750</v>
      </c>
      <c r="B465" s="222" t="s">
        <v>3553</v>
      </c>
      <c r="C465" s="230">
        <v>3750</v>
      </c>
      <c r="D465" s="230" t="s">
        <v>5985</v>
      </c>
      <c r="E465" s="232">
        <v>41137</v>
      </c>
      <c r="F465" s="225">
        <f t="shared" si="13"/>
        <v>41168</v>
      </c>
      <c r="G465" s="234">
        <v>5771.3</v>
      </c>
      <c r="H465" s="230">
        <f t="shared" si="14"/>
        <v>547</v>
      </c>
      <c r="I465" s="230" t="s">
        <v>1308</v>
      </c>
      <c r="J465" s="233"/>
    </row>
    <row r="466" spans="1:10">
      <c r="A466" s="221" t="s">
        <v>1149</v>
      </c>
      <c r="B466" s="222" t="s">
        <v>1079</v>
      </c>
      <c r="C466" s="231" t="s">
        <v>16982</v>
      </c>
      <c r="D466" s="230" t="s">
        <v>5224</v>
      </c>
      <c r="E466" s="232">
        <v>41124</v>
      </c>
      <c r="F466" s="225">
        <f t="shared" si="13"/>
        <v>41155</v>
      </c>
      <c r="G466" s="234">
        <v>5771.3</v>
      </c>
      <c r="H466" s="230">
        <f t="shared" si="14"/>
        <v>548</v>
      </c>
      <c r="I466" s="230" t="s">
        <v>1308</v>
      </c>
      <c r="J466" s="233"/>
    </row>
    <row r="467" spans="1:10">
      <c r="A467" s="221">
        <v>3323</v>
      </c>
      <c r="B467" s="222" t="s">
        <v>2389</v>
      </c>
      <c r="C467" s="231">
        <v>3323</v>
      </c>
      <c r="D467" s="230" t="s">
        <v>5659</v>
      </c>
      <c r="E467" s="232">
        <v>41123</v>
      </c>
      <c r="F467" s="225">
        <f t="shared" si="13"/>
        <v>41154</v>
      </c>
      <c r="G467" s="234">
        <v>5771.3</v>
      </c>
      <c r="H467" s="230">
        <f t="shared" si="14"/>
        <v>549</v>
      </c>
      <c r="I467" s="230" t="s">
        <v>1308</v>
      </c>
      <c r="J467" s="233"/>
    </row>
    <row r="468" spans="1:10">
      <c r="A468" s="221">
        <v>3757</v>
      </c>
      <c r="B468" s="222" t="s">
        <v>3462</v>
      </c>
      <c r="C468" s="231">
        <v>3757</v>
      </c>
      <c r="D468" s="230" t="s">
        <v>5671</v>
      </c>
      <c r="E468" s="232">
        <v>41123</v>
      </c>
      <c r="F468" s="225">
        <f t="shared" si="13"/>
        <v>41154</v>
      </c>
      <c r="G468" s="234">
        <v>5771.3</v>
      </c>
      <c r="H468" s="230">
        <f t="shared" si="14"/>
        <v>550</v>
      </c>
      <c r="I468" s="230" t="s">
        <v>1308</v>
      </c>
      <c r="J468" s="233"/>
    </row>
    <row r="469" spans="1:10">
      <c r="A469" s="221">
        <v>3758</v>
      </c>
      <c r="B469" s="222" t="s">
        <v>3462</v>
      </c>
      <c r="C469" s="230">
        <v>3758</v>
      </c>
      <c r="D469" s="230" t="s">
        <v>5538</v>
      </c>
      <c r="E469" s="232">
        <v>41144</v>
      </c>
      <c r="F469" s="225">
        <f t="shared" si="13"/>
        <v>41175</v>
      </c>
      <c r="G469" s="234">
        <v>5771.3</v>
      </c>
      <c r="H469" s="230">
        <f>H468</f>
        <v>550</v>
      </c>
      <c r="I469" s="230" t="s">
        <v>1308</v>
      </c>
      <c r="J469" s="233"/>
    </row>
    <row r="470" spans="1:10">
      <c r="A470" s="221">
        <v>3755</v>
      </c>
      <c r="B470" s="222" t="s">
        <v>3462</v>
      </c>
      <c r="C470" s="230">
        <v>3755</v>
      </c>
      <c r="D470" s="230" t="s">
        <v>5541</v>
      </c>
      <c r="E470" s="232">
        <v>41148</v>
      </c>
      <c r="F470" s="225">
        <f t="shared" si="13"/>
        <v>41179</v>
      </c>
      <c r="G470" s="234">
        <v>5771.3</v>
      </c>
      <c r="H470" s="230">
        <f>H469</f>
        <v>550</v>
      </c>
      <c r="I470" s="230" t="s">
        <v>1308</v>
      </c>
      <c r="J470" s="233"/>
    </row>
    <row r="471" spans="1:10">
      <c r="A471" s="221">
        <v>3759</v>
      </c>
      <c r="B471" s="222" t="s">
        <v>3462</v>
      </c>
      <c r="C471" s="230">
        <v>3759</v>
      </c>
      <c r="D471" s="230" t="s">
        <v>5356</v>
      </c>
      <c r="E471" s="232">
        <v>41148</v>
      </c>
      <c r="F471" s="225">
        <f t="shared" si="13"/>
        <v>41179</v>
      </c>
      <c r="G471" s="234">
        <v>5771.3</v>
      </c>
      <c r="H471" s="230">
        <f>H470</f>
        <v>550</v>
      </c>
      <c r="I471" s="230" t="s">
        <v>1308</v>
      </c>
      <c r="J471" s="233"/>
    </row>
    <row r="472" spans="1:10">
      <c r="A472" s="221">
        <v>4049</v>
      </c>
      <c r="B472" s="222" t="s">
        <v>1896</v>
      </c>
      <c r="C472" s="230">
        <v>4049</v>
      </c>
      <c r="D472" s="230" t="s">
        <v>16983</v>
      </c>
      <c r="E472" s="232">
        <v>41151</v>
      </c>
      <c r="F472" s="225">
        <f t="shared" si="13"/>
        <v>41182</v>
      </c>
      <c r="G472" s="234">
        <v>5771.3</v>
      </c>
      <c r="H472" s="230">
        <f>H471+1</f>
        <v>551</v>
      </c>
      <c r="I472" s="230" t="s">
        <v>1308</v>
      </c>
      <c r="J472" s="233"/>
    </row>
    <row r="473" spans="1:10">
      <c r="A473" s="221">
        <v>3452</v>
      </c>
      <c r="B473" s="222" t="s">
        <v>2917</v>
      </c>
      <c r="C473" s="231" t="s">
        <v>16984</v>
      </c>
      <c r="D473" s="230" t="s">
        <v>5963</v>
      </c>
      <c r="E473" s="232">
        <v>41123</v>
      </c>
      <c r="F473" s="225">
        <f t="shared" si="13"/>
        <v>41154</v>
      </c>
      <c r="G473" s="234">
        <v>5771.3</v>
      </c>
      <c r="H473" s="230">
        <f>H472+1</f>
        <v>552</v>
      </c>
      <c r="I473" s="230" t="s">
        <v>1308</v>
      </c>
      <c r="J473" s="233"/>
    </row>
    <row r="474" spans="1:10">
      <c r="A474" s="221">
        <v>3717</v>
      </c>
      <c r="B474" s="222" t="s">
        <v>3508</v>
      </c>
      <c r="C474" s="231">
        <v>3717</v>
      </c>
      <c r="D474" s="230" t="s">
        <v>5676</v>
      </c>
      <c r="E474" s="232">
        <v>41122</v>
      </c>
      <c r="F474" s="225">
        <f t="shared" si="13"/>
        <v>41153</v>
      </c>
      <c r="G474" s="234">
        <v>5771.3</v>
      </c>
      <c r="H474" s="230">
        <f>H473+1</f>
        <v>553</v>
      </c>
      <c r="I474" s="230" t="s">
        <v>1308</v>
      </c>
      <c r="J474" s="233"/>
    </row>
    <row r="475" spans="1:10">
      <c r="A475" s="221">
        <v>3719</v>
      </c>
      <c r="B475" s="222" t="s">
        <v>3508</v>
      </c>
      <c r="C475" s="231">
        <v>3719</v>
      </c>
      <c r="D475" s="230" t="s">
        <v>5357</v>
      </c>
      <c r="E475" s="232">
        <v>41124</v>
      </c>
      <c r="F475" s="225">
        <f t="shared" si="13"/>
        <v>41155</v>
      </c>
      <c r="G475" s="234">
        <v>5771.3</v>
      </c>
      <c r="H475" s="230">
        <f>H474</f>
        <v>553</v>
      </c>
      <c r="I475" s="230" t="s">
        <v>1308</v>
      </c>
      <c r="J475" s="233"/>
    </row>
    <row r="476" spans="1:10">
      <c r="A476" s="221">
        <v>4105</v>
      </c>
      <c r="B476" s="222" t="s">
        <v>3508</v>
      </c>
      <c r="C476" s="231">
        <v>4105</v>
      </c>
      <c r="D476" s="230" t="s">
        <v>6193</v>
      </c>
      <c r="E476" s="232">
        <v>41137</v>
      </c>
      <c r="F476" s="225">
        <f t="shared" si="13"/>
        <v>41168</v>
      </c>
      <c r="G476" s="234">
        <v>5771.3</v>
      </c>
      <c r="H476" s="230">
        <f>H475</f>
        <v>553</v>
      </c>
      <c r="I476" s="230" t="s">
        <v>1308</v>
      </c>
      <c r="J476" s="233"/>
    </row>
    <row r="477" spans="1:10">
      <c r="A477" s="221">
        <v>3336</v>
      </c>
      <c r="B477" s="222" t="s">
        <v>2439</v>
      </c>
      <c r="C477" s="231" t="s">
        <v>16985</v>
      </c>
      <c r="D477" s="230" t="s">
        <v>5232</v>
      </c>
      <c r="E477" s="232">
        <v>41124</v>
      </c>
      <c r="F477" s="225">
        <f t="shared" si="13"/>
        <v>41155</v>
      </c>
      <c r="G477" s="234">
        <v>5771.3</v>
      </c>
      <c r="H477" s="230">
        <f>H476+1</f>
        <v>554</v>
      </c>
      <c r="I477" s="230" t="s">
        <v>1308</v>
      </c>
      <c r="J477" s="233"/>
    </row>
    <row r="478" spans="1:10">
      <c r="A478" s="221">
        <v>3560</v>
      </c>
      <c r="B478" s="222" t="s">
        <v>1666</v>
      </c>
      <c r="C478" s="231">
        <v>3560</v>
      </c>
      <c r="D478" s="230" t="s">
        <v>6173</v>
      </c>
      <c r="E478" s="232">
        <v>41135</v>
      </c>
      <c r="F478" s="225">
        <f t="shared" si="13"/>
        <v>41166</v>
      </c>
      <c r="G478" s="234">
        <v>5771.3</v>
      </c>
      <c r="H478" s="230">
        <f>H477+1</f>
        <v>555</v>
      </c>
      <c r="I478" s="230" t="s">
        <v>1308</v>
      </c>
      <c r="J478" s="233"/>
    </row>
    <row r="479" spans="1:10">
      <c r="A479" s="221">
        <v>3641</v>
      </c>
      <c r="B479" s="222" t="s">
        <v>1326</v>
      </c>
      <c r="C479" s="230">
        <v>3641</v>
      </c>
      <c r="D479" s="230" t="s">
        <v>6172</v>
      </c>
      <c r="E479" s="232">
        <v>41137</v>
      </c>
      <c r="F479" s="225">
        <f t="shared" si="13"/>
        <v>41168</v>
      </c>
      <c r="G479" s="234">
        <v>5771.3</v>
      </c>
      <c r="H479" s="230">
        <f>H478+1</f>
        <v>556</v>
      </c>
      <c r="I479" s="230" t="s">
        <v>1308</v>
      </c>
      <c r="J479" s="233"/>
    </row>
    <row r="480" spans="1:10">
      <c r="A480" s="221">
        <v>3339</v>
      </c>
      <c r="B480" s="222" t="s">
        <v>2488</v>
      </c>
      <c r="C480" s="231">
        <v>3339</v>
      </c>
      <c r="D480" s="230" t="s">
        <v>5299</v>
      </c>
      <c r="E480" s="232">
        <v>41124</v>
      </c>
      <c r="F480" s="225">
        <f t="shared" si="13"/>
        <v>41155</v>
      </c>
      <c r="G480" s="234">
        <v>5771.3</v>
      </c>
      <c r="H480" s="230">
        <f>H479+1</f>
        <v>557</v>
      </c>
      <c r="I480" s="230" t="s">
        <v>1308</v>
      </c>
      <c r="J480" s="233"/>
    </row>
    <row r="481" spans="1:10">
      <c r="A481" s="221">
        <v>3653</v>
      </c>
      <c r="B481" s="222" t="s">
        <v>2491</v>
      </c>
      <c r="C481" s="231">
        <v>3653</v>
      </c>
      <c r="D481" s="230" t="s">
        <v>5683</v>
      </c>
      <c r="E481" s="232">
        <v>41122</v>
      </c>
      <c r="F481" s="225">
        <f t="shared" si="13"/>
        <v>41153</v>
      </c>
      <c r="G481" s="234">
        <v>5771.3</v>
      </c>
      <c r="H481" s="230">
        <f>H480+1</f>
        <v>558</v>
      </c>
      <c r="I481" s="230" t="s">
        <v>1308</v>
      </c>
      <c r="J481" s="233"/>
    </row>
    <row r="482" spans="1:10">
      <c r="A482" s="221">
        <v>3655</v>
      </c>
      <c r="B482" s="222" t="s">
        <v>2491</v>
      </c>
      <c r="C482" s="230">
        <v>3655</v>
      </c>
      <c r="D482" s="230" t="s">
        <v>6262</v>
      </c>
      <c r="E482" s="232">
        <v>41137</v>
      </c>
      <c r="F482" s="225">
        <f t="shared" si="13"/>
        <v>41168</v>
      </c>
      <c r="G482" s="234">
        <v>5771.3</v>
      </c>
      <c r="H482" s="230">
        <f>H481</f>
        <v>558</v>
      </c>
      <c r="I482" s="230" t="s">
        <v>1308</v>
      </c>
      <c r="J482" s="233"/>
    </row>
    <row r="483" spans="1:10">
      <c r="A483" s="221">
        <v>3654</v>
      </c>
      <c r="B483" s="222" t="s">
        <v>2491</v>
      </c>
      <c r="C483" s="230">
        <v>3654</v>
      </c>
      <c r="D483" s="230" t="s">
        <v>6176</v>
      </c>
      <c r="E483" s="232">
        <v>41137</v>
      </c>
      <c r="F483" s="225">
        <f t="shared" si="13"/>
        <v>41168</v>
      </c>
      <c r="G483" s="234">
        <v>5771.3</v>
      </c>
      <c r="H483" s="230">
        <f>H482</f>
        <v>558</v>
      </c>
      <c r="I483" s="230" t="s">
        <v>1308</v>
      </c>
      <c r="J483" s="233"/>
    </row>
    <row r="484" spans="1:10">
      <c r="A484" s="221" t="s">
        <v>1131</v>
      </c>
      <c r="B484" s="222" t="s">
        <v>1068</v>
      </c>
      <c r="C484" s="231" t="s">
        <v>16986</v>
      </c>
      <c r="D484" s="230" t="s">
        <v>5225</v>
      </c>
      <c r="E484" s="232">
        <v>41135</v>
      </c>
      <c r="F484" s="225">
        <f t="shared" si="13"/>
        <v>41166</v>
      </c>
      <c r="G484" s="234">
        <v>5771.3</v>
      </c>
      <c r="H484" s="230">
        <f>H483+1</f>
        <v>559</v>
      </c>
      <c r="I484" s="230" t="s">
        <v>1308</v>
      </c>
      <c r="J484" s="233"/>
    </row>
    <row r="485" spans="1:10">
      <c r="A485" s="221" t="s">
        <v>1143</v>
      </c>
      <c r="B485" s="222" t="s">
        <v>1075</v>
      </c>
      <c r="C485" s="231" t="s">
        <v>16987</v>
      </c>
      <c r="D485" s="230" t="s">
        <v>5532</v>
      </c>
      <c r="E485" s="232">
        <v>41121</v>
      </c>
      <c r="F485" s="225">
        <f t="shared" si="13"/>
        <v>41152</v>
      </c>
      <c r="G485" s="234">
        <v>5771.3</v>
      </c>
      <c r="H485" s="230">
        <f>H484+1</f>
        <v>560</v>
      </c>
      <c r="I485" s="230" t="s">
        <v>1308</v>
      </c>
      <c r="J485" s="233"/>
    </row>
    <row r="486" spans="1:10">
      <c r="A486" s="221">
        <v>3346</v>
      </c>
      <c r="B486" s="222" t="s">
        <v>2498</v>
      </c>
      <c r="C486" s="231">
        <v>3346</v>
      </c>
      <c r="D486" s="230" t="s">
        <v>5961</v>
      </c>
      <c r="E486" s="232">
        <v>41131</v>
      </c>
      <c r="F486" s="225">
        <f t="shared" si="13"/>
        <v>41162</v>
      </c>
      <c r="G486" s="234">
        <v>5771.3</v>
      </c>
      <c r="H486" s="230">
        <f>H485+1</f>
        <v>561</v>
      </c>
      <c r="I486" s="230" t="s">
        <v>1308</v>
      </c>
      <c r="J486" s="233"/>
    </row>
    <row r="487" spans="1:10">
      <c r="A487" s="221">
        <v>3937</v>
      </c>
      <c r="B487" s="222" t="s">
        <v>170</v>
      </c>
      <c r="C487" s="231">
        <v>3937</v>
      </c>
      <c r="D487" s="230" t="s">
        <v>5557</v>
      </c>
      <c r="E487" s="232">
        <v>41122</v>
      </c>
      <c r="F487" s="225">
        <f t="shared" si="13"/>
        <v>41153</v>
      </c>
      <c r="G487" s="234">
        <v>5771.3</v>
      </c>
      <c r="H487" s="230">
        <f>H486+1</f>
        <v>562</v>
      </c>
      <c r="I487" s="230" t="s">
        <v>1308</v>
      </c>
      <c r="J487" s="233"/>
    </row>
    <row r="488" spans="1:10">
      <c r="A488" s="221">
        <v>3924</v>
      </c>
      <c r="B488" s="222" t="s">
        <v>170</v>
      </c>
      <c r="C488" s="231">
        <v>3924</v>
      </c>
      <c r="D488" s="230" t="s">
        <v>5558</v>
      </c>
      <c r="E488" s="232">
        <v>41122</v>
      </c>
      <c r="F488" s="225">
        <f t="shared" si="13"/>
        <v>41153</v>
      </c>
      <c r="G488" s="234">
        <v>5771.3</v>
      </c>
      <c r="H488" s="230">
        <f t="shared" ref="H488:H504" si="15">H487</f>
        <v>562</v>
      </c>
      <c r="I488" s="230" t="s">
        <v>1308</v>
      </c>
      <c r="J488" s="233"/>
    </row>
    <row r="489" spans="1:10">
      <c r="A489" s="221">
        <v>3929</v>
      </c>
      <c r="B489" s="222" t="s">
        <v>170</v>
      </c>
      <c r="C489" s="231">
        <v>3929</v>
      </c>
      <c r="D489" s="230" t="s">
        <v>5735</v>
      </c>
      <c r="E489" s="232">
        <v>41123</v>
      </c>
      <c r="F489" s="225">
        <f t="shared" si="13"/>
        <v>41154</v>
      </c>
      <c r="G489" s="234">
        <v>5771.3</v>
      </c>
      <c r="H489" s="230">
        <f t="shared" si="15"/>
        <v>562</v>
      </c>
      <c r="I489" s="230" t="s">
        <v>1308</v>
      </c>
      <c r="J489" s="233"/>
    </row>
    <row r="490" spans="1:10">
      <c r="A490" s="221">
        <v>3926</v>
      </c>
      <c r="B490" s="222" t="s">
        <v>170</v>
      </c>
      <c r="C490" s="231">
        <v>3926</v>
      </c>
      <c r="D490" s="230" t="s">
        <v>5737</v>
      </c>
      <c r="E490" s="232">
        <v>41123</v>
      </c>
      <c r="F490" s="225">
        <f t="shared" si="13"/>
        <v>41154</v>
      </c>
      <c r="G490" s="234">
        <v>5771.3</v>
      </c>
      <c r="H490" s="230">
        <f t="shared" si="15"/>
        <v>562</v>
      </c>
      <c r="I490" s="230" t="s">
        <v>1308</v>
      </c>
      <c r="J490" s="233"/>
    </row>
    <row r="491" spans="1:10">
      <c r="A491" s="221">
        <v>3925</v>
      </c>
      <c r="B491" s="222" t="s">
        <v>170</v>
      </c>
      <c r="C491" s="231">
        <v>3925</v>
      </c>
      <c r="D491" s="230" t="s">
        <v>5739</v>
      </c>
      <c r="E491" s="232">
        <v>41123</v>
      </c>
      <c r="F491" s="225">
        <f t="shared" si="13"/>
        <v>41154</v>
      </c>
      <c r="G491" s="234">
        <v>5771.3</v>
      </c>
      <c r="H491" s="230">
        <f t="shared" si="15"/>
        <v>562</v>
      </c>
      <c r="I491" s="230" t="s">
        <v>1308</v>
      </c>
      <c r="J491" s="233"/>
    </row>
    <row r="492" spans="1:10">
      <c r="A492" s="221">
        <v>3942</v>
      </c>
      <c r="B492" s="222" t="s">
        <v>170</v>
      </c>
      <c r="C492" s="231">
        <v>3942</v>
      </c>
      <c r="D492" s="230" t="s">
        <v>5564</v>
      </c>
      <c r="E492" s="232">
        <v>41123</v>
      </c>
      <c r="F492" s="225">
        <f t="shared" si="13"/>
        <v>41154</v>
      </c>
      <c r="G492" s="234">
        <v>5771.3</v>
      </c>
      <c r="H492" s="230">
        <f t="shared" si="15"/>
        <v>562</v>
      </c>
      <c r="I492" s="230" t="s">
        <v>1308</v>
      </c>
      <c r="J492" s="233"/>
    </row>
    <row r="493" spans="1:10">
      <c r="A493" s="221">
        <v>3941</v>
      </c>
      <c r="B493" s="222" t="s">
        <v>170</v>
      </c>
      <c r="C493" s="231">
        <v>3941</v>
      </c>
      <c r="D493" s="230" t="s">
        <v>5752</v>
      </c>
      <c r="E493" s="232">
        <v>41123</v>
      </c>
      <c r="F493" s="225">
        <f t="shared" si="13"/>
        <v>41154</v>
      </c>
      <c r="G493" s="234">
        <v>5771.3</v>
      </c>
      <c r="H493" s="230">
        <f t="shared" si="15"/>
        <v>562</v>
      </c>
      <c r="I493" s="230" t="s">
        <v>1308</v>
      </c>
      <c r="J493" s="233"/>
    </row>
    <row r="494" spans="1:10">
      <c r="A494" s="221">
        <v>3930</v>
      </c>
      <c r="B494" s="222" t="s">
        <v>170</v>
      </c>
      <c r="C494" s="231">
        <v>3930</v>
      </c>
      <c r="D494" s="230" t="s">
        <v>5733</v>
      </c>
      <c r="E494" s="232">
        <v>41124</v>
      </c>
      <c r="F494" s="225">
        <f t="shared" si="13"/>
        <v>41155</v>
      </c>
      <c r="G494" s="234">
        <v>5771.3</v>
      </c>
      <c r="H494" s="230">
        <f t="shared" si="15"/>
        <v>562</v>
      </c>
      <c r="I494" s="230" t="s">
        <v>1308</v>
      </c>
      <c r="J494" s="233"/>
    </row>
    <row r="495" spans="1:10">
      <c r="A495" s="221">
        <v>3940</v>
      </c>
      <c r="B495" s="222" t="s">
        <v>170</v>
      </c>
      <c r="C495" s="231">
        <v>3940</v>
      </c>
      <c r="D495" s="230" t="s">
        <v>5754</v>
      </c>
      <c r="E495" s="232">
        <v>41127</v>
      </c>
      <c r="F495" s="225">
        <f t="shared" si="13"/>
        <v>41158</v>
      </c>
      <c r="G495" s="234">
        <v>5771.3</v>
      </c>
      <c r="H495" s="230">
        <f t="shared" si="15"/>
        <v>562</v>
      </c>
      <c r="I495" s="230" t="s">
        <v>1308</v>
      </c>
      <c r="J495" s="233"/>
    </row>
    <row r="496" spans="1:10">
      <c r="A496" s="221">
        <v>3939</v>
      </c>
      <c r="B496" s="222" t="s">
        <v>170</v>
      </c>
      <c r="C496" s="231">
        <v>3939</v>
      </c>
      <c r="D496" s="230" t="s">
        <v>5756</v>
      </c>
      <c r="E496" s="232">
        <v>41127</v>
      </c>
      <c r="F496" s="225">
        <f t="shared" si="13"/>
        <v>41158</v>
      </c>
      <c r="G496" s="234">
        <v>5771.3</v>
      </c>
      <c r="H496" s="230">
        <f t="shared" si="15"/>
        <v>562</v>
      </c>
      <c r="I496" s="230" t="s">
        <v>1308</v>
      </c>
      <c r="J496" s="233"/>
    </row>
    <row r="497" spans="1:10">
      <c r="A497" s="221">
        <v>3936</v>
      </c>
      <c r="B497" s="222" t="s">
        <v>170</v>
      </c>
      <c r="C497" s="231">
        <v>3936</v>
      </c>
      <c r="D497" s="230" t="s">
        <v>6177</v>
      </c>
      <c r="E497" s="232">
        <v>41135</v>
      </c>
      <c r="F497" s="225">
        <f t="shared" si="13"/>
        <v>41166</v>
      </c>
      <c r="G497" s="234">
        <v>5771.3</v>
      </c>
      <c r="H497" s="230">
        <f t="shared" si="15"/>
        <v>562</v>
      </c>
      <c r="I497" s="230" t="s">
        <v>1308</v>
      </c>
      <c r="J497" s="233"/>
    </row>
    <row r="498" spans="1:10">
      <c r="A498" s="221">
        <v>3938</v>
      </c>
      <c r="B498" s="222" t="s">
        <v>170</v>
      </c>
      <c r="C498" s="230">
        <v>3938</v>
      </c>
      <c r="D498" s="230" t="s">
        <v>6270</v>
      </c>
      <c r="E498" s="232">
        <v>41137</v>
      </c>
      <c r="F498" s="225">
        <f t="shared" si="13"/>
        <v>41168</v>
      </c>
      <c r="G498" s="234">
        <v>5771.3</v>
      </c>
      <c r="H498" s="230">
        <f t="shared" si="15"/>
        <v>562</v>
      </c>
      <c r="I498" s="230" t="s">
        <v>1308</v>
      </c>
      <c r="J498" s="233"/>
    </row>
    <row r="499" spans="1:10">
      <c r="A499" s="221">
        <v>3935</v>
      </c>
      <c r="B499" s="222" t="s">
        <v>170</v>
      </c>
      <c r="C499" s="230">
        <v>3935</v>
      </c>
      <c r="D499" s="230" t="s">
        <v>6179</v>
      </c>
      <c r="E499" s="232">
        <v>41137</v>
      </c>
      <c r="F499" s="225">
        <f t="shared" si="13"/>
        <v>41168</v>
      </c>
      <c r="G499" s="234">
        <v>5771.3</v>
      </c>
      <c r="H499" s="230">
        <f t="shared" si="15"/>
        <v>562</v>
      </c>
      <c r="I499" s="230" t="s">
        <v>1308</v>
      </c>
      <c r="J499" s="233"/>
    </row>
    <row r="500" spans="1:10">
      <c r="A500" s="221">
        <v>3932</v>
      </c>
      <c r="B500" s="222" t="s">
        <v>170</v>
      </c>
      <c r="C500" s="230">
        <v>3932</v>
      </c>
      <c r="D500" s="230" t="s">
        <v>6181</v>
      </c>
      <c r="E500" s="232">
        <v>41137</v>
      </c>
      <c r="F500" s="225">
        <f t="shared" si="13"/>
        <v>41168</v>
      </c>
      <c r="G500" s="234">
        <v>5771.3</v>
      </c>
      <c r="H500" s="230">
        <f t="shared" si="15"/>
        <v>562</v>
      </c>
      <c r="I500" s="230" t="s">
        <v>1308</v>
      </c>
      <c r="J500" s="233"/>
    </row>
    <row r="501" spans="1:10">
      <c r="A501" s="221">
        <v>3931</v>
      </c>
      <c r="B501" s="222" t="s">
        <v>170</v>
      </c>
      <c r="C501" s="230">
        <v>3931</v>
      </c>
      <c r="D501" s="230" t="s">
        <v>6275</v>
      </c>
      <c r="E501" s="232">
        <v>41137</v>
      </c>
      <c r="F501" s="225">
        <f t="shared" si="13"/>
        <v>41168</v>
      </c>
      <c r="G501" s="234">
        <v>5771.3</v>
      </c>
      <c r="H501" s="230">
        <f t="shared" si="15"/>
        <v>562</v>
      </c>
      <c r="I501" s="230" t="s">
        <v>1308</v>
      </c>
      <c r="J501" s="233"/>
    </row>
    <row r="502" spans="1:10">
      <c r="A502" s="221">
        <v>3928</v>
      </c>
      <c r="B502" s="222" t="s">
        <v>170</v>
      </c>
      <c r="C502" s="230">
        <v>3928</v>
      </c>
      <c r="D502" s="230" t="s">
        <v>6182</v>
      </c>
      <c r="E502" s="232">
        <v>41137</v>
      </c>
      <c r="F502" s="225">
        <f t="shared" si="13"/>
        <v>41168</v>
      </c>
      <c r="G502" s="234">
        <v>5771.3</v>
      </c>
      <c r="H502" s="230">
        <f t="shared" si="15"/>
        <v>562</v>
      </c>
      <c r="I502" s="230" t="s">
        <v>1308</v>
      </c>
      <c r="J502" s="233"/>
    </row>
    <row r="503" spans="1:10">
      <c r="A503" s="221">
        <v>3933</v>
      </c>
      <c r="B503" s="222" t="s">
        <v>170</v>
      </c>
      <c r="C503" s="230">
        <v>3933</v>
      </c>
      <c r="D503" s="230" t="s">
        <v>6268</v>
      </c>
      <c r="E503" s="232">
        <v>41141</v>
      </c>
      <c r="F503" s="225">
        <f t="shared" si="13"/>
        <v>41172</v>
      </c>
      <c r="G503" s="234">
        <v>5771.3</v>
      </c>
      <c r="H503" s="230">
        <f t="shared" si="15"/>
        <v>562</v>
      </c>
      <c r="I503" s="230" t="s">
        <v>1308</v>
      </c>
      <c r="J503" s="233"/>
    </row>
    <row r="504" spans="1:10">
      <c r="A504" s="221">
        <v>3934</v>
      </c>
      <c r="B504" s="222" t="s">
        <v>170</v>
      </c>
      <c r="C504" s="230">
        <v>3934</v>
      </c>
      <c r="D504" s="230" t="s">
        <v>6272</v>
      </c>
      <c r="E504" s="232">
        <v>41142</v>
      </c>
      <c r="F504" s="225">
        <f t="shared" si="13"/>
        <v>41173</v>
      </c>
      <c r="G504" s="234">
        <v>5771.3</v>
      </c>
      <c r="H504" s="230">
        <f t="shared" si="15"/>
        <v>562</v>
      </c>
      <c r="I504" s="230" t="s">
        <v>1308</v>
      </c>
      <c r="J504" s="233"/>
    </row>
    <row r="505" spans="1:10">
      <c r="A505" s="221">
        <v>3881</v>
      </c>
      <c r="B505" s="222" t="s">
        <v>4754</v>
      </c>
      <c r="C505" s="231">
        <v>3881</v>
      </c>
      <c r="D505" s="230" t="s">
        <v>6001</v>
      </c>
      <c r="E505" s="232">
        <v>41134</v>
      </c>
      <c r="F505" s="225">
        <f t="shared" si="13"/>
        <v>41165</v>
      </c>
      <c r="G505" s="234">
        <v>5771.3</v>
      </c>
      <c r="H505" s="230">
        <f>H504+1</f>
        <v>563</v>
      </c>
      <c r="I505" s="230" t="s">
        <v>1308</v>
      </c>
      <c r="J505" s="233"/>
    </row>
    <row r="506" spans="1:10">
      <c r="A506" s="221">
        <v>3350</v>
      </c>
      <c r="B506" s="222" t="s">
        <v>2527</v>
      </c>
      <c r="C506" s="231" t="s">
        <v>16988</v>
      </c>
      <c r="D506" s="230" t="s">
        <v>5300</v>
      </c>
      <c r="E506" s="232">
        <v>41123</v>
      </c>
      <c r="F506" s="225">
        <f t="shared" si="13"/>
        <v>41154</v>
      </c>
      <c r="G506" s="234">
        <v>5771.3</v>
      </c>
      <c r="H506" s="230">
        <f>H505+1</f>
        <v>564</v>
      </c>
      <c r="I506" s="230" t="s">
        <v>1308</v>
      </c>
      <c r="J506" s="233"/>
    </row>
    <row r="507" spans="1:10">
      <c r="A507" s="221">
        <v>3558</v>
      </c>
      <c r="B507" s="222" t="s">
        <v>3083</v>
      </c>
      <c r="C507" s="231" t="s">
        <v>16989</v>
      </c>
      <c r="D507" s="230" t="s">
        <v>6168</v>
      </c>
      <c r="E507" s="232">
        <v>41135</v>
      </c>
      <c r="F507" s="225">
        <f t="shared" si="13"/>
        <v>41166</v>
      </c>
      <c r="G507" s="234">
        <v>5771.3</v>
      </c>
      <c r="H507" s="230">
        <f>H506+1</f>
        <v>565</v>
      </c>
      <c r="I507" s="230" t="s">
        <v>1308</v>
      </c>
      <c r="J507" s="233"/>
    </row>
    <row r="508" spans="1:10">
      <c r="A508" s="221">
        <v>3729</v>
      </c>
      <c r="B508" s="222" t="s">
        <v>3550</v>
      </c>
      <c r="C508" s="231">
        <v>3729</v>
      </c>
      <c r="D508" s="230" t="s">
        <v>5305</v>
      </c>
      <c r="E508" s="232">
        <v>41124</v>
      </c>
      <c r="F508" s="225">
        <f t="shared" si="13"/>
        <v>41155</v>
      </c>
      <c r="G508" s="234">
        <v>5771.3</v>
      </c>
      <c r="H508" s="230">
        <f>H507+1</f>
        <v>566</v>
      </c>
      <c r="I508" s="230" t="s">
        <v>1308</v>
      </c>
      <c r="J508" s="233"/>
    </row>
    <row r="509" spans="1:10">
      <c r="A509" s="221">
        <v>4034</v>
      </c>
      <c r="B509" s="222" t="s">
        <v>5416</v>
      </c>
      <c r="C509" s="231">
        <v>4034</v>
      </c>
      <c r="D509" s="230" t="s">
        <v>5764</v>
      </c>
      <c r="E509" s="232">
        <v>41123</v>
      </c>
      <c r="F509" s="225">
        <f t="shared" si="13"/>
        <v>41154</v>
      </c>
      <c r="G509" s="234">
        <v>5771.3</v>
      </c>
      <c r="H509" s="230">
        <f>H508+1</f>
        <v>567</v>
      </c>
      <c r="I509" s="230" t="s">
        <v>1308</v>
      </c>
      <c r="J509" s="233"/>
    </row>
    <row r="510" spans="1:10">
      <c r="A510" s="221">
        <v>4025</v>
      </c>
      <c r="B510" s="222" t="s">
        <v>5416</v>
      </c>
      <c r="C510" s="231">
        <v>4025</v>
      </c>
      <c r="D510" s="230" t="s">
        <v>5766</v>
      </c>
      <c r="E510" s="232">
        <v>41124</v>
      </c>
      <c r="F510" s="225">
        <f t="shared" si="13"/>
        <v>41155</v>
      </c>
      <c r="G510" s="234">
        <v>5771.3</v>
      </c>
      <c r="H510" s="230">
        <f t="shared" ref="H510:H529" si="16">H509</f>
        <v>567</v>
      </c>
      <c r="I510" s="230" t="s">
        <v>1308</v>
      </c>
      <c r="J510" s="233"/>
    </row>
    <row r="511" spans="1:10">
      <c r="A511" s="221">
        <v>4024</v>
      </c>
      <c r="B511" s="222" t="s">
        <v>5416</v>
      </c>
      <c r="C511" s="231">
        <v>4024</v>
      </c>
      <c r="D511" s="230" t="s">
        <v>5770</v>
      </c>
      <c r="E511" s="232">
        <v>41124</v>
      </c>
      <c r="F511" s="225">
        <f t="shared" si="13"/>
        <v>41155</v>
      </c>
      <c r="G511" s="234">
        <v>5771.3</v>
      </c>
      <c r="H511" s="230">
        <f t="shared" si="16"/>
        <v>567</v>
      </c>
      <c r="I511" s="230" t="s">
        <v>1308</v>
      </c>
      <c r="J511" s="233"/>
    </row>
    <row r="512" spans="1:10">
      <c r="A512" s="221">
        <v>4023</v>
      </c>
      <c r="B512" s="222" t="s">
        <v>5416</v>
      </c>
      <c r="C512" s="231">
        <v>4023</v>
      </c>
      <c r="D512" s="230" t="s">
        <v>5768</v>
      </c>
      <c r="E512" s="232">
        <v>41127</v>
      </c>
      <c r="F512" s="225">
        <f t="shared" si="13"/>
        <v>41158</v>
      </c>
      <c r="G512" s="234">
        <v>5771.3</v>
      </c>
      <c r="H512" s="230">
        <f t="shared" si="16"/>
        <v>567</v>
      </c>
      <c r="I512" s="230" t="s">
        <v>1308</v>
      </c>
      <c r="J512" s="233"/>
    </row>
    <row r="513" spans="1:10">
      <c r="A513" s="221">
        <v>4027</v>
      </c>
      <c r="B513" s="222" t="s">
        <v>5416</v>
      </c>
      <c r="C513" s="231">
        <v>4027</v>
      </c>
      <c r="D513" s="230" t="s">
        <v>5772</v>
      </c>
      <c r="E513" s="232">
        <v>41127</v>
      </c>
      <c r="F513" s="225">
        <f t="shared" si="13"/>
        <v>41158</v>
      </c>
      <c r="G513" s="234">
        <v>5771.3</v>
      </c>
      <c r="H513" s="230">
        <f t="shared" si="16"/>
        <v>567</v>
      </c>
      <c r="I513" s="230" t="s">
        <v>1308</v>
      </c>
      <c r="J513" s="233"/>
    </row>
    <row r="514" spans="1:10">
      <c r="A514" s="221">
        <v>4039</v>
      </c>
      <c r="B514" s="222" t="s">
        <v>5416</v>
      </c>
      <c r="C514" s="231" t="s">
        <v>16990</v>
      </c>
      <c r="D514" s="230" t="s">
        <v>5840</v>
      </c>
      <c r="E514" s="232">
        <v>41127</v>
      </c>
      <c r="F514" s="225">
        <f t="shared" si="13"/>
        <v>41158</v>
      </c>
      <c r="G514" s="234">
        <v>5771.3</v>
      </c>
      <c r="H514" s="230">
        <f t="shared" si="16"/>
        <v>567</v>
      </c>
      <c r="I514" s="230" t="s">
        <v>1308</v>
      </c>
      <c r="J514" s="233"/>
    </row>
    <row r="515" spans="1:10">
      <c r="A515" s="221">
        <v>4028</v>
      </c>
      <c r="B515" s="222" t="s">
        <v>5416</v>
      </c>
      <c r="C515" s="231">
        <v>4028</v>
      </c>
      <c r="D515" s="230" t="s">
        <v>5847</v>
      </c>
      <c r="E515" s="232">
        <v>41130</v>
      </c>
      <c r="F515" s="225">
        <f t="shared" si="13"/>
        <v>41161</v>
      </c>
      <c r="G515" s="234">
        <v>5771.3</v>
      </c>
      <c r="H515" s="230">
        <f t="shared" si="16"/>
        <v>567</v>
      </c>
      <c r="I515" s="230" t="s">
        <v>1308</v>
      </c>
      <c r="J515" s="233"/>
    </row>
    <row r="516" spans="1:10">
      <c r="A516" s="221">
        <v>4037</v>
      </c>
      <c r="B516" s="222" t="s">
        <v>5416</v>
      </c>
      <c r="C516" s="231">
        <v>4037</v>
      </c>
      <c r="D516" s="230" t="s">
        <v>6006</v>
      </c>
      <c r="E516" s="232">
        <v>41134</v>
      </c>
      <c r="F516" s="225">
        <f t="shared" ref="F516:F579" si="17">E516+31</f>
        <v>41165</v>
      </c>
      <c r="G516" s="234">
        <v>5771.3</v>
      </c>
      <c r="H516" s="230">
        <f t="shared" si="16"/>
        <v>567</v>
      </c>
      <c r="I516" s="230" t="s">
        <v>1308</v>
      </c>
      <c r="J516" s="233"/>
    </row>
    <row r="517" spans="1:10">
      <c r="A517" s="221">
        <v>4043</v>
      </c>
      <c r="B517" s="222" t="s">
        <v>5416</v>
      </c>
      <c r="C517" s="231">
        <v>4043</v>
      </c>
      <c r="D517" s="230" t="s">
        <v>6008</v>
      </c>
      <c r="E517" s="232">
        <v>41134</v>
      </c>
      <c r="F517" s="225">
        <f t="shared" si="17"/>
        <v>41165</v>
      </c>
      <c r="G517" s="234">
        <v>5771.3</v>
      </c>
      <c r="H517" s="230">
        <f t="shared" si="16"/>
        <v>567</v>
      </c>
      <c r="I517" s="230" t="s">
        <v>1308</v>
      </c>
      <c r="J517" s="233"/>
    </row>
    <row r="518" spans="1:10">
      <c r="A518" s="221">
        <v>4046</v>
      </c>
      <c r="B518" s="222" t="s">
        <v>5416</v>
      </c>
      <c r="C518" s="231">
        <v>4046</v>
      </c>
      <c r="D518" s="230" t="s">
        <v>6014</v>
      </c>
      <c r="E518" s="232">
        <v>41134</v>
      </c>
      <c r="F518" s="225">
        <f t="shared" si="17"/>
        <v>41165</v>
      </c>
      <c r="G518" s="234">
        <v>5771.3</v>
      </c>
      <c r="H518" s="230">
        <f t="shared" si="16"/>
        <v>567</v>
      </c>
      <c r="I518" s="230" t="s">
        <v>1308</v>
      </c>
      <c r="J518" s="233"/>
    </row>
    <row r="519" spans="1:10">
      <c r="A519" s="221">
        <v>4045</v>
      </c>
      <c r="B519" s="222" t="s">
        <v>5416</v>
      </c>
      <c r="C519" s="231" t="s">
        <v>16991</v>
      </c>
      <c r="D519" s="230" t="s">
        <v>6012</v>
      </c>
      <c r="E519" s="232">
        <v>41134</v>
      </c>
      <c r="F519" s="225">
        <f t="shared" si="17"/>
        <v>41165</v>
      </c>
      <c r="G519" s="234">
        <v>5771.3</v>
      </c>
      <c r="H519" s="230">
        <f t="shared" si="16"/>
        <v>567</v>
      </c>
      <c r="I519" s="230" t="s">
        <v>1308</v>
      </c>
      <c r="J519" s="233"/>
    </row>
    <row r="520" spans="1:10">
      <c r="A520" s="221">
        <v>4051</v>
      </c>
      <c r="B520" s="222" t="s">
        <v>5416</v>
      </c>
      <c r="C520" s="231">
        <v>4051</v>
      </c>
      <c r="D520" s="230" t="s">
        <v>6188</v>
      </c>
      <c r="E520" s="232">
        <v>41135</v>
      </c>
      <c r="F520" s="225">
        <f t="shared" si="17"/>
        <v>41166</v>
      </c>
      <c r="G520" s="234">
        <v>5771.3</v>
      </c>
      <c r="H520" s="230">
        <f t="shared" si="16"/>
        <v>567</v>
      </c>
      <c r="I520" s="230" t="s">
        <v>1308</v>
      </c>
      <c r="J520" s="233"/>
    </row>
    <row r="521" spans="1:10">
      <c r="A521" s="221">
        <v>4044</v>
      </c>
      <c r="B521" s="222" t="s">
        <v>5416</v>
      </c>
      <c r="C521" s="231">
        <v>4044</v>
      </c>
      <c r="D521" s="230" t="s">
        <v>6011</v>
      </c>
      <c r="E521" s="232">
        <v>41135</v>
      </c>
      <c r="F521" s="225">
        <f t="shared" si="17"/>
        <v>41166</v>
      </c>
      <c r="G521" s="234">
        <v>5771.3</v>
      </c>
      <c r="H521" s="230">
        <f t="shared" si="16"/>
        <v>567</v>
      </c>
      <c r="I521" s="230" t="s">
        <v>1308</v>
      </c>
      <c r="J521" s="233"/>
    </row>
    <row r="522" spans="1:10">
      <c r="A522" s="221">
        <v>4052</v>
      </c>
      <c r="B522" s="222" t="s">
        <v>5416</v>
      </c>
      <c r="C522" s="231">
        <v>4052</v>
      </c>
      <c r="D522" s="230" t="s">
        <v>6190</v>
      </c>
      <c r="E522" s="232">
        <v>41135</v>
      </c>
      <c r="F522" s="225">
        <f t="shared" si="17"/>
        <v>41166</v>
      </c>
      <c r="G522" s="234">
        <v>5771.3</v>
      </c>
      <c r="H522" s="230">
        <f t="shared" si="16"/>
        <v>567</v>
      </c>
      <c r="I522" s="230" t="s">
        <v>1308</v>
      </c>
      <c r="J522" s="233"/>
    </row>
    <row r="523" spans="1:10">
      <c r="A523" s="221">
        <v>4022</v>
      </c>
      <c r="B523" s="222" t="s">
        <v>5416</v>
      </c>
      <c r="C523" s="230">
        <v>4022</v>
      </c>
      <c r="D523" s="230" t="s">
        <v>5846</v>
      </c>
      <c r="E523" s="232">
        <v>41137</v>
      </c>
      <c r="F523" s="225">
        <f t="shared" si="17"/>
        <v>41168</v>
      </c>
      <c r="G523" s="234">
        <v>5771.3</v>
      </c>
      <c r="H523" s="230">
        <f t="shared" si="16"/>
        <v>567</v>
      </c>
      <c r="I523" s="230" t="s">
        <v>1308</v>
      </c>
      <c r="J523" s="233"/>
    </row>
    <row r="524" spans="1:10">
      <c r="A524" s="221">
        <v>4040</v>
      </c>
      <c r="B524" s="222" t="s">
        <v>5416</v>
      </c>
      <c r="C524" s="230">
        <v>4040</v>
      </c>
      <c r="D524" s="230" t="s">
        <v>6288</v>
      </c>
      <c r="E524" s="232">
        <v>41137</v>
      </c>
      <c r="F524" s="225">
        <f t="shared" si="17"/>
        <v>41168</v>
      </c>
      <c r="G524" s="234">
        <v>5771.3</v>
      </c>
      <c r="H524" s="230">
        <f t="shared" si="16"/>
        <v>567</v>
      </c>
      <c r="I524" s="230" t="s">
        <v>1308</v>
      </c>
      <c r="J524" s="233"/>
    </row>
    <row r="525" spans="1:10">
      <c r="A525" s="221">
        <v>4041</v>
      </c>
      <c r="B525" s="222" t="s">
        <v>5416</v>
      </c>
      <c r="C525" s="230">
        <v>4041</v>
      </c>
      <c r="D525" s="230" t="s">
        <v>6290</v>
      </c>
      <c r="E525" s="232">
        <v>41138</v>
      </c>
      <c r="F525" s="225">
        <f t="shared" si="17"/>
        <v>41169</v>
      </c>
      <c r="G525" s="234">
        <v>5771.3</v>
      </c>
      <c r="H525" s="230">
        <f t="shared" si="16"/>
        <v>567</v>
      </c>
      <c r="I525" s="230" t="s">
        <v>1308</v>
      </c>
      <c r="J525" s="233"/>
    </row>
    <row r="526" spans="1:10">
      <c r="A526" s="221">
        <v>4026</v>
      </c>
      <c r="B526" s="222" t="s">
        <v>5416</v>
      </c>
      <c r="C526" s="230">
        <v>4026</v>
      </c>
      <c r="D526" s="230" t="s">
        <v>5842</v>
      </c>
      <c r="E526" s="232">
        <v>41141</v>
      </c>
      <c r="F526" s="225">
        <f t="shared" si="17"/>
        <v>41172</v>
      </c>
      <c r="G526" s="234">
        <v>5771.3</v>
      </c>
      <c r="H526" s="230">
        <f t="shared" si="16"/>
        <v>567</v>
      </c>
      <c r="I526" s="230" t="s">
        <v>1308</v>
      </c>
      <c r="J526" s="233"/>
    </row>
    <row r="527" spans="1:10">
      <c r="A527" s="221">
        <v>4029</v>
      </c>
      <c r="B527" s="222" t="s">
        <v>5416</v>
      </c>
      <c r="C527" s="230">
        <v>4029</v>
      </c>
      <c r="D527" s="230" t="s">
        <v>6284</v>
      </c>
      <c r="E527" s="232">
        <v>41141</v>
      </c>
      <c r="F527" s="225">
        <f t="shared" si="17"/>
        <v>41172</v>
      </c>
      <c r="G527" s="234">
        <v>5771.3</v>
      </c>
      <c r="H527" s="230">
        <f t="shared" si="16"/>
        <v>567</v>
      </c>
      <c r="I527" s="230" t="s">
        <v>1308</v>
      </c>
      <c r="J527" s="233"/>
    </row>
    <row r="528" spans="1:10">
      <c r="A528" s="221">
        <v>4050</v>
      </c>
      <c r="B528" s="222" t="s">
        <v>5416</v>
      </c>
      <c r="C528" s="231" t="s">
        <v>16992</v>
      </c>
      <c r="D528" s="230" t="s">
        <v>6535</v>
      </c>
      <c r="E528" s="232">
        <v>41149</v>
      </c>
      <c r="F528" s="225">
        <f t="shared" si="17"/>
        <v>41180</v>
      </c>
      <c r="G528" s="234">
        <v>5771.3</v>
      </c>
      <c r="H528" s="230">
        <f t="shared" si="16"/>
        <v>567</v>
      </c>
      <c r="I528" s="230" t="s">
        <v>1308</v>
      </c>
      <c r="J528" s="233"/>
    </row>
    <row r="529" spans="1:10">
      <c r="A529" s="221">
        <v>4048</v>
      </c>
      <c r="B529" s="222" t="s">
        <v>5416</v>
      </c>
      <c r="C529" s="230">
        <v>4048</v>
      </c>
      <c r="D529" s="230" t="s">
        <v>6287</v>
      </c>
      <c r="E529" s="232">
        <v>41151</v>
      </c>
      <c r="F529" s="225">
        <f t="shared" si="17"/>
        <v>41182</v>
      </c>
      <c r="G529" s="234">
        <v>5771.3</v>
      </c>
      <c r="H529" s="230">
        <f t="shared" si="16"/>
        <v>567</v>
      </c>
      <c r="I529" s="231" t="s">
        <v>454</v>
      </c>
      <c r="J529" s="233"/>
    </row>
    <row r="530" spans="1:10">
      <c r="A530" s="221">
        <v>3561</v>
      </c>
      <c r="B530" s="222" t="s">
        <v>3078</v>
      </c>
      <c r="C530" s="230">
        <v>3561</v>
      </c>
      <c r="D530" s="230" t="s">
        <v>6258</v>
      </c>
      <c r="E530" s="232">
        <v>41138</v>
      </c>
      <c r="F530" s="225">
        <f t="shared" si="17"/>
        <v>41169</v>
      </c>
      <c r="G530" s="234">
        <v>5771.3</v>
      </c>
      <c r="H530" s="230">
        <f>H529+1</f>
        <v>568</v>
      </c>
      <c r="I530" s="230" t="s">
        <v>1308</v>
      </c>
      <c r="J530" s="233"/>
    </row>
    <row r="531" spans="1:10">
      <c r="A531" s="221" t="s">
        <v>1136</v>
      </c>
      <c r="B531" s="222" t="s">
        <v>1071</v>
      </c>
      <c r="C531" s="231" t="s">
        <v>16993</v>
      </c>
      <c r="D531" s="230" t="s">
        <v>6164</v>
      </c>
      <c r="E531" s="232">
        <v>41135</v>
      </c>
      <c r="F531" s="225">
        <f t="shared" si="17"/>
        <v>41166</v>
      </c>
      <c r="G531" s="234">
        <v>5771.3</v>
      </c>
      <c r="H531" s="230">
        <f>H530+1</f>
        <v>569</v>
      </c>
      <c r="I531" s="230" t="s">
        <v>1308</v>
      </c>
      <c r="J531" s="233"/>
    </row>
    <row r="532" spans="1:10">
      <c r="A532" s="221">
        <v>3562</v>
      </c>
      <c r="B532" s="222" t="s">
        <v>3075</v>
      </c>
      <c r="C532" s="230">
        <v>3562</v>
      </c>
      <c r="D532" s="230" t="s">
        <v>5973</v>
      </c>
      <c r="E532" s="232">
        <v>41137</v>
      </c>
      <c r="F532" s="225">
        <f t="shared" si="17"/>
        <v>41168</v>
      </c>
      <c r="G532" s="234">
        <v>5771.3</v>
      </c>
      <c r="H532" s="230">
        <f>H531+1</f>
        <v>570</v>
      </c>
      <c r="I532" s="230" t="s">
        <v>1308</v>
      </c>
      <c r="J532" s="233"/>
    </row>
    <row r="533" spans="1:10">
      <c r="A533" s="221">
        <v>3966</v>
      </c>
      <c r="B533" s="222" t="s">
        <v>3070</v>
      </c>
      <c r="C533" s="231">
        <v>3966</v>
      </c>
      <c r="D533" s="230" t="s">
        <v>5761</v>
      </c>
      <c r="E533" s="232">
        <v>41123</v>
      </c>
      <c r="F533" s="225">
        <f t="shared" si="17"/>
        <v>41154</v>
      </c>
      <c r="G533" s="234">
        <v>5771.3</v>
      </c>
      <c r="H533" s="230">
        <f>H532+1</f>
        <v>571</v>
      </c>
      <c r="I533" s="230" t="s">
        <v>1308</v>
      </c>
      <c r="J533" s="233"/>
    </row>
    <row r="534" spans="1:10">
      <c r="A534" s="221">
        <v>3965</v>
      </c>
      <c r="B534" s="222" t="s">
        <v>3070</v>
      </c>
      <c r="C534" s="231">
        <v>3965</v>
      </c>
      <c r="D534" s="230" t="s">
        <v>5759</v>
      </c>
      <c r="E534" s="232">
        <v>41124</v>
      </c>
      <c r="F534" s="225">
        <f t="shared" si="17"/>
        <v>41155</v>
      </c>
      <c r="G534" s="234">
        <v>5771.3</v>
      </c>
      <c r="H534" s="230">
        <f>H533</f>
        <v>571</v>
      </c>
      <c r="I534" s="230" t="s">
        <v>1308</v>
      </c>
      <c r="J534" s="233"/>
    </row>
    <row r="535" spans="1:10">
      <c r="A535" s="221">
        <v>3964</v>
      </c>
      <c r="B535" s="222" t="s">
        <v>3070</v>
      </c>
      <c r="C535" s="231" t="s">
        <v>16994</v>
      </c>
      <c r="D535" s="230" t="s">
        <v>5758</v>
      </c>
      <c r="E535" s="232">
        <v>41128</v>
      </c>
      <c r="F535" s="225">
        <f t="shared" si="17"/>
        <v>41159</v>
      </c>
      <c r="G535" s="234">
        <v>5771.3</v>
      </c>
      <c r="H535" s="230">
        <f>H534</f>
        <v>571</v>
      </c>
      <c r="I535" s="230" t="s">
        <v>1308</v>
      </c>
      <c r="J535" s="233"/>
    </row>
    <row r="536" spans="1:10">
      <c r="A536" s="221" t="s">
        <v>1147</v>
      </c>
      <c r="B536" s="222" t="s">
        <v>1078</v>
      </c>
      <c r="C536" s="231" t="s">
        <v>16995</v>
      </c>
      <c r="D536" s="230" t="s">
        <v>5226</v>
      </c>
      <c r="E536" s="232">
        <v>41151</v>
      </c>
      <c r="F536" s="225">
        <f t="shared" si="17"/>
        <v>41182</v>
      </c>
      <c r="G536" s="234">
        <v>5771.3</v>
      </c>
      <c r="H536" s="230">
        <f t="shared" ref="H536:H557" si="18">H535+1</f>
        <v>572</v>
      </c>
      <c r="I536" s="231" t="s">
        <v>454</v>
      </c>
      <c r="J536" s="233"/>
    </row>
    <row r="537" spans="1:10">
      <c r="A537" s="221">
        <v>3570</v>
      </c>
      <c r="B537" s="222" t="s">
        <v>3129</v>
      </c>
      <c r="C537" s="231">
        <v>3570</v>
      </c>
      <c r="D537" s="230" t="s">
        <v>5666</v>
      </c>
      <c r="E537" s="232">
        <v>41123</v>
      </c>
      <c r="F537" s="225">
        <f t="shared" si="17"/>
        <v>41154</v>
      </c>
      <c r="G537" s="234">
        <v>5771.3</v>
      </c>
      <c r="H537" s="230">
        <f t="shared" si="18"/>
        <v>573</v>
      </c>
      <c r="I537" s="230" t="s">
        <v>1308</v>
      </c>
      <c r="J537" s="233"/>
    </row>
    <row r="538" spans="1:10">
      <c r="A538" s="221" t="s">
        <v>720</v>
      </c>
      <c r="B538" s="222" t="s">
        <v>721</v>
      </c>
      <c r="C538" s="231" t="s">
        <v>16996</v>
      </c>
      <c r="D538" s="230" t="s">
        <v>5291</v>
      </c>
      <c r="E538" s="232">
        <v>41127</v>
      </c>
      <c r="F538" s="225">
        <f t="shared" si="17"/>
        <v>41158</v>
      </c>
      <c r="G538" s="234">
        <v>5771.3</v>
      </c>
      <c r="H538" s="230">
        <f t="shared" si="18"/>
        <v>574</v>
      </c>
      <c r="I538" s="230" t="s">
        <v>1308</v>
      </c>
      <c r="J538" s="233"/>
    </row>
    <row r="539" spans="1:10">
      <c r="A539" s="221">
        <v>3578</v>
      </c>
      <c r="B539" s="222" t="s">
        <v>3150</v>
      </c>
      <c r="C539" s="231">
        <v>3578</v>
      </c>
      <c r="D539" s="230" t="s">
        <v>5804</v>
      </c>
      <c r="E539" s="232">
        <v>41130</v>
      </c>
      <c r="F539" s="225">
        <f t="shared" si="17"/>
        <v>41161</v>
      </c>
      <c r="G539" s="234">
        <v>5771.3</v>
      </c>
      <c r="H539" s="230">
        <f t="shared" si="18"/>
        <v>575</v>
      </c>
      <c r="I539" s="230" t="s">
        <v>1308</v>
      </c>
      <c r="J539" s="233"/>
    </row>
    <row r="540" spans="1:10">
      <c r="A540" s="221">
        <v>3579</v>
      </c>
      <c r="B540" s="222" t="s">
        <v>3121</v>
      </c>
      <c r="C540" s="231">
        <v>3579</v>
      </c>
      <c r="D540" s="230" t="s">
        <v>5236</v>
      </c>
      <c r="E540" s="232">
        <v>41124</v>
      </c>
      <c r="F540" s="225">
        <f t="shared" si="17"/>
        <v>41155</v>
      </c>
      <c r="G540" s="234">
        <v>5771.3</v>
      </c>
      <c r="H540" s="230">
        <f t="shared" si="18"/>
        <v>576</v>
      </c>
      <c r="I540" s="230" t="s">
        <v>1308</v>
      </c>
      <c r="J540" s="233"/>
    </row>
    <row r="541" spans="1:10">
      <c r="A541" s="221">
        <v>3580</v>
      </c>
      <c r="B541" s="222" t="s">
        <v>3118</v>
      </c>
      <c r="C541" s="231">
        <v>3580</v>
      </c>
      <c r="D541" s="230" t="s">
        <v>5152</v>
      </c>
      <c r="E541" s="232">
        <v>41122</v>
      </c>
      <c r="F541" s="225">
        <f t="shared" si="17"/>
        <v>41153</v>
      </c>
      <c r="G541" s="234">
        <v>5771.3</v>
      </c>
      <c r="H541" s="230">
        <f t="shared" si="18"/>
        <v>577</v>
      </c>
      <c r="I541" s="230" t="s">
        <v>1308</v>
      </c>
      <c r="J541" s="233"/>
    </row>
    <row r="542" spans="1:10">
      <c r="A542" s="221" t="s">
        <v>1166</v>
      </c>
      <c r="B542" s="222" t="s">
        <v>1090</v>
      </c>
      <c r="C542" s="231" t="s">
        <v>16997</v>
      </c>
      <c r="D542" s="230" t="s">
        <v>5651</v>
      </c>
      <c r="E542" s="232">
        <v>41122</v>
      </c>
      <c r="F542" s="225">
        <f t="shared" si="17"/>
        <v>41153</v>
      </c>
      <c r="G542" s="234">
        <v>5771.3</v>
      </c>
      <c r="H542" s="230">
        <f t="shared" si="18"/>
        <v>578</v>
      </c>
      <c r="I542" s="230" t="s">
        <v>1308</v>
      </c>
      <c r="J542" s="233"/>
    </row>
    <row r="543" spans="1:10">
      <c r="A543" s="221">
        <v>3581</v>
      </c>
      <c r="B543" s="222" t="s">
        <v>3279</v>
      </c>
      <c r="C543" s="231">
        <v>3581</v>
      </c>
      <c r="D543" s="230" t="s">
        <v>6170</v>
      </c>
      <c r="E543" s="232">
        <v>41135</v>
      </c>
      <c r="F543" s="225">
        <f t="shared" si="17"/>
        <v>41166</v>
      </c>
      <c r="G543" s="234">
        <v>5771.3</v>
      </c>
      <c r="H543" s="230">
        <f t="shared" si="18"/>
        <v>579</v>
      </c>
      <c r="I543" s="230" t="s">
        <v>1308</v>
      </c>
      <c r="J543" s="233"/>
    </row>
    <row r="544" spans="1:10">
      <c r="A544" s="221">
        <v>3537</v>
      </c>
      <c r="B544" s="222" t="s">
        <v>2960</v>
      </c>
      <c r="C544" s="230">
        <v>3537</v>
      </c>
      <c r="D544" s="230" t="s">
        <v>5150</v>
      </c>
      <c r="E544" s="232">
        <v>41142</v>
      </c>
      <c r="F544" s="225">
        <f t="shared" si="17"/>
        <v>41173</v>
      </c>
      <c r="G544" s="234">
        <v>5771.3</v>
      </c>
      <c r="H544" s="230">
        <f t="shared" si="18"/>
        <v>580</v>
      </c>
      <c r="I544" s="230" t="s">
        <v>1308</v>
      </c>
      <c r="J544" s="233"/>
    </row>
    <row r="545" spans="1:10">
      <c r="A545" s="221" t="s">
        <v>706</v>
      </c>
      <c r="B545" s="222" t="s">
        <v>707</v>
      </c>
      <c r="C545" s="231" t="s">
        <v>16998</v>
      </c>
      <c r="D545" s="230" t="s">
        <v>6247</v>
      </c>
      <c r="E545" s="232">
        <v>41137</v>
      </c>
      <c r="F545" s="225">
        <f t="shared" si="17"/>
        <v>41168</v>
      </c>
      <c r="G545" s="234">
        <v>5771.3</v>
      </c>
      <c r="H545" s="230">
        <f t="shared" si="18"/>
        <v>581</v>
      </c>
      <c r="I545" s="230" t="s">
        <v>1308</v>
      </c>
      <c r="J545" s="233"/>
    </row>
    <row r="546" spans="1:10">
      <c r="A546" s="221">
        <v>3540</v>
      </c>
      <c r="B546" s="222" t="s">
        <v>2956</v>
      </c>
      <c r="C546" s="231">
        <v>3540</v>
      </c>
      <c r="D546" s="230" t="s">
        <v>5802</v>
      </c>
      <c r="E546" s="232">
        <v>41130</v>
      </c>
      <c r="F546" s="225">
        <f t="shared" si="17"/>
        <v>41161</v>
      </c>
      <c r="G546" s="234">
        <v>5771.3</v>
      </c>
      <c r="H546" s="230">
        <f t="shared" si="18"/>
        <v>582</v>
      </c>
      <c r="I546" s="230" t="s">
        <v>1308</v>
      </c>
      <c r="J546" s="233"/>
    </row>
    <row r="547" spans="1:10">
      <c r="A547" s="221" t="s">
        <v>896</v>
      </c>
      <c r="B547" s="222" t="s">
        <v>915</v>
      </c>
      <c r="C547" s="231" t="s">
        <v>16999</v>
      </c>
      <c r="D547" s="230" t="s">
        <v>5791</v>
      </c>
      <c r="E547" s="232">
        <v>41134</v>
      </c>
      <c r="F547" s="225">
        <f t="shared" si="17"/>
        <v>41165</v>
      </c>
      <c r="G547" s="234">
        <v>5771.3</v>
      </c>
      <c r="H547" s="230">
        <f t="shared" si="18"/>
        <v>583</v>
      </c>
      <c r="I547" s="230" t="s">
        <v>1308</v>
      </c>
      <c r="J547" s="233"/>
    </row>
    <row r="548" spans="1:10">
      <c r="A548" s="221">
        <v>3877</v>
      </c>
      <c r="B548" s="222" t="s">
        <v>4748</v>
      </c>
      <c r="C548" s="231">
        <v>3877</v>
      </c>
      <c r="D548" s="230" t="s">
        <v>5556</v>
      </c>
      <c r="E548" s="232">
        <v>41122</v>
      </c>
      <c r="F548" s="225">
        <f t="shared" si="17"/>
        <v>41153</v>
      </c>
      <c r="G548" s="234">
        <v>5771.3</v>
      </c>
      <c r="H548" s="230">
        <f t="shared" si="18"/>
        <v>584</v>
      </c>
      <c r="I548" s="230" t="s">
        <v>1308</v>
      </c>
      <c r="J548" s="233"/>
    </row>
    <row r="549" spans="1:10">
      <c r="A549" s="221">
        <v>3586</v>
      </c>
      <c r="B549" s="222" t="s">
        <v>3290</v>
      </c>
      <c r="C549" s="231">
        <v>3586</v>
      </c>
      <c r="D549" s="230" t="s">
        <v>5808</v>
      </c>
      <c r="E549" s="232">
        <v>41131</v>
      </c>
      <c r="F549" s="225">
        <f t="shared" si="17"/>
        <v>41162</v>
      </c>
      <c r="G549" s="234">
        <v>5771.3</v>
      </c>
      <c r="H549" s="230">
        <f t="shared" si="18"/>
        <v>585</v>
      </c>
      <c r="I549" s="230" t="s">
        <v>1308</v>
      </c>
      <c r="J549" s="233"/>
    </row>
    <row r="550" spans="1:10">
      <c r="A550" s="221">
        <v>3588</v>
      </c>
      <c r="B550" s="222" t="s">
        <v>3304</v>
      </c>
      <c r="C550" s="231">
        <v>3588</v>
      </c>
      <c r="D550" s="230" t="s">
        <v>5086</v>
      </c>
      <c r="E550" s="232">
        <v>41131</v>
      </c>
      <c r="F550" s="225">
        <f t="shared" si="17"/>
        <v>41162</v>
      </c>
      <c r="G550" s="234">
        <v>5771.3</v>
      </c>
      <c r="H550" s="230">
        <f t="shared" si="18"/>
        <v>586</v>
      </c>
      <c r="I550" s="230" t="s">
        <v>1308</v>
      </c>
      <c r="J550" s="233"/>
    </row>
    <row r="551" spans="1:10">
      <c r="A551" s="221" t="s">
        <v>910</v>
      </c>
      <c r="B551" s="222" t="s">
        <v>927</v>
      </c>
      <c r="C551" s="231" t="s">
        <v>17000</v>
      </c>
      <c r="D551" s="230" t="s">
        <v>5220</v>
      </c>
      <c r="E551" s="232">
        <v>41131</v>
      </c>
      <c r="F551" s="225">
        <f t="shared" si="17"/>
        <v>41162</v>
      </c>
      <c r="G551" s="234">
        <v>5771.3</v>
      </c>
      <c r="H551" s="230">
        <f t="shared" si="18"/>
        <v>587</v>
      </c>
      <c r="I551" s="230" t="s">
        <v>1308</v>
      </c>
      <c r="J551" s="233"/>
    </row>
    <row r="552" spans="1:10">
      <c r="A552" s="221" t="s">
        <v>1152</v>
      </c>
      <c r="B552" s="222" t="s">
        <v>1082</v>
      </c>
      <c r="C552" s="231" t="s">
        <v>17001</v>
      </c>
      <c r="D552" s="230" t="s">
        <v>6161</v>
      </c>
      <c r="E552" s="232">
        <v>41135</v>
      </c>
      <c r="F552" s="225">
        <f t="shared" si="17"/>
        <v>41166</v>
      </c>
      <c r="G552" s="234">
        <v>5771.3</v>
      </c>
      <c r="H552" s="230">
        <f t="shared" si="18"/>
        <v>588</v>
      </c>
      <c r="I552" s="230" t="s">
        <v>1308</v>
      </c>
      <c r="J552" s="233"/>
    </row>
    <row r="553" spans="1:10">
      <c r="A553" s="221">
        <v>3593</v>
      </c>
      <c r="B553" s="222" t="s">
        <v>3244</v>
      </c>
      <c r="C553" s="231" t="s">
        <v>17002</v>
      </c>
      <c r="D553" s="230" t="s">
        <v>5974</v>
      </c>
      <c r="E553" s="232">
        <v>41134</v>
      </c>
      <c r="F553" s="225">
        <f t="shared" si="17"/>
        <v>41165</v>
      </c>
      <c r="G553" s="234">
        <v>5771.3</v>
      </c>
      <c r="H553" s="230">
        <f t="shared" si="18"/>
        <v>589</v>
      </c>
      <c r="I553" s="230" t="s">
        <v>1308</v>
      </c>
      <c r="J553" s="233"/>
    </row>
    <row r="554" spans="1:10">
      <c r="A554" s="221">
        <v>3543</v>
      </c>
      <c r="B554" s="222" t="s">
        <v>1709</v>
      </c>
      <c r="C554" s="230">
        <v>3543</v>
      </c>
      <c r="D554" s="230" t="s">
        <v>3385</v>
      </c>
      <c r="E554" s="232">
        <v>41144</v>
      </c>
      <c r="F554" s="225">
        <f t="shared" si="17"/>
        <v>41175</v>
      </c>
      <c r="G554" s="234">
        <v>5771.3</v>
      </c>
      <c r="H554" s="230">
        <f t="shared" si="18"/>
        <v>590</v>
      </c>
      <c r="I554" s="230" t="s">
        <v>1308</v>
      </c>
      <c r="J554" s="233"/>
    </row>
    <row r="555" spans="1:10">
      <c r="A555" s="221" t="s">
        <v>1109</v>
      </c>
      <c r="B555" s="222" t="s">
        <v>1110</v>
      </c>
      <c r="C555" s="231" t="s">
        <v>17003</v>
      </c>
      <c r="D555" s="230" t="s">
        <v>5653</v>
      </c>
      <c r="E555" s="232">
        <v>41122</v>
      </c>
      <c r="F555" s="225">
        <f t="shared" si="17"/>
        <v>41153</v>
      </c>
      <c r="G555" s="234">
        <v>5771.3</v>
      </c>
      <c r="H555" s="230">
        <f t="shared" si="18"/>
        <v>591</v>
      </c>
      <c r="I555" s="230" t="s">
        <v>1308</v>
      </c>
      <c r="J555" s="233"/>
    </row>
    <row r="556" spans="1:10">
      <c r="A556" s="221">
        <v>3596</v>
      </c>
      <c r="B556" s="222" t="s">
        <v>3255</v>
      </c>
      <c r="C556" s="231">
        <v>3596</v>
      </c>
      <c r="D556" s="230" t="s">
        <v>5976</v>
      </c>
      <c r="E556" s="232">
        <v>41131</v>
      </c>
      <c r="F556" s="225">
        <f t="shared" si="17"/>
        <v>41162</v>
      </c>
      <c r="G556" s="234">
        <v>5771.3</v>
      </c>
      <c r="H556" s="230">
        <f t="shared" si="18"/>
        <v>592</v>
      </c>
      <c r="I556" s="230" t="s">
        <v>1308</v>
      </c>
      <c r="J556" s="233"/>
    </row>
    <row r="557" spans="1:10">
      <c r="A557" s="221" t="s">
        <v>820</v>
      </c>
      <c r="B557" s="222" t="s">
        <v>821</v>
      </c>
      <c r="C557" s="231" t="s">
        <v>17004</v>
      </c>
      <c r="D557" s="230" t="s">
        <v>6159</v>
      </c>
      <c r="E557" s="232">
        <v>41137</v>
      </c>
      <c r="F557" s="225">
        <f t="shared" si="17"/>
        <v>41168</v>
      </c>
      <c r="G557" s="234">
        <v>5771.3</v>
      </c>
      <c r="H557" s="230">
        <f t="shared" si="18"/>
        <v>593</v>
      </c>
      <c r="I557" s="230" t="s">
        <v>1308</v>
      </c>
      <c r="J557" s="233"/>
    </row>
    <row r="558" spans="1:10">
      <c r="A558" s="221">
        <v>4144</v>
      </c>
      <c r="B558" s="222" t="s">
        <v>1716</v>
      </c>
      <c r="C558" s="230">
        <v>4144</v>
      </c>
      <c r="D558" s="230" t="s">
        <v>6297</v>
      </c>
      <c r="E558" s="232">
        <v>41137</v>
      </c>
      <c r="F558" s="225">
        <f t="shared" si="17"/>
        <v>41168</v>
      </c>
      <c r="G558" s="234">
        <v>5771.3</v>
      </c>
      <c r="H558" s="230">
        <f>H557</f>
        <v>593</v>
      </c>
      <c r="I558" s="230" t="s">
        <v>1308</v>
      </c>
      <c r="J558" s="233"/>
    </row>
    <row r="559" spans="1:10">
      <c r="A559" s="221">
        <v>4148</v>
      </c>
      <c r="B559" s="222" t="s">
        <v>1716</v>
      </c>
      <c r="C559" s="230">
        <v>4148</v>
      </c>
      <c r="D559" s="230" t="s">
        <v>6192</v>
      </c>
      <c r="E559" s="232">
        <v>41137</v>
      </c>
      <c r="F559" s="225">
        <f t="shared" si="17"/>
        <v>41168</v>
      </c>
      <c r="G559" s="234">
        <v>5771.3</v>
      </c>
      <c r="H559" s="230">
        <f t="shared" ref="H559:H568" si="19">H558</f>
        <v>593</v>
      </c>
      <c r="I559" s="230" t="s">
        <v>1308</v>
      </c>
      <c r="J559" s="233"/>
    </row>
    <row r="560" spans="1:10">
      <c r="A560" s="221">
        <v>4139</v>
      </c>
      <c r="B560" s="222" t="s">
        <v>1716</v>
      </c>
      <c r="C560" s="230">
        <v>4139</v>
      </c>
      <c r="D560" s="230" t="s">
        <v>6295</v>
      </c>
      <c r="E560" s="232">
        <v>41137</v>
      </c>
      <c r="F560" s="225">
        <f t="shared" si="17"/>
        <v>41168</v>
      </c>
      <c r="G560" s="234">
        <v>5771.3</v>
      </c>
      <c r="H560" s="230">
        <f t="shared" si="19"/>
        <v>593</v>
      </c>
      <c r="I560" s="230" t="s">
        <v>1308</v>
      </c>
      <c r="J560" s="233"/>
    </row>
    <row r="561" spans="1:10">
      <c r="A561" s="221">
        <v>4146</v>
      </c>
      <c r="B561" s="222" t="s">
        <v>1716</v>
      </c>
      <c r="C561" s="230">
        <v>4146</v>
      </c>
      <c r="D561" s="230" t="s">
        <v>6300</v>
      </c>
      <c r="E561" s="232">
        <v>41138</v>
      </c>
      <c r="F561" s="225">
        <f t="shared" si="17"/>
        <v>41169</v>
      </c>
      <c r="G561" s="234">
        <v>5771.3</v>
      </c>
      <c r="H561" s="230">
        <f t="shared" si="19"/>
        <v>593</v>
      </c>
      <c r="I561" s="230" t="s">
        <v>1308</v>
      </c>
      <c r="J561" s="233"/>
    </row>
    <row r="562" spans="1:10">
      <c r="A562" s="221">
        <v>4143</v>
      </c>
      <c r="B562" s="222" t="s">
        <v>1716</v>
      </c>
      <c r="C562" s="230">
        <v>4143</v>
      </c>
      <c r="D562" s="230" t="s">
        <v>6306</v>
      </c>
      <c r="E562" s="232">
        <v>41138</v>
      </c>
      <c r="F562" s="225">
        <f t="shared" si="17"/>
        <v>41169</v>
      </c>
      <c r="G562" s="234">
        <v>5771.3</v>
      </c>
      <c r="H562" s="230">
        <f t="shared" si="19"/>
        <v>593</v>
      </c>
      <c r="I562" s="230" t="s">
        <v>1308</v>
      </c>
      <c r="J562" s="233"/>
    </row>
    <row r="563" spans="1:10">
      <c r="A563" s="221">
        <v>4142</v>
      </c>
      <c r="B563" s="222" t="s">
        <v>1716</v>
      </c>
      <c r="C563" s="230">
        <v>4142</v>
      </c>
      <c r="D563" s="230" t="s">
        <v>6292</v>
      </c>
      <c r="E563" s="232">
        <v>41141</v>
      </c>
      <c r="F563" s="225">
        <f t="shared" si="17"/>
        <v>41172</v>
      </c>
      <c r="G563" s="234">
        <v>5771.3</v>
      </c>
      <c r="H563" s="230">
        <f t="shared" si="19"/>
        <v>593</v>
      </c>
      <c r="I563" s="230" t="s">
        <v>1308</v>
      </c>
      <c r="J563" s="233"/>
    </row>
    <row r="564" spans="1:10">
      <c r="A564" s="221">
        <v>4147</v>
      </c>
      <c r="B564" s="222" t="s">
        <v>1716</v>
      </c>
      <c r="C564" s="230">
        <v>4147</v>
      </c>
      <c r="D564" s="230" t="s">
        <v>6304</v>
      </c>
      <c r="E564" s="232">
        <v>41141</v>
      </c>
      <c r="F564" s="225">
        <f t="shared" si="17"/>
        <v>41172</v>
      </c>
      <c r="G564" s="234">
        <v>5771.3</v>
      </c>
      <c r="H564" s="230">
        <f t="shared" si="19"/>
        <v>593</v>
      </c>
      <c r="I564" s="230" t="s">
        <v>1308</v>
      </c>
      <c r="J564" s="233"/>
    </row>
    <row r="565" spans="1:10">
      <c r="A565" s="221">
        <v>4141</v>
      </c>
      <c r="B565" s="222" t="s">
        <v>1716</v>
      </c>
      <c r="C565" s="230">
        <v>4141</v>
      </c>
      <c r="D565" s="230" t="s">
        <v>6308</v>
      </c>
      <c r="E565" s="232">
        <v>41141</v>
      </c>
      <c r="F565" s="225">
        <f t="shared" si="17"/>
        <v>41172</v>
      </c>
      <c r="G565" s="234">
        <v>5771.3</v>
      </c>
      <c r="H565" s="230">
        <f t="shared" si="19"/>
        <v>593</v>
      </c>
      <c r="I565" s="230" t="s">
        <v>1308</v>
      </c>
      <c r="J565" s="233"/>
    </row>
    <row r="566" spans="1:10">
      <c r="A566" s="221">
        <v>4149</v>
      </c>
      <c r="B566" s="222" t="s">
        <v>1716</v>
      </c>
      <c r="C566" s="230">
        <v>4149</v>
      </c>
      <c r="D566" s="230" t="s">
        <v>6303</v>
      </c>
      <c r="E566" s="232">
        <v>41142</v>
      </c>
      <c r="F566" s="225">
        <f t="shared" si="17"/>
        <v>41173</v>
      </c>
      <c r="G566" s="234">
        <v>5771.3</v>
      </c>
      <c r="H566" s="230">
        <f t="shared" si="19"/>
        <v>593</v>
      </c>
      <c r="I566" s="230" t="s">
        <v>1308</v>
      </c>
      <c r="J566" s="233"/>
    </row>
    <row r="567" spans="1:10">
      <c r="A567" s="221">
        <v>4137</v>
      </c>
      <c r="B567" s="222" t="s">
        <v>1716</v>
      </c>
      <c r="C567" s="231" t="s">
        <v>17005</v>
      </c>
      <c r="D567" s="230" t="s">
        <v>6313</v>
      </c>
      <c r="E567" s="232">
        <v>41143</v>
      </c>
      <c r="F567" s="225">
        <f t="shared" si="17"/>
        <v>41174</v>
      </c>
      <c r="G567" s="234">
        <v>5771.3</v>
      </c>
      <c r="H567" s="230">
        <f t="shared" si="19"/>
        <v>593</v>
      </c>
      <c r="I567" s="230" t="s">
        <v>1308</v>
      </c>
      <c r="J567" s="233"/>
    </row>
    <row r="568" spans="1:10">
      <c r="A568" s="221">
        <v>4138</v>
      </c>
      <c r="B568" s="222" t="s">
        <v>1716</v>
      </c>
      <c r="C568" s="230">
        <v>4138</v>
      </c>
      <c r="D568" s="230" t="s">
        <v>6540</v>
      </c>
      <c r="E568" s="232">
        <v>41144</v>
      </c>
      <c r="F568" s="225">
        <f t="shared" si="17"/>
        <v>41175</v>
      </c>
      <c r="G568" s="234">
        <v>5771.3</v>
      </c>
      <c r="H568" s="230">
        <f t="shared" si="19"/>
        <v>593</v>
      </c>
      <c r="I568" s="230" t="s">
        <v>1308</v>
      </c>
      <c r="J568" s="233"/>
    </row>
    <row r="569" spans="1:10">
      <c r="A569" s="221" t="s">
        <v>732</v>
      </c>
      <c r="B569" s="222" t="s">
        <v>733</v>
      </c>
      <c r="C569" s="231" t="s">
        <v>17006</v>
      </c>
      <c r="D569" s="230" t="s">
        <v>6245</v>
      </c>
      <c r="E569" s="232">
        <v>41137</v>
      </c>
      <c r="F569" s="225">
        <f t="shared" si="17"/>
        <v>41168</v>
      </c>
      <c r="G569" s="234">
        <v>5771.3</v>
      </c>
      <c r="H569" s="230">
        <f>H568+1</f>
        <v>594</v>
      </c>
      <c r="I569" s="230" t="s">
        <v>1308</v>
      </c>
      <c r="J569" s="233"/>
    </row>
    <row r="570" spans="1:10">
      <c r="A570" s="221" t="s">
        <v>1115</v>
      </c>
      <c r="B570" s="222" t="s">
        <v>1116</v>
      </c>
      <c r="C570" s="231" t="s">
        <v>17007</v>
      </c>
      <c r="D570" s="230" t="s">
        <v>5956</v>
      </c>
      <c r="E570" s="232">
        <v>41135</v>
      </c>
      <c r="F570" s="225">
        <f t="shared" si="17"/>
        <v>41166</v>
      </c>
      <c r="G570" s="234">
        <v>5771.3</v>
      </c>
      <c r="H570" s="230">
        <f>H569+1</f>
        <v>595</v>
      </c>
      <c r="I570" s="230" t="s">
        <v>1308</v>
      </c>
      <c r="J570" s="233"/>
    </row>
    <row r="571" spans="1:10">
      <c r="A571" s="221">
        <v>3657</v>
      </c>
      <c r="B571" s="222" t="s">
        <v>4006</v>
      </c>
      <c r="C571" s="230">
        <v>3657</v>
      </c>
      <c r="D571" s="230" t="s">
        <v>5551</v>
      </c>
      <c r="E571" s="232">
        <v>41121</v>
      </c>
      <c r="F571" s="225">
        <f t="shared" si="17"/>
        <v>41152</v>
      </c>
      <c r="G571" s="234">
        <v>5771.3</v>
      </c>
      <c r="H571" s="230">
        <f>H570+1</f>
        <v>596</v>
      </c>
      <c r="I571" s="230" t="s">
        <v>1308</v>
      </c>
      <c r="J571" s="233"/>
    </row>
    <row r="572" spans="1:10">
      <c r="A572" s="221" t="s">
        <v>1164</v>
      </c>
      <c r="B572" s="222" t="s">
        <v>1089</v>
      </c>
      <c r="C572" s="231" t="s">
        <v>17008</v>
      </c>
      <c r="D572" s="230" t="s">
        <v>5647</v>
      </c>
      <c r="E572" s="232">
        <v>41122</v>
      </c>
      <c r="F572" s="225">
        <f t="shared" si="17"/>
        <v>41153</v>
      </c>
      <c r="G572" s="234">
        <v>5771.3</v>
      </c>
      <c r="H572" s="230">
        <f>H571+1</f>
        <v>597</v>
      </c>
      <c r="I572" s="230" t="s">
        <v>1308</v>
      </c>
      <c r="J572" s="233"/>
    </row>
    <row r="573" spans="1:10">
      <c r="A573" s="221">
        <v>3687</v>
      </c>
      <c r="B573" s="222" t="s">
        <v>171</v>
      </c>
      <c r="C573" s="231">
        <v>3687</v>
      </c>
      <c r="D573" s="230" t="s">
        <v>5545</v>
      </c>
      <c r="E573" s="232">
        <v>41122</v>
      </c>
      <c r="F573" s="225">
        <f t="shared" si="17"/>
        <v>41153</v>
      </c>
      <c r="G573" s="234">
        <v>5771.3</v>
      </c>
      <c r="H573" s="230">
        <f>H572+1</f>
        <v>598</v>
      </c>
      <c r="I573" s="230" t="s">
        <v>1308</v>
      </c>
      <c r="J573" s="233"/>
    </row>
    <row r="574" spans="1:10">
      <c r="A574" s="221">
        <v>3679</v>
      </c>
      <c r="B574" s="222" t="s">
        <v>171</v>
      </c>
      <c r="C574" s="231">
        <v>3679</v>
      </c>
      <c r="D574" s="230" t="s">
        <v>5678</v>
      </c>
      <c r="E574" s="232">
        <v>41124</v>
      </c>
      <c r="F574" s="225">
        <f t="shared" si="17"/>
        <v>41155</v>
      </c>
      <c r="G574" s="234">
        <v>5771.3</v>
      </c>
      <c r="H574" s="230">
        <f t="shared" ref="H574:H580" si="20">H573</f>
        <v>598</v>
      </c>
      <c r="I574" s="230" t="s">
        <v>1308</v>
      </c>
      <c r="J574" s="233"/>
    </row>
    <row r="575" spans="1:10">
      <c r="A575" s="221">
        <v>3712</v>
      </c>
      <c r="B575" s="222" t="s">
        <v>171</v>
      </c>
      <c r="C575" s="231">
        <v>3712</v>
      </c>
      <c r="D575" s="230" t="s">
        <v>5685</v>
      </c>
      <c r="E575" s="232">
        <v>41127</v>
      </c>
      <c r="F575" s="225">
        <f t="shared" si="17"/>
        <v>41158</v>
      </c>
      <c r="G575" s="234">
        <v>5771.3</v>
      </c>
      <c r="H575" s="230">
        <f t="shared" si="20"/>
        <v>598</v>
      </c>
      <c r="I575" s="230" t="s">
        <v>1308</v>
      </c>
      <c r="J575" s="233"/>
    </row>
    <row r="576" spans="1:10">
      <c r="A576" s="221">
        <v>3685</v>
      </c>
      <c r="B576" s="222" t="s">
        <v>171</v>
      </c>
      <c r="C576" s="231">
        <v>3685</v>
      </c>
      <c r="D576" s="230" t="s">
        <v>5981</v>
      </c>
      <c r="E576" s="232">
        <v>41131</v>
      </c>
      <c r="F576" s="225">
        <f t="shared" si="17"/>
        <v>41162</v>
      </c>
      <c r="G576" s="234">
        <v>5771.3</v>
      </c>
      <c r="H576" s="230">
        <f t="shared" si="20"/>
        <v>598</v>
      </c>
      <c r="I576" s="230" t="s">
        <v>1308</v>
      </c>
      <c r="J576" s="233"/>
    </row>
    <row r="577" spans="1:10">
      <c r="A577" s="221">
        <v>3691</v>
      </c>
      <c r="B577" s="222" t="s">
        <v>171</v>
      </c>
      <c r="C577" s="231" t="s">
        <v>17009</v>
      </c>
      <c r="D577" s="230" t="s">
        <v>5979</v>
      </c>
      <c r="E577" s="232">
        <v>41135</v>
      </c>
      <c r="F577" s="225">
        <f t="shared" si="17"/>
        <v>41166</v>
      </c>
      <c r="G577" s="234">
        <v>5771.3</v>
      </c>
      <c r="H577" s="230">
        <f t="shared" si="20"/>
        <v>598</v>
      </c>
      <c r="I577" s="230" t="s">
        <v>1308</v>
      </c>
      <c r="J577" s="233"/>
    </row>
    <row r="578" spans="1:10">
      <c r="A578" s="221">
        <v>3689</v>
      </c>
      <c r="B578" s="222" t="s">
        <v>171</v>
      </c>
      <c r="C578" s="230">
        <v>3689</v>
      </c>
      <c r="D578" s="230" t="s">
        <v>4941</v>
      </c>
      <c r="E578" s="232">
        <v>41137</v>
      </c>
      <c r="F578" s="225">
        <f t="shared" si="17"/>
        <v>41168</v>
      </c>
      <c r="G578" s="234">
        <v>5771.3</v>
      </c>
      <c r="H578" s="230">
        <f t="shared" si="20"/>
        <v>598</v>
      </c>
      <c r="I578" s="230" t="s">
        <v>1308</v>
      </c>
      <c r="J578" s="233"/>
    </row>
    <row r="579" spans="1:10">
      <c r="A579" s="221">
        <v>3680</v>
      </c>
      <c r="B579" s="222" t="s">
        <v>171</v>
      </c>
      <c r="C579" s="230">
        <v>3680</v>
      </c>
      <c r="D579" s="230" t="s">
        <v>5681</v>
      </c>
      <c r="E579" s="232">
        <v>41137</v>
      </c>
      <c r="F579" s="225">
        <f t="shared" si="17"/>
        <v>41168</v>
      </c>
      <c r="G579" s="234">
        <v>5771.3</v>
      </c>
      <c r="H579" s="230">
        <f t="shared" si="20"/>
        <v>598</v>
      </c>
      <c r="I579" s="230" t="s">
        <v>1308</v>
      </c>
      <c r="J579" s="233"/>
    </row>
    <row r="580" spans="1:10">
      <c r="A580" s="221">
        <v>3688</v>
      </c>
      <c r="B580" s="222" t="s">
        <v>171</v>
      </c>
      <c r="C580" s="230">
        <v>3688</v>
      </c>
      <c r="D580" s="230" t="s">
        <v>4944</v>
      </c>
      <c r="E580" s="232">
        <v>41138</v>
      </c>
      <c r="F580" s="225">
        <f t="shared" ref="F580:F643" si="21">E580+31</f>
        <v>41169</v>
      </c>
      <c r="G580" s="234">
        <v>5771.3</v>
      </c>
      <c r="H580" s="230">
        <f t="shared" si="20"/>
        <v>598</v>
      </c>
      <c r="I580" s="230" t="s">
        <v>1308</v>
      </c>
      <c r="J580" s="233"/>
    </row>
    <row r="581" spans="1:10">
      <c r="A581" s="221" t="s">
        <v>1146</v>
      </c>
      <c r="B581" s="222" t="s">
        <v>1077</v>
      </c>
      <c r="C581" s="231" t="s">
        <v>17010</v>
      </c>
      <c r="D581" s="230" t="s">
        <v>5353</v>
      </c>
      <c r="E581" s="232">
        <v>41121</v>
      </c>
      <c r="F581" s="225">
        <f t="shared" si="21"/>
        <v>41152</v>
      </c>
      <c r="G581" s="234">
        <v>5771.3</v>
      </c>
      <c r="H581" s="230">
        <f t="shared" ref="H581:H586" si="22">H580+1</f>
        <v>599</v>
      </c>
      <c r="I581" s="230" t="s">
        <v>1308</v>
      </c>
      <c r="J581" s="233"/>
    </row>
    <row r="582" spans="1:10">
      <c r="A582" s="221" t="s">
        <v>710</v>
      </c>
      <c r="B582" s="222" t="s">
        <v>711</v>
      </c>
      <c r="C582" s="231" t="s">
        <v>17011</v>
      </c>
      <c r="D582" s="230" t="s">
        <v>5953</v>
      </c>
      <c r="E582" s="232">
        <v>41135</v>
      </c>
      <c r="F582" s="225">
        <f t="shared" si="21"/>
        <v>41166</v>
      </c>
      <c r="G582" s="234">
        <v>5771.3</v>
      </c>
      <c r="H582" s="230">
        <f t="shared" si="22"/>
        <v>600</v>
      </c>
      <c r="I582" s="230" t="s">
        <v>1308</v>
      </c>
      <c r="J582" s="233"/>
    </row>
    <row r="583" spans="1:10">
      <c r="A583" s="221" t="s">
        <v>1156</v>
      </c>
      <c r="B583" s="222" t="s">
        <v>1084</v>
      </c>
      <c r="C583" s="231" t="s">
        <v>17012</v>
      </c>
      <c r="D583" s="230" t="s">
        <v>5649</v>
      </c>
      <c r="E583" s="232">
        <v>41128</v>
      </c>
      <c r="F583" s="225">
        <f t="shared" si="21"/>
        <v>41159</v>
      </c>
      <c r="G583" s="234">
        <v>5771.3</v>
      </c>
      <c r="H583" s="230">
        <f t="shared" si="22"/>
        <v>601</v>
      </c>
      <c r="I583" s="230" t="s">
        <v>1308</v>
      </c>
      <c r="J583" s="233"/>
    </row>
    <row r="584" spans="1:10">
      <c r="A584" s="221" t="s">
        <v>802</v>
      </c>
      <c r="B584" s="222" t="s">
        <v>803</v>
      </c>
      <c r="C584" s="231" t="s">
        <v>17013</v>
      </c>
      <c r="D584" s="230" t="s">
        <v>5645</v>
      </c>
      <c r="E584" s="232">
        <v>41122</v>
      </c>
      <c r="F584" s="225">
        <f t="shared" si="21"/>
        <v>41153</v>
      </c>
      <c r="G584" s="234">
        <v>5771.3</v>
      </c>
      <c r="H584" s="230">
        <f t="shared" si="22"/>
        <v>602</v>
      </c>
      <c r="I584" s="230" t="s">
        <v>1308</v>
      </c>
      <c r="J584" s="233"/>
    </row>
    <row r="585" spans="1:10">
      <c r="A585" s="221" t="s">
        <v>702</v>
      </c>
      <c r="B585" s="222" t="s">
        <v>703</v>
      </c>
      <c r="C585" s="231" t="s">
        <v>17014</v>
      </c>
      <c r="D585" s="230" t="s">
        <v>5528</v>
      </c>
      <c r="E585" s="232">
        <v>41124</v>
      </c>
      <c r="F585" s="225">
        <f t="shared" si="21"/>
        <v>41155</v>
      </c>
      <c r="G585" s="234">
        <v>5771.3</v>
      </c>
      <c r="H585" s="230">
        <f t="shared" si="22"/>
        <v>603</v>
      </c>
      <c r="I585" s="230" t="s">
        <v>1308</v>
      </c>
      <c r="J585" s="233"/>
    </row>
    <row r="586" spans="1:10">
      <c r="A586" s="221" t="s">
        <v>1139</v>
      </c>
      <c r="B586" s="222" t="s">
        <v>1073</v>
      </c>
      <c r="C586" s="231" t="s">
        <v>17015</v>
      </c>
      <c r="D586" s="230" t="s">
        <v>5139</v>
      </c>
      <c r="E586" s="232">
        <v>41141</v>
      </c>
      <c r="F586" s="225">
        <f t="shared" si="21"/>
        <v>41172</v>
      </c>
      <c r="G586" s="234">
        <v>5771.3</v>
      </c>
      <c r="H586" s="230">
        <f t="shared" si="22"/>
        <v>604</v>
      </c>
      <c r="I586" s="230" t="s">
        <v>1308</v>
      </c>
      <c r="J586" s="233"/>
    </row>
    <row r="587" spans="1:10">
      <c r="A587" s="235">
        <v>3862</v>
      </c>
      <c r="B587" s="236" t="s">
        <v>1855</v>
      </c>
      <c r="C587" s="237">
        <v>3862</v>
      </c>
      <c r="D587" s="238" t="s">
        <v>7828</v>
      </c>
      <c r="E587" s="239">
        <v>41178</v>
      </c>
      <c r="F587" s="225">
        <f t="shared" si="21"/>
        <v>41209</v>
      </c>
      <c r="G587" s="240">
        <v>5771.3</v>
      </c>
      <c r="H587" s="238">
        <v>615</v>
      </c>
      <c r="I587" s="238" t="s">
        <v>454</v>
      </c>
      <c r="J587" s="241"/>
    </row>
    <row r="588" spans="1:10">
      <c r="A588" s="235" t="s">
        <v>722</v>
      </c>
      <c r="B588" s="236" t="s">
        <v>723</v>
      </c>
      <c r="C588" s="237" t="s">
        <v>17016</v>
      </c>
      <c r="D588" s="238" t="s">
        <v>7183</v>
      </c>
      <c r="E588" s="239">
        <v>41165</v>
      </c>
      <c r="F588" s="225">
        <f t="shared" si="21"/>
        <v>41196</v>
      </c>
      <c r="G588" s="240">
        <v>5771.3</v>
      </c>
      <c r="H588" s="238">
        <v>616</v>
      </c>
      <c r="I588" s="238" t="s">
        <v>613</v>
      </c>
      <c r="J588" s="241"/>
    </row>
    <row r="589" spans="1:10">
      <c r="A589" s="235" t="s">
        <v>2034</v>
      </c>
      <c r="B589" s="236" t="s">
        <v>2046</v>
      </c>
      <c r="C589" s="237" t="s">
        <v>17017</v>
      </c>
      <c r="D589" s="238" t="s">
        <v>7386</v>
      </c>
      <c r="E589" s="239">
        <v>41169</v>
      </c>
      <c r="F589" s="225">
        <f t="shared" si="21"/>
        <v>41200</v>
      </c>
      <c r="G589" s="240">
        <v>5771.3</v>
      </c>
      <c r="H589" s="238">
        <v>617</v>
      </c>
      <c r="I589" s="238" t="s">
        <v>454</v>
      </c>
      <c r="J589" s="241"/>
    </row>
    <row r="590" spans="1:10">
      <c r="A590" s="235" t="s">
        <v>1130</v>
      </c>
      <c r="B590" s="236" t="s">
        <v>1067</v>
      </c>
      <c r="C590" s="237" t="s">
        <v>17018</v>
      </c>
      <c r="D590" s="238" t="s">
        <v>6837</v>
      </c>
      <c r="E590" s="239">
        <v>41157</v>
      </c>
      <c r="F590" s="225">
        <f t="shared" si="21"/>
        <v>41188</v>
      </c>
      <c r="G590" s="240">
        <v>5771.3</v>
      </c>
      <c r="H590" s="238">
        <v>618</v>
      </c>
      <c r="I590" s="238" t="s">
        <v>454</v>
      </c>
      <c r="J590" s="241"/>
    </row>
    <row r="591" spans="1:10">
      <c r="A591" s="235">
        <v>3670</v>
      </c>
      <c r="B591" s="236" t="s">
        <v>1857</v>
      </c>
      <c r="C591" s="237">
        <v>3670</v>
      </c>
      <c r="D591" s="238" t="s">
        <v>7522</v>
      </c>
      <c r="E591" s="239">
        <v>41172</v>
      </c>
      <c r="F591" s="225">
        <f t="shared" si="21"/>
        <v>41203</v>
      </c>
      <c r="G591" s="240">
        <v>5771.3</v>
      </c>
      <c r="H591" s="238">
        <v>619</v>
      </c>
      <c r="I591" s="238" t="s">
        <v>613</v>
      </c>
      <c r="J591" s="241"/>
    </row>
    <row r="592" spans="1:10">
      <c r="A592" s="235">
        <v>3742</v>
      </c>
      <c r="B592" s="236" t="s">
        <v>2111</v>
      </c>
      <c r="C592" s="237">
        <v>3742</v>
      </c>
      <c r="D592" s="238" t="s">
        <v>6843</v>
      </c>
      <c r="E592" s="239">
        <v>41162</v>
      </c>
      <c r="F592" s="225">
        <f t="shared" si="21"/>
        <v>41193</v>
      </c>
      <c r="G592" s="240">
        <v>5771.3</v>
      </c>
      <c r="H592" s="238">
        <v>620</v>
      </c>
      <c r="I592" s="238" t="s">
        <v>454</v>
      </c>
      <c r="J592" s="241"/>
    </row>
    <row r="593" spans="1:10">
      <c r="A593" s="235">
        <v>3739</v>
      </c>
      <c r="B593" s="236" t="s">
        <v>2111</v>
      </c>
      <c r="C593" s="237">
        <v>3739</v>
      </c>
      <c r="D593" s="238" t="s">
        <v>7192</v>
      </c>
      <c r="E593" s="239">
        <v>41165</v>
      </c>
      <c r="F593" s="225">
        <f t="shared" si="21"/>
        <v>41196</v>
      </c>
      <c r="G593" s="240">
        <v>5771.3</v>
      </c>
      <c r="H593" s="238">
        <v>620</v>
      </c>
      <c r="I593" s="238" t="s">
        <v>454</v>
      </c>
      <c r="J593" s="241"/>
    </row>
    <row r="594" spans="1:10">
      <c r="A594" s="235">
        <v>3736</v>
      </c>
      <c r="B594" s="236" t="s">
        <v>2111</v>
      </c>
      <c r="C594" s="237">
        <v>3736</v>
      </c>
      <c r="D594" s="238" t="s">
        <v>7194</v>
      </c>
      <c r="E594" s="239">
        <v>41164</v>
      </c>
      <c r="F594" s="225">
        <f t="shared" si="21"/>
        <v>41195</v>
      </c>
      <c r="G594" s="240">
        <v>5771.3</v>
      </c>
      <c r="H594" s="238">
        <v>620</v>
      </c>
      <c r="I594" s="238" t="s">
        <v>454</v>
      </c>
      <c r="J594" s="241"/>
    </row>
    <row r="595" spans="1:10">
      <c r="A595" s="235" t="s">
        <v>1250</v>
      </c>
      <c r="B595" s="236" t="s">
        <v>966</v>
      </c>
      <c r="C595" s="237" t="s">
        <v>17019</v>
      </c>
      <c r="D595" s="238" t="s">
        <v>6486</v>
      </c>
      <c r="E595" s="239">
        <v>41172</v>
      </c>
      <c r="F595" s="225">
        <f t="shared" si="21"/>
        <v>41203</v>
      </c>
      <c r="G595" s="240">
        <v>5771.3</v>
      </c>
      <c r="H595" s="238">
        <v>621</v>
      </c>
      <c r="I595" s="238" t="s">
        <v>454</v>
      </c>
      <c r="J595" s="241"/>
    </row>
    <row r="596" spans="1:10">
      <c r="A596" s="235">
        <v>3628</v>
      </c>
      <c r="B596" s="236" t="s">
        <v>3200</v>
      </c>
      <c r="C596" s="237">
        <v>3628</v>
      </c>
      <c r="D596" s="238" t="s">
        <v>7823</v>
      </c>
      <c r="E596" s="239">
        <v>41179</v>
      </c>
      <c r="F596" s="225">
        <f t="shared" si="21"/>
        <v>41210</v>
      </c>
      <c r="G596" s="240">
        <v>5771.3</v>
      </c>
      <c r="H596" s="238">
        <v>622</v>
      </c>
      <c r="I596" s="238" t="s">
        <v>454</v>
      </c>
      <c r="J596" s="241"/>
    </row>
    <row r="597" spans="1:10">
      <c r="A597" s="235">
        <v>3616</v>
      </c>
      <c r="B597" s="236" t="s">
        <v>3200</v>
      </c>
      <c r="C597" s="237">
        <v>3616</v>
      </c>
      <c r="D597" s="238" t="s">
        <v>7567</v>
      </c>
      <c r="E597" s="239">
        <v>41176</v>
      </c>
      <c r="F597" s="225">
        <f t="shared" si="21"/>
        <v>41207</v>
      </c>
      <c r="G597" s="240">
        <v>5771.3</v>
      </c>
      <c r="H597" s="238">
        <v>622</v>
      </c>
      <c r="I597" s="238" t="s">
        <v>454</v>
      </c>
      <c r="J597" s="241"/>
    </row>
    <row r="598" spans="1:10">
      <c r="A598" s="235">
        <v>3618</v>
      </c>
      <c r="B598" s="236" t="s">
        <v>3200</v>
      </c>
      <c r="C598" s="237">
        <v>3618</v>
      </c>
      <c r="D598" s="238" t="s">
        <v>7519</v>
      </c>
      <c r="E598" s="239">
        <v>41171</v>
      </c>
      <c r="F598" s="225">
        <f t="shared" si="21"/>
        <v>41202</v>
      </c>
      <c r="G598" s="240">
        <v>5771.3</v>
      </c>
      <c r="H598" s="238">
        <v>622</v>
      </c>
      <c r="I598" s="238" t="s">
        <v>454</v>
      </c>
      <c r="J598" s="241"/>
    </row>
    <row r="599" spans="1:10">
      <c r="A599" s="235">
        <v>4152</v>
      </c>
      <c r="B599" s="236" t="s">
        <v>6199</v>
      </c>
      <c r="C599" s="237">
        <v>4152</v>
      </c>
      <c r="D599" s="238" t="s">
        <v>7590</v>
      </c>
      <c r="E599" s="239">
        <v>41177</v>
      </c>
      <c r="F599" s="225">
        <f t="shared" si="21"/>
        <v>41208</v>
      </c>
      <c r="G599" s="240">
        <v>5771.3</v>
      </c>
      <c r="H599" s="238">
        <v>623</v>
      </c>
      <c r="I599" s="238" t="s">
        <v>454</v>
      </c>
      <c r="J599" s="241"/>
    </row>
    <row r="600" spans="1:10">
      <c r="A600" s="235">
        <v>4153</v>
      </c>
      <c r="B600" s="236" t="s">
        <v>5903</v>
      </c>
      <c r="C600" s="237">
        <v>4153</v>
      </c>
      <c r="D600" s="238" t="s">
        <v>7591</v>
      </c>
      <c r="E600" s="239">
        <v>41172</v>
      </c>
      <c r="F600" s="225">
        <f t="shared" si="21"/>
        <v>41203</v>
      </c>
      <c r="G600" s="240">
        <v>5771.3</v>
      </c>
      <c r="H600" s="238">
        <v>624</v>
      </c>
      <c r="I600" s="238" t="s">
        <v>454</v>
      </c>
      <c r="J600" s="241"/>
    </row>
    <row r="601" spans="1:10">
      <c r="A601" s="235">
        <v>4155</v>
      </c>
      <c r="B601" s="236" t="s">
        <v>5903</v>
      </c>
      <c r="C601" s="237">
        <v>4155</v>
      </c>
      <c r="D601" s="238" t="s">
        <v>7593</v>
      </c>
      <c r="E601" s="239">
        <v>41173</v>
      </c>
      <c r="F601" s="225">
        <f t="shared" si="21"/>
        <v>41204</v>
      </c>
      <c r="G601" s="240">
        <v>5771.3</v>
      </c>
      <c r="H601" s="238">
        <v>624</v>
      </c>
      <c r="I601" s="238" t="s">
        <v>454</v>
      </c>
      <c r="J601" s="241"/>
    </row>
    <row r="602" spans="1:10">
      <c r="A602" s="235">
        <v>3515</v>
      </c>
      <c r="B602" s="236" t="s">
        <v>2615</v>
      </c>
      <c r="C602" s="237">
        <v>3515</v>
      </c>
      <c r="D602" s="238" t="s">
        <v>6772</v>
      </c>
      <c r="E602" s="239">
        <v>41152</v>
      </c>
      <c r="F602" s="225">
        <f t="shared" si="21"/>
        <v>41183</v>
      </c>
      <c r="G602" s="240">
        <v>5771.3</v>
      </c>
      <c r="H602" s="238">
        <v>625</v>
      </c>
      <c r="I602" s="238" t="s">
        <v>454</v>
      </c>
      <c r="J602" s="241"/>
    </row>
    <row r="603" spans="1:10">
      <c r="A603" s="235" t="s">
        <v>2159</v>
      </c>
      <c r="B603" s="236" t="s">
        <v>2160</v>
      </c>
      <c r="C603" s="237" t="s">
        <v>17020</v>
      </c>
      <c r="D603" s="238" t="s">
        <v>5145</v>
      </c>
      <c r="E603" s="239">
        <v>41157</v>
      </c>
      <c r="F603" s="225">
        <f t="shared" si="21"/>
        <v>41188</v>
      </c>
      <c r="G603" s="240">
        <v>5771.3</v>
      </c>
      <c r="H603" s="238">
        <v>626</v>
      </c>
      <c r="I603" s="238" t="s">
        <v>613</v>
      </c>
      <c r="J603" s="241"/>
    </row>
    <row r="604" spans="1:10">
      <c r="A604" s="235">
        <v>4084</v>
      </c>
      <c r="B604" s="236" t="s">
        <v>2165</v>
      </c>
      <c r="C604" s="237">
        <v>4084</v>
      </c>
      <c r="D604" s="238" t="s">
        <v>7415</v>
      </c>
      <c r="E604" s="239">
        <v>41166</v>
      </c>
      <c r="F604" s="225">
        <f t="shared" si="21"/>
        <v>41197</v>
      </c>
      <c r="G604" s="240">
        <v>5771.3</v>
      </c>
      <c r="H604" s="238">
        <v>627</v>
      </c>
      <c r="I604" s="238" t="s">
        <v>454</v>
      </c>
      <c r="J604" s="241"/>
    </row>
    <row r="605" spans="1:10">
      <c r="A605" s="235">
        <v>4082</v>
      </c>
      <c r="B605" s="236" t="s">
        <v>2165</v>
      </c>
      <c r="C605" s="237">
        <v>4082</v>
      </c>
      <c r="D605" s="238" t="s">
        <v>7206</v>
      </c>
      <c r="E605" s="239">
        <v>41166</v>
      </c>
      <c r="F605" s="225">
        <f t="shared" si="21"/>
        <v>41197</v>
      </c>
      <c r="G605" s="240">
        <v>5771.3</v>
      </c>
      <c r="H605" s="238">
        <v>627</v>
      </c>
      <c r="I605" s="238" t="s">
        <v>454</v>
      </c>
      <c r="J605" s="241"/>
    </row>
    <row r="606" spans="1:10">
      <c r="A606" s="235">
        <v>4083</v>
      </c>
      <c r="B606" s="236" t="s">
        <v>2165</v>
      </c>
      <c r="C606" s="237">
        <v>4083</v>
      </c>
      <c r="D606" s="238" t="s">
        <v>7209</v>
      </c>
      <c r="E606" s="239">
        <v>41165</v>
      </c>
      <c r="F606" s="225">
        <f t="shared" si="21"/>
        <v>41196</v>
      </c>
      <c r="G606" s="240">
        <v>5771.3</v>
      </c>
      <c r="H606" s="238">
        <v>627</v>
      </c>
      <c r="I606" s="238" t="s">
        <v>454</v>
      </c>
      <c r="J606" s="241"/>
    </row>
    <row r="607" spans="1:10">
      <c r="A607" s="235">
        <v>4180</v>
      </c>
      <c r="B607" s="236" t="s">
        <v>201</v>
      </c>
      <c r="C607" s="237">
        <v>4180</v>
      </c>
      <c r="D607" s="238" t="s">
        <v>17897</v>
      </c>
      <c r="E607" s="239">
        <v>41177</v>
      </c>
      <c r="F607" s="225">
        <f t="shared" si="21"/>
        <v>41208</v>
      </c>
      <c r="G607" s="240">
        <v>5771.3</v>
      </c>
      <c r="H607" s="238">
        <v>628</v>
      </c>
      <c r="I607" s="238" t="s">
        <v>454</v>
      </c>
      <c r="J607" s="241"/>
    </row>
    <row r="608" spans="1:10">
      <c r="A608" s="235">
        <v>4086</v>
      </c>
      <c r="B608" s="236" t="s">
        <v>914</v>
      </c>
      <c r="C608" s="237">
        <v>4086</v>
      </c>
      <c r="D608" s="238" t="s">
        <v>7538</v>
      </c>
      <c r="E608" s="239">
        <v>41171</v>
      </c>
      <c r="F608" s="225">
        <f t="shared" si="21"/>
        <v>41202</v>
      </c>
      <c r="G608" s="240">
        <v>5771.3</v>
      </c>
      <c r="H608" s="238">
        <v>629</v>
      </c>
      <c r="I608" s="238" t="s">
        <v>454</v>
      </c>
      <c r="J608" s="241"/>
    </row>
    <row r="609" spans="1:10">
      <c r="A609" s="235">
        <v>4085</v>
      </c>
      <c r="B609" s="236" t="s">
        <v>914</v>
      </c>
      <c r="C609" s="237">
        <v>4085</v>
      </c>
      <c r="D609" s="238" t="s">
        <v>7414</v>
      </c>
      <c r="E609" s="239">
        <v>41170</v>
      </c>
      <c r="F609" s="225">
        <f t="shared" si="21"/>
        <v>41201</v>
      </c>
      <c r="G609" s="240">
        <v>5771.3</v>
      </c>
      <c r="H609" s="238">
        <v>629</v>
      </c>
      <c r="I609" s="238" t="s">
        <v>454</v>
      </c>
      <c r="J609" s="241"/>
    </row>
    <row r="610" spans="1:10">
      <c r="A610" s="235">
        <v>3267</v>
      </c>
      <c r="B610" s="236" t="s">
        <v>2310</v>
      </c>
      <c r="C610" s="237">
        <v>3267</v>
      </c>
      <c r="D610" s="238" t="s">
        <v>5297</v>
      </c>
      <c r="E610" s="239">
        <v>41158</v>
      </c>
      <c r="F610" s="225">
        <f t="shared" si="21"/>
        <v>41189</v>
      </c>
      <c r="G610" s="240">
        <v>5771.3</v>
      </c>
      <c r="H610" s="238">
        <v>630</v>
      </c>
      <c r="I610" s="238" t="s">
        <v>454</v>
      </c>
      <c r="J610" s="241"/>
    </row>
    <row r="611" spans="1:10">
      <c r="A611" s="235">
        <v>4087</v>
      </c>
      <c r="B611" s="236" t="s">
        <v>2310</v>
      </c>
      <c r="C611" s="237">
        <v>4087</v>
      </c>
      <c r="D611" s="238" t="s">
        <v>6941</v>
      </c>
      <c r="E611" s="239">
        <v>41157</v>
      </c>
      <c r="F611" s="225">
        <f t="shared" si="21"/>
        <v>41188</v>
      </c>
      <c r="G611" s="240">
        <v>5771.3</v>
      </c>
      <c r="H611" s="238">
        <v>630</v>
      </c>
      <c r="I611" s="238" t="s">
        <v>454</v>
      </c>
      <c r="J611" s="241"/>
    </row>
    <row r="612" spans="1:10">
      <c r="A612" s="235">
        <v>3318</v>
      </c>
      <c r="B612" s="236" t="s">
        <v>2385</v>
      </c>
      <c r="C612" s="237">
        <v>3318</v>
      </c>
      <c r="D612" s="238" t="s">
        <v>7564</v>
      </c>
      <c r="E612" s="239">
        <v>41173</v>
      </c>
      <c r="F612" s="225">
        <f t="shared" si="21"/>
        <v>41204</v>
      </c>
      <c r="G612" s="240">
        <v>5771.3</v>
      </c>
      <c r="H612" s="238">
        <v>631</v>
      </c>
      <c r="I612" s="238" t="s">
        <v>454</v>
      </c>
      <c r="J612" s="241"/>
    </row>
    <row r="613" spans="1:10">
      <c r="A613" s="235">
        <v>4391</v>
      </c>
      <c r="B613" s="236" t="s">
        <v>7358</v>
      </c>
      <c r="C613" s="237">
        <v>4391</v>
      </c>
      <c r="D613" s="238" t="s">
        <v>7671</v>
      </c>
      <c r="E613" s="239">
        <v>41178</v>
      </c>
      <c r="F613" s="225">
        <f t="shared" si="21"/>
        <v>41209</v>
      </c>
      <c r="G613" s="240">
        <v>5771.3</v>
      </c>
      <c r="H613" s="238">
        <v>632</v>
      </c>
      <c r="I613" s="238" t="s">
        <v>454</v>
      </c>
      <c r="J613" s="241"/>
    </row>
    <row r="614" spans="1:10">
      <c r="A614" s="235">
        <v>4390</v>
      </c>
      <c r="B614" s="236" t="s">
        <v>7358</v>
      </c>
      <c r="C614" s="237">
        <v>4390</v>
      </c>
      <c r="D614" s="238" t="s">
        <v>7672</v>
      </c>
      <c r="E614" s="239">
        <v>41177</v>
      </c>
      <c r="F614" s="225">
        <f t="shared" si="21"/>
        <v>41208</v>
      </c>
      <c r="G614" s="240">
        <v>5771.3</v>
      </c>
      <c r="H614" s="238">
        <v>632</v>
      </c>
      <c r="I614" s="238" t="s">
        <v>454</v>
      </c>
      <c r="J614" s="241"/>
    </row>
    <row r="615" spans="1:10">
      <c r="A615" s="235">
        <v>4198</v>
      </c>
      <c r="B615" s="236" t="s">
        <v>164</v>
      </c>
      <c r="C615" s="237">
        <v>4198</v>
      </c>
      <c r="D615" s="238" t="s">
        <v>7546</v>
      </c>
      <c r="E615" s="239">
        <v>41171</v>
      </c>
      <c r="F615" s="225">
        <f t="shared" si="21"/>
        <v>41202</v>
      </c>
      <c r="G615" s="240">
        <v>5771.3</v>
      </c>
      <c r="H615" s="238">
        <v>633</v>
      </c>
      <c r="I615" s="238" t="s">
        <v>454</v>
      </c>
      <c r="J615" s="241"/>
    </row>
    <row r="616" spans="1:10">
      <c r="A616" s="235">
        <v>4194</v>
      </c>
      <c r="B616" s="236" t="s">
        <v>164</v>
      </c>
      <c r="C616" s="237">
        <v>4194</v>
      </c>
      <c r="D616" s="238" t="s">
        <v>7601</v>
      </c>
      <c r="E616" s="239">
        <v>41173</v>
      </c>
      <c r="F616" s="225">
        <f t="shared" si="21"/>
        <v>41204</v>
      </c>
      <c r="G616" s="240">
        <v>5771.3</v>
      </c>
      <c r="H616" s="238">
        <v>633</v>
      </c>
      <c r="I616" s="238" t="s">
        <v>454</v>
      </c>
      <c r="J616" s="241"/>
    </row>
    <row r="617" spans="1:10">
      <c r="A617" s="235">
        <v>4195</v>
      </c>
      <c r="B617" s="236" t="s">
        <v>164</v>
      </c>
      <c r="C617" s="237" t="s">
        <v>17021</v>
      </c>
      <c r="D617" s="238" t="s">
        <v>7604</v>
      </c>
      <c r="E617" s="239">
        <v>41173</v>
      </c>
      <c r="F617" s="225">
        <f t="shared" si="21"/>
        <v>41204</v>
      </c>
      <c r="G617" s="240">
        <v>5771.3</v>
      </c>
      <c r="H617" s="238">
        <v>633</v>
      </c>
      <c r="I617" s="238" t="s">
        <v>1308</v>
      </c>
      <c r="J617" s="241"/>
    </row>
    <row r="618" spans="1:10">
      <c r="A618" s="235">
        <v>4197</v>
      </c>
      <c r="B618" s="236" t="s">
        <v>164</v>
      </c>
      <c r="C618" s="237">
        <v>4197</v>
      </c>
      <c r="D618" s="238" t="s">
        <v>7420</v>
      </c>
      <c r="E618" s="239">
        <v>41172</v>
      </c>
      <c r="F618" s="225">
        <f t="shared" si="21"/>
        <v>41203</v>
      </c>
      <c r="G618" s="240">
        <v>5771.3</v>
      </c>
      <c r="H618" s="238">
        <v>633</v>
      </c>
      <c r="I618" s="238" t="s">
        <v>454</v>
      </c>
      <c r="J618" s="241"/>
    </row>
    <row r="619" spans="1:10">
      <c r="A619" s="235">
        <v>4196</v>
      </c>
      <c r="B619" s="236" t="s">
        <v>164</v>
      </c>
      <c r="C619" s="237">
        <v>4196</v>
      </c>
      <c r="D619" s="238" t="s">
        <v>7548</v>
      </c>
      <c r="E619" s="239">
        <v>41173</v>
      </c>
      <c r="F619" s="225">
        <f t="shared" si="21"/>
        <v>41204</v>
      </c>
      <c r="G619" s="240">
        <v>5771.3</v>
      </c>
      <c r="H619" s="238">
        <v>633</v>
      </c>
      <c r="I619" s="238" t="s">
        <v>454</v>
      </c>
      <c r="J619" s="241"/>
    </row>
    <row r="620" spans="1:10">
      <c r="A620" s="235">
        <v>4201</v>
      </c>
      <c r="B620" s="236" t="s">
        <v>164</v>
      </c>
      <c r="C620" s="237">
        <v>4201</v>
      </c>
      <c r="D620" s="238" t="s">
        <v>7850</v>
      </c>
      <c r="E620" s="239">
        <v>41179</v>
      </c>
      <c r="F620" s="225">
        <f t="shared" si="21"/>
        <v>41210</v>
      </c>
      <c r="G620" s="240">
        <v>5771.3</v>
      </c>
      <c r="H620" s="238">
        <v>633</v>
      </c>
      <c r="I620" s="238" t="s">
        <v>454</v>
      </c>
      <c r="J620" s="241"/>
    </row>
    <row r="621" spans="1:10">
      <c r="A621" s="235">
        <v>4200</v>
      </c>
      <c r="B621" s="236" t="s">
        <v>164</v>
      </c>
      <c r="C621" s="237">
        <v>4200</v>
      </c>
      <c r="D621" s="238" t="s">
        <v>17903</v>
      </c>
      <c r="E621" s="239">
        <v>41179</v>
      </c>
      <c r="F621" s="225">
        <f t="shared" si="21"/>
        <v>41210</v>
      </c>
      <c r="G621" s="240">
        <v>5771.3</v>
      </c>
      <c r="H621" s="238">
        <v>633</v>
      </c>
      <c r="I621" s="238" t="s">
        <v>454</v>
      </c>
      <c r="J621" s="241"/>
    </row>
    <row r="622" spans="1:10">
      <c r="A622" s="235">
        <v>4377</v>
      </c>
      <c r="B622" s="236" t="s">
        <v>6875</v>
      </c>
      <c r="C622" s="237">
        <v>4377</v>
      </c>
      <c r="D622" s="238" t="s">
        <v>7232</v>
      </c>
      <c r="E622" s="239">
        <v>41165</v>
      </c>
      <c r="F622" s="225">
        <f t="shared" si="21"/>
        <v>41196</v>
      </c>
      <c r="G622" s="240">
        <v>5771.3</v>
      </c>
      <c r="H622" s="238">
        <v>634</v>
      </c>
      <c r="I622" s="238" t="s">
        <v>454</v>
      </c>
      <c r="J622" s="241"/>
    </row>
    <row r="623" spans="1:10">
      <c r="A623" s="235">
        <v>4376</v>
      </c>
      <c r="B623" s="236" t="s">
        <v>6875</v>
      </c>
      <c r="C623" s="237">
        <v>4376</v>
      </c>
      <c r="D623" s="238" t="s">
        <v>7234</v>
      </c>
      <c r="E623" s="239">
        <v>41165</v>
      </c>
      <c r="F623" s="225">
        <f t="shared" si="21"/>
        <v>41196</v>
      </c>
      <c r="G623" s="240">
        <v>5771.3</v>
      </c>
      <c r="H623" s="238">
        <v>634</v>
      </c>
      <c r="I623" s="238" t="s">
        <v>454</v>
      </c>
      <c r="J623" s="241"/>
    </row>
    <row r="624" spans="1:10">
      <c r="A624" s="235">
        <v>4375</v>
      </c>
      <c r="B624" s="236" t="s">
        <v>6875</v>
      </c>
      <c r="C624" s="237">
        <v>4375</v>
      </c>
      <c r="D624" s="238" t="s">
        <v>7237</v>
      </c>
      <c r="E624" s="239">
        <v>41166</v>
      </c>
      <c r="F624" s="225">
        <f t="shared" si="21"/>
        <v>41197</v>
      </c>
      <c r="G624" s="240">
        <v>5771.3</v>
      </c>
      <c r="H624" s="238">
        <v>634</v>
      </c>
      <c r="I624" s="238" t="s">
        <v>454</v>
      </c>
      <c r="J624" s="241"/>
    </row>
    <row r="625" spans="1:10">
      <c r="A625" s="235" t="s">
        <v>1129</v>
      </c>
      <c r="B625" s="236" t="s">
        <v>1066</v>
      </c>
      <c r="C625" s="237" t="s">
        <v>17022</v>
      </c>
      <c r="D625" s="238" t="s">
        <v>6491</v>
      </c>
      <c r="E625" s="239">
        <v>41152</v>
      </c>
      <c r="F625" s="225">
        <f t="shared" si="21"/>
        <v>41183</v>
      </c>
      <c r="G625" s="240">
        <v>5771.3</v>
      </c>
      <c r="H625" s="238">
        <v>635</v>
      </c>
      <c r="I625" s="238" t="s">
        <v>454</v>
      </c>
      <c r="J625" s="241"/>
    </row>
    <row r="626" spans="1:10">
      <c r="A626" s="235">
        <v>3998</v>
      </c>
      <c r="B626" s="236" t="s">
        <v>1661</v>
      </c>
      <c r="C626" s="237">
        <v>3998</v>
      </c>
      <c r="D626" s="238" t="s">
        <v>7391</v>
      </c>
      <c r="E626" s="239">
        <v>41170</v>
      </c>
      <c r="F626" s="225">
        <f t="shared" si="21"/>
        <v>41201</v>
      </c>
      <c r="G626" s="240">
        <v>5771.3</v>
      </c>
      <c r="H626" s="238">
        <v>636</v>
      </c>
      <c r="I626" s="238" t="s">
        <v>454</v>
      </c>
      <c r="J626" s="241"/>
    </row>
    <row r="627" spans="1:10">
      <c r="A627" s="235">
        <v>3999</v>
      </c>
      <c r="B627" s="236" t="s">
        <v>1661</v>
      </c>
      <c r="C627" s="237">
        <v>3999</v>
      </c>
      <c r="D627" s="238" t="s">
        <v>17023</v>
      </c>
      <c r="E627" s="239">
        <v>41172</v>
      </c>
      <c r="F627" s="225">
        <f t="shared" si="21"/>
        <v>41203</v>
      </c>
      <c r="G627" s="240">
        <v>5771.3</v>
      </c>
      <c r="H627" s="238">
        <v>636</v>
      </c>
      <c r="I627" s="238" t="s">
        <v>454</v>
      </c>
      <c r="J627" s="241"/>
    </row>
    <row r="628" spans="1:10">
      <c r="A628" s="235">
        <v>3999</v>
      </c>
      <c r="B628" s="236" t="s">
        <v>1661</v>
      </c>
      <c r="C628" s="237" t="s">
        <v>17024</v>
      </c>
      <c r="D628" s="238" t="s">
        <v>7570</v>
      </c>
      <c r="E628" s="239">
        <v>41173</v>
      </c>
      <c r="F628" s="225">
        <f t="shared" si="21"/>
        <v>41204</v>
      </c>
      <c r="G628" s="240">
        <v>5771.3</v>
      </c>
      <c r="H628" s="238">
        <v>636</v>
      </c>
      <c r="I628" s="238" t="s">
        <v>454</v>
      </c>
      <c r="J628" s="241"/>
    </row>
    <row r="629" spans="1:10">
      <c r="A629" s="235">
        <v>4001</v>
      </c>
      <c r="B629" s="236" t="s">
        <v>1661</v>
      </c>
      <c r="C629" s="237">
        <v>4001</v>
      </c>
      <c r="D629" s="238" t="s">
        <v>7197</v>
      </c>
      <c r="E629" s="239">
        <v>41173</v>
      </c>
      <c r="F629" s="225">
        <f t="shared" si="21"/>
        <v>41204</v>
      </c>
      <c r="G629" s="240">
        <v>5771.3</v>
      </c>
      <c r="H629" s="238">
        <v>636</v>
      </c>
      <c r="I629" s="238" t="s">
        <v>454</v>
      </c>
      <c r="J629" s="241"/>
    </row>
    <row r="630" spans="1:10">
      <c r="A630" s="235">
        <v>4003</v>
      </c>
      <c r="B630" s="236" t="s">
        <v>1661</v>
      </c>
      <c r="C630" s="237">
        <v>4003</v>
      </c>
      <c r="D630" s="238" t="s">
        <v>7833</v>
      </c>
      <c r="E630" s="239">
        <v>41179</v>
      </c>
      <c r="F630" s="225">
        <f t="shared" si="21"/>
        <v>41210</v>
      </c>
      <c r="G630" s="240">
        <v>5771.3</v>
      </c>
      <c r="H630" s="238">
        <v>636</v>
      </c>
      <c r="I630" s="238" t="s">
        <v>454</v>
      </c>
      <c r="J630" s="241"/>
    </row>
    <row r="631" spans="1:10">
      <c r="A631" s="235">
        <v>4004</v>
      </c>
      <c r="B631" s="236" t="s">
        <v>1661</v>
      </c>
      <c r="C631" s="237">
        <v>4004</v>
      </c>
      <c r="D631" s="238" t="s">
        <v>7393</v>
      </c>
      <c r="E631" s="239">
        <v>41170</v>
      </c>
      <c r="F631" s="225">
        <f t="shared" si="21"/>
        <v>41201</v>
      </c>
      <c r="G631" s="240">
        <v>5771.3</v>
      </c>
      <c r="H631" s="238">
        <v>636</v>
      </c>
      <c r="I631" s="238" t="s">
        <v>454</v>
      </c>
      <c r="J631" s="241"/>
    </row>
    <row r="632" spans="1:10">
      <c r="A632" s="235">
        <v>4005</v>
      </c>
      <c r="B632" s="236" t="s">
        <v>1661</v>
      </c>
      <c r="C632" s="237">
        <v>4005</v>
      </c>
      <c r="D632" s="238" t="s">
        <v>7835</v>
      </c>
      <c r="E632" s="239">
        <v>41177</v>
      </c>
      <c r="F632" s="225">
        <f t="shared" si="21"/>
        <v>41208</v>
      </c>
      <c r="G632" s="240">
        <v>5771.3</v>
      </c>
      <c r="H632" s="238">
        <v>636</v>
      </c>
      <c r="I632" s="238" t="s">
        <v>454</v>
      </c>
      <c r="J632" s="241"/>
    </row>
    <row r="633" spans="1:10">
      <c r="A633" s="235">
        <v>4006</v>
      </c>
      <c r="B633" s="236" t="s">
        <v>1661</v>
      </c>
      <c r="C633" s="237">
        <v>4006</v>
      </c>
      <c r="D633" s="238" t="s">
        <v>7395</v>
      </c>
      <c r="E633" s="239">
        <v>41171</v>
      </c>
      <c r="F633" s="225">
        <f t="shared" si="21"/>
        <v>41202</v>
      </c>
      <c r="G633" s="240">
        <v>5771.3</v>
      </c>
      <c r="H633" s="238">
        <v>636</v>
      </c>
      <c r="I633" s="238" t="s">
        <v>454</v>
      </c>
      <c r="J633" s="241"/>
    </row>
    <row r="634" spans="1:10">
      <c r="A634" s="235">
        <v>4007</v>
      </c>
      <c r="B634" s="236" t="s">
        <v>1661</v>
      </c>
      <c r="C634" s="237">
        <v>4007</v>
      </c>
      <c r="D634" s="238" t="s">
        <v>7529</v>
      </c>
      <c r="E634" s="239">
        <v>41172</v>
      </c>
      <c r="F634" s="225">
        <f t="shared" si="21"/>
        <v>41203</v>
      </c>
      <c r="G634" s="240">
        <v>5771.3</v>
      </c>
      <c r="H634" s="238">
        <v>636</v>
      </c>
      <c r="I634" s="238" t="s">
        <v>454</v>
      </c>
      <c r="J634" s="241"/>
    </row>
    <row r="635" spans="1:10">
      <c r="A635" s="235">
        <v>4009</v>
      </c>
      <c r="B635" s="236" t="s">
        <v>1661</v>
      </c>
      <c r="C635" s="237">
        <v>4009</v>
      </c>
      <c r="D635" s="238" t="s">
        <v>7397</v>
      </c>
      <c r="E635" s="239">
        <v>41170</v>
      </c>
      <c r="F635" s="225">
        <f t="shared" si="21"/>
        <v>41201</v>
      </c>
      <c r="G635" s="240">
        <v>5771.3</v>
      </c>
      <c r="H635" s="238">
        <v>636</v>
      </c>
      <c r="I635" s="238" t="s">
        <v>454</v>
      </c>
      <c r="J635" s="241"/>
    </row>
    <row r="636" spans="1:10">
      <c r="A636" s="235">
        <v>4010</v>
      </c>
      <c r="B636" s="236" t="s">
        <v>1661</v>
      </c>
      <c r="C636" s="237">
        <v>4010</v>
      </c>
      <c r="D636" s="238" t="s">
        <v>7530</v>
      </c>
      <c r="E636" s="239">
        <v>41176</v>
      </c>
      <c r="F636" s="225">
        <f t="shared" si="21"/>
        <v>41207</v>
      </c>
      <c r="G636" s="240">
        <v>5771.3</v>
      </c>
      <c r="H636" s="238">
        <v>636</v>
      </c>
      <c r="I636" s="238" t="s">
        <v>454</v>
      </c>
      <c r="J636" s="241"/>
    </row>
    <row r="637" spans="1:10">
      <c r="A637" s="235">
        <v>4011</v>
      </c>
      <c r="B637" s="236" t="s">
        <v>1661</v>
      </c>
      <c r="C637" s="237">
        <v>4011</v>
      </c>
      <c r="D637" s="238" t="s">
        <v>7575</v>
      </c>
      <c r="E637" s="239">
        <v>41173</v>
      </c>
      <c r="F637" s="225">
        <f t="shared" si="21"/>
        <v>41204</v>
      </c>
      <c r="G637" s="240">
        <v>5771.3</v>
      </c>
      <c r="H637" s="238">
        <v>636</v>
      </c>
      <c r="I637" s="238" t="s">
        <v>454</v>
      </c>
      <c r="J637" s="241"/>
    </row>
    <row r="638" spans="1:10">
      <c r="A638" s="235">
        <v>4014</v>
      </c>
      <c r="B638" s="236" t="s">
        <v>1661</v>
      </c>
      <c r="C638" s="237">
        <v>4014</v>
      </c>
      <c r="D638" s="238" t="s">
        <v>7837</v>
      </c>
      <c r="E638" s="239">
        <v>41179</v>
      </c>
      <c r="F638" s="225">
        <f t="shared" si="21"/>
        <v>41210</v>
      </c>
      <c r="G638" s="240">
        <v>5771.3</v>
      </c>
      <c r="H638" s="238">
        <v>636</v>
      </c>
      <c r="I638" s="238" t="s">
        <v>454</v>
      </c>
      <c r="J638" s="241"/>
    </row>
    <row r="639" spans="1:10">
      <c r="A639" s="235">
        <v>4016</v>
      </c>
      <c r="B639" s="236" t="s">
        <v>1661</v>
      </c>
      <c r="C639" s="237">
        <v>4016</v>
      </c>
      <c r="D639" s="238" t="s">
        <v>7198</v>
      </c>
      <c r="E639" s="239">
        <v>41169</v>
      </c>
      <c r="F639" s="225">
        <f t="shared" si="21"/>
        <v>41200</v>
      </c>
      <c r="G639" s="240">
        <v>5771.3</v>
      </c>
      <c r="H639" s="238">
        <v>636</v>
      </c>
      <c r="I639" s="238" t="s">
        <v>454</v>
      </c>
      <c r="J639" s="241"/>
    </row>
    <row r="640" spans="1:10">
      <c r="A640" s="235">
        <v>4018</v>
      </c>
      <c r="B640" s="236" t="s">
        <v>1661</v>
      </c>
      <c r="C640" s="237" t="s">
        <v>17025</v>
      </c>
      <c r="D640" s="238" t="s">
        <v>7839</v>
      </c>
      <c r="E640" s="239">
        <v>41169</v>
      </c>
      <c r="F640" s="225">
        <f t="shared" si="21"/>
        <v>41200</v>
      </c>
      <c r="G640" s="240">
        <v>5771.3</v>
      </c>
      <c r="H640" s="238">
        <v>636</v>
      </c>
      <c r="I640" s="238" t="s">
        <v>454</v>
      </c>
      <c r="J640" s="241"/>
    </row>
    <row r="641" spans="1:10">
      <c r="A641" s="235">
        <v>3718</v>
      </c>
      <c r="B641" s="236" t="s">
        <v>3508</v>
      </c>
      <c r="C641" s="237">
        <v>3718</v>
      </c>
      <c r="D641" s="238" t="s">
        <v>7388</v>
      </c>
      <c r="E641" s="239">
        <v>41178</v>
      </c>
      <c r="F641" s="225">
        <f t="shared" si="21"/>
        <v>41209</v>
      </c>
      <c r="G641" s="240">
        <v>5771.3</v>
      </c>
      <c r="H641" s="238">
        <v>637</v>
      </c>
      <c r="I641" s="238" t="s">
        <v>613</v>
      </c>
      <c r="J641" s="241"/>
    </row>
    <row r="642" spans="1:10">
      <c r="A642" s="235">
        <v>4104</v>
      </c>
      <c r="B642" s="236" t="s">
        <v>3508</v>
      </c>
      <c r="C642" s="237">
        <v>4104</v>
      </c>
      <c r="D642" s="238" t="s">
        <v>6194</v>
      </c>
      <c r="E642" s="239">
        <v>41166</v>
      </c>
      <c r="F642" s="225">
        <f t="shared" si="21"/>
        <v>41197</v>
      </c>
      <c r="G642" s="240">
        <v>5771.3</v>
      </c>
      <c r="H642" s="238">
        <v>637</v>
      </c>
      <c r="I642" s="238" t="s">
        <v>454</v>
      </c>
      <c r="J642" s="241"/>
    </row>
    <row r="643" spans="1:10">
      <c r="A643" s="235">
        <v>4283</v>
      </c>
      <c r="B643" s="236" t="s">
        <v>2446</v>
      </c>
      <c r="C643" s="237">
        <v>4283</v>
      </c>
      <c r="D643" s="238" t="s">
        <v>7856</v>
      </c>
      <c r="E643" s="239">
        <v>41180</v>
      </c>
      <c r="F643" s="225">
        <f t="shared" si="21"/>
        <v>41211</v>
      </c>
      <c r="G643" s="240">
        <v>5771.3</v>
      </c>
      <c r="H643" s="238">
        <v>638</v>
      </c>
      <c r="I643" s="238" t="s">
        <v>454</v>
      </c>
      <c r="J643" s="241"/>
    </row>
    <row r="644" spans="1:10">
      <c r="A644" s="235">
        <v>4280</v>
      </c>
      <c r="B644" s="236" t="s">
        <v>2446</v>
      </c>
      <c r="C644" s="238">
        <v>4280</v>
      </c>
      <c r="D644" s="238" t="s">
        <v>7992</v>
      </c>
      <c r="E644" s="239">
        <v>41180</v>
      </c>
      <c r="F644" s="225">
        <f t="shared" ref="F644:F707" si="23">E644+31</f>
        <v>41211</v>
      </c>
      <c r="G644" s="240">
        <v>5771.3</v>
      </c>
      <c r="H644" s="238">
        <v>638</v>
      </c>
      <c r="I644" s="238" t="s">
        <v>454</v>
      </c>
      <c r="J644" s="241"/>
    </row>
    <row r="645" spans="1:10">
      <c r="A645" s="235">
        <v>4212</v>
      </c>
      <c r="B645" s="236" t="s">
        <v>4756</v>
      </c>
      <c r="C645" s="237">
        <v>4212</v>
      </c>
      <c r="D645" s="238" t="s">
        <v>7595</v>
      </c>
      <c r="E645" s="239">
        <v>41176</v>
      </c>
      <c r="F645" s="225">
        <f t="shared" si="23"/>
        <v>41207</v>
      </c>
      <c r="G645" s="240">
        <v>5771.3</v>
      </c>
      <c r="H645" s="238">
        <v>639</v>
      </c>
      <c r="I645" s="238" t="s">
        <v>454</v>
      </c>
      <c r="J645" s="241"/>
    </row>
    <row r="646" spans="1:10">
      <c r="A646" s="235">
        <v>4208</v>
      </c>
      <c r="B646" s="236" t="s">
        <v>4756</v>
      </c>
      <c r="C646" s="237">
        <v>4208</v>
      </c>
      <c r="D646" s="238" t="s">
        <v>7597</v>
      </c>
      <c r="E646" s="239">
        <v>41173</v>
      </c>
      <c r="F646" s="225">
        <f t="shared" si="23"/>
        <v>41204</v>
      </c>
      <c r="G646" s="240">
        <v>5771.3</v>
      </c>
      <c r="H646" s="238">
        <v>639</v>
      </c>
      <c r="I646" s="238" t="s">
        <v>454</v>
      </c>
      <c r="J646" s="241"/>
    </row>
    <row r="647" spans="1:10">
      <c r="A647" s="235">
        <v>4207</v>
      </c>
      <c r="B647" s="236" t="s">
        <v>4756</v>
      </c>
      <c r="C647" s="237">
        <v>4207</v>
      </c>
      <c r="D647" s="238" t="s">
        <v>7599</v>
      </c>
      <c r="E647" s="239">
        <v>41173</v>
      </c>
      <c r="F647" s="225">
        <f t="shared" si="23"/>
        <v>41204</v>
      </c>
      <c r="G647" s="240">
        <v>5771.3</v>
      </c>
      <c r="H647" s="238">
        <v>639</v>
      </c>
      <c r="I647" s="238" t="s">
        <v>454</v>
      </c>
      <c r="J647" s="241"/>
    </row>
    <row r="648" spans="1:10">
      <c r="A648" s="235">
        <v>3660</v>
      </c>
      <c r="B648" s="236" t="s">
        <v>3483</v>
      </c>
      <c r="C648" s="237">
        <v>3660</v>
      </c>
      <c r="D648" s="238" t="s">
        <v>5673</v>
      </c>
      <c r="E648" s="239">
        <v>41156</v>
      </c>
      <c r="F648" s="225">
        <f t="shared" si="23"/>
        <v>41187</v>
      </c>
      <c r="G648" s="240">
        <v>5771.3</v>
      </c>
      <c r="H648" s="238">
        <v>640</v>
      </c>
      <c r="I648" s="238" t="s">
        <v>454</v>
      </c>
      <c r="J648" s="241"/>
    </row>
    <row r="649" spans="1:10">
      <c r="A649" s="235">
        <v>3661</v>
      </c>
      <c r="B649" s="236" t="s">
        <v>3483</v>
      </c>
      <c r="C649" s="237">
        <v>3661</v>
      </c>
      <c r="D649" s="238" t="s">
        <v>5241</v>
      </c>
      <c r="E649" s="239">
        <v>41152</v>
      </c>
      <c r="F649" s="225">
        <f t="shared" si="23"/>
        <v>41183</v>
      </c>
      <c r="G649" s="240">
        <v>5771.3</v>
      </c>
      <c r="H649" s="238">
        <v>640</v>
      </c>
      <c r="I649" s="238" t="s">
        <v>454</v>
      </c>
      <c r="J649" s="241"/>
    </row>
    <row r="650" spans="1:10">
      <c r="A650" s="235" t="s">
        <v>902</v>
      </c>
      <c r="B650" s="236" t="s">
        <v>920</v>
      </c>
      <c r="C650" s="237" t="s">
        <v>17026</v>
      </c>
      <c r="D650" s="238" t="s">
        <v>5292</v>
      </c>
      <c r="E650" s="239">
        <v>41172</v>
      </c>
      <c r="F650" s="225">
        <f t="shared" si="23"/>
        <v>41203</v>
      </c>
      <c r="G650" s="240">
        <v>5771.3</v>
      </c>
      <c r="H650" s="238">
        <v>641</v>
      </c>
      <c r="I650" s="238" t="s">
        <v>454</v>
      </c>
      <c r="J650" s="241"/>
    </row>
    <row r="651" spans="1:10">
      <c r="A651" s="235">
        <v>4074</v>
      </c>
      <c r="B651" s="236" t="s">
        <v>166</v>
      </c>
      <c r="C651" s="237">
        <v>4074</v>
      </c>
      <c r="D651" s="238" t="s">
        <v>7580</v>
      </c>
      <c r="E651" s="239">
        <v>41173</v>
      </c>
      <c r="F651" s="225">
        <f t="shared" si="23"/>
        <v>41204</v>
      </c>
      <c r="G651" s="240">
        <v>5771.3</v>
      </c>
      <c r="H651" s="238">
        <v>642</v>
      </c>
      <c r="I651" s="238" t="s">
        <v>454</v>
      </c>
      <c r="J651" s="241"/>
    </row>
    <row r="652" spans="1:10">
      <c r="A652" s="235">
        <v>4072</v>
      </c>
      <c r="B652" s="236" t="s">
        <v>166</v>
      </c>
      <c r="C652" s="237">
        <v>4072</v>
      </c>
      <c r="D652" s="238" t="s">
        <v>7582</v>
      </c>
      <c r="E652" s="239">
        <v>41176</v>
      </c>
      <c r="F652" s="225">
        <f t="shared" si="23"/>
        <v>41207</v>
      </c>
      <c r="G652" s="240">
        <v>5771.3</v>
      </c>
      <c r="H652" s="238">
        <v>642</v>
      </c>
      <c r="I652" s="238" t="s">
        <v>454</v>
      </c>
      <c r="J652" s="241"/>
    </row>
    <row r="653" spans="1:10">
      <c r="A653" s="235">
        <v>4071</v>
      </c>
      <c r="B653" s="236" t="s">
        <v>166</v>
      </c>
      <c r="C653" s="237">
        <v>4071</v>
      </c>
      <c r="D653" s="238" t="s">
        <v>7533</v>
      </c>
      <c r="E653" s="239">
        <v>41171</v>
      </c>
      <c r="F653" s="225">
        <f t="shared" si="23"/>
        <v>41202</v>
      </c>
      <c r="G653" s="240">
        <v>5771.3</v>
      </c>
      <c r="H653" s="238">
        <v>642</v>
      </c>
      <c r="I653" s="238" t="s">
        <v>454</v>
      </c>
      <c r="J653" s="241"/>
    </row>
    <row r="654" spans="1:10">
      <c r="A654" s="235">
        <v>4070</v>
      </c>
      <c r="B654" s="236" t="s">
        <v>166</v>
      </c>
      <c r="C654" s="237">
        <v>4070</v>
      </c>
      <c r="D654" s="238" t="s">
        <v>7535</v>
      </c>
      <c r="E654" s="239">
        <v>41172</v>
      </c>
      <c r="F654" s="225">
        <f t="shared" si="23"/>
        <v>41203</v>
      </c>
      <c r="G654" s="240">
        <v>5771.3</v>
      </c>
      <c r="H654" s="238">
        <v>642</v>
      </c>
      <c r="I654" s="238" t="s">
        <v>454</v>
      </c>
      <c r="J654" s="241"/>
    </row>
    <row r="655" spans="1:10">
      <c r="A655" s="235">
        <v>4073</v>
      </c>
      <c r="B655" s="236" t="s">
        <v>166</v>
      </c>
      <c r="C655" s="237" t="s">
        <v>17027</v>
      </c>
      <c r="D655" s="238" t="s">
        <v>7678</v>
      </c>
      <c r="E655" s="239">
        <v>41178</v>
      </c>
      <c r="F655" s="225">
        <f t="shared" si="23"/>
        <v>41209</v>
      </c>
      <c r="G655" s="240">
        <v>5771.3</v>
      </c>
      <c r="H655" s="238">
        <v>642</v>
      </c>
      <c r="I655" s="238" t="s">
        <v>454</v>
      </c>
      <c r="J655" s="241"/>
    </row>
    <row r="656" spans="1:10">
      <c r="A656" s="235">
        <v>4069</v>
      </c>
      <c r="B656" s="236" t="s">
        <v>166</v>
      </c>
      <c r="C656" s="237">
        <v>4069</v>
      </c>
      <c r="D656" s="238" t="s">
        <v>7842</v>
      </c>
      <c r="E656" s="239">
        <v>41177</v>
      </c>
      <c r="F656" s="225">
        <f t="shared" si="23"/>
        <v>41208</v>
      </c>
      <c r="G656" s="240">
        <v>5771.3</v>
      </c>
      <c r="H656" s="238">
        <v>642</v>
      </c>
      <c r="I656" s="238" t="s">
        <v>454</v>
      </c>
      <c r="J656" s="241"/>
    </row>
    <row r="657" spans="1:10">
      <c r="A657" s="235">
        <v>4067</v>
      </c>
      <c r="B657" s="236" t="s">
        <v>166</v>
      </c>
      <c r="C657" s="237">
        <v>4067</v>
      </c>
      <c r="D657" s="238" t="s">
        <v>7664</v>
      </c>
      <c r="E657" s="239">
        <v>41176</v>
      </c>
      <c r="F657" s="225">
        <f t="shared" si="23"/>
        <v>41207</v>
      </c>
      <c r="G657" s="240">
        <v>5771.3</v>
      </c>
      <c r="H657" s="238">
        <v>642</v>
      </c>
      <c r="I657" s="238" t="s">
        <v>454</v>
      </c>
      <c r="J657" s="241"/>
    </row>
    <row r="658" spans="1:10">
      <c r="A658" s="235">
        <v>4066</v>
      </c>
      <c r="B658" s="236" t="s">
        <v>166</v>
      </c>
      <c r="C658" s="237">
        <v>4066</v>
      </c>
      <c r="D658" s="238" t="s">
        <v>7404</v>
      </c>
      <c r="E658" s="239">
        <v>41170</v>
      </c>
      <c r="F658" s="225">
        <f t="shared" si="23"/>
        <v>41201</v>
      </c>
      <c r="G658" s="240">
        <v>5771.3</v>
      </c>
      <c r="H658" s="238">
        <v>642</v>
      </c>
      <c r="I658" s="238" t="s">
        <v>454</v>
      </c>
      <c r="J658" s="241"/>
    </row>
    <row r="659" spans="1:10">
      <c r="A659" s="235">
        <v>4065</v>
      </c>
      <c r="B659" s="236" t="s">
        <v>166</v>
      </c>
      <c r="C659" s="237">
        <v>4065</v>
      </c>
      <c r="D659" s="238" t="s">
        <v>7681</v>
      </c>
      <c r="E659" s="239">
        <v>41177</v>
      </c>
      <c r="F659" s="225">
        <f t="shared" si="23"/>
        <v>41208</v>
      </c>
      <c r="G659" s="240">
        <v>5771.3</v>
      </c>
      <c r="H659" s="238">
        <v>642</v>
      </c>
      <c r="I659" s="238" t="s">
        <v>454</v>
      </c>
      <c r="J659" s="241"/>
    </row>
    <row r="660" spans="1:10">
      <c r="A660" s="235">
        <v>4064</v>
      </c>
      <c r="B660" s="236" t="s">
        <v>166</v>
      </c>
      <c r="C660" s="237">
        <v>4064</v>
      </c>
      <c r="D660" s="238" t="s">
        <v>7583</v>
      </c>
      <c r="E660" s="239">
        <v>41172</v>
      </c>
      <c r="F660" s="225">
        <f t="shared" si="23"/>
        <v>41203</v>
      </c>
      <c r="G660" s="240">
        <v>5771.3</v>
      </c>
      <c r="H660" s="238">
        <v>642</v>
      </c>
      <c r="I660" s="238" t="s">
        <v>454</v>
      </c>
      <c r="J660" s="241"/>
    </row>
    <row r="661" spans="1:10">
      <c r="A661" s="235">
        <v>4063</v>
      </c>
      <c r="B661" s="236" t="s">
        <v>166</v>
      </c>
      <c r="C661" s="237">
        <v>4063</v>
      </c>
      <c r="D661" s="238" t="s">
        <v>7537</v>
      </c>
      <c r="E661" s="239">
        <v>41172</v>
      </c>
      <c r="F661" s="225">
        <f t="shared" si="23"/>
        <v>41203</v>
      </c>
      <c r="G661" s="240">
        <v>5771.3</v>
      </c>
      <c r="H661" s="238">
        <v>642</v>
      </c>
      <c r="I661" s="238" t="s">
        <v>454</v>
      </c>
      <c r="J661" s="241"/>
    </row>
    <row r="662" spans="1:10">
      <c r="A662" s="235">
        <v>4062</v>
      </c>
      <c r="B662" s="236" t="s">
        <v>166</v>
      </c>
      <c r="C662" s="237">
        <v>4062</v>
      </c>
      <c r="D662" s="238" t="s">
        <v>7202</v>
      </c>
      <c r="E662" s="239">
        <v>41170</v>
      </c>
      <c r="F662" s="225">
        <f t="shared" si="23"/>
        <v>41201</v>
      </c>
      <c r="G662" s="240">
        <v>5771.3</v>
      </c>
      <c r="H662" s="238">
        <v>642</v>
      </c>
      <c r="I662" s="238" t="s">
        <v>454</v>
      </c>
      <c r="J662" s="241"/>
    </row>
    <row r="663" spans="1:10">
      <c r="A663" s="235">
        <v>4061</v>
      </c>
      <c r="B663" s="236" t="s">
        <v>166</v>
      </c>
      <c r="C663" s="237">
        <v>4061</v>
      </c>
      <c r="D663" s="238" t="s">
        <v>7407</v>
      </c>
      <c r="E663" s="239">
        <v>41170</v>
      </c>
      <c r="F663" s="225">
        <f t="shared" si="23"/>
        <v>41201</v>
      </c>
      <c r="G663" s="240">
        <v>5771.3</v>
      </c>
      <c r="H663" s="238">
        <v>642</v>
      </c>
      <c r="I663" s="238" t="s">
        <v>454</v>
      </c>
      <c r="J663" s="241"/>
    </row>
    <row r="664" spans="1:10">
      <c r="A664" s="235">
        <v>4060</v>
      </c>
      <c r="B664" s="236" t="s">
        <v>166</v>
      </c>
      <c r="C664" s="237">
        <v>4060</v>
      </c>
      <c r="D664" s="238" t="s">
        <v>7409</v>
      </c>
      <c r="E664" s="239">
        <v>41170</v>
      </c>
      <c r="F664" s="225">
        <f t="shared" si="23"/>
        <v>41201</v>
      </c>
      <c r="G664" s="240">
        <v>5771.3</v>
      </c>
      <c r="H664" s="238">
        <v>642</v>
      </c>
      <c r="I664" s="238" t="s">
        <v>454</v>
      </c>
      <c r="J664" s="241"/>
    </row>
    <row r="665" spans="1:10">
      <c r="A665" s="235">
        <v>4059</v>
      </c>
      <c r="B665" s="236" t="s">
        <v>166</v>
      </c>
      <c r="C665" s="237">
        <v>4059</v>
      </c>
      <c r="D665" s="238" t="s">
        <v>7203</v>
      </c>
      <c r="E665" s="239">
        <v>41170</v>
      </c>
      <c r="F665" s="225">
        <f t="shared" si="23"/>
        <v>41201</v>
      </c>
      <c r="G665" s="240">
        <v>5771.3</v>
      </c>
      <c r="H665" s="238">
        <v>642</v>
      </c>
      <c r="I665" s="238" t="s">
        <v>454</v>
      </c>
      <c r="J665" s="241"/>
    </row>
    <row r="666" spans="1:10">
      <c r="A666" s="235">
        <v>4058</v>
      </c>
      <c r="B666" s="236" t="s">
        <v>166</v>
      </c>
      <c r="C666" s="237">
        <v>4058</v>
      </c>
      <c r="D666" s="238" t="s">
        <v>7412</v>
      </c>
      <c r="E666" s="239">
        <v>41170</v>
      </c>
      <c r="F666" s="225">
        <f t="shared" si="23"/>
        <v>41201</v>
      </c>
      <c r="G666" s="240">
        <v>5771.3</v>
      </c>
      <c r="H666" s="238">
        <v>642</v>
      </c>
      <c r="I666" s="238" t="s">
        <v>454</v>
      </c>
      <c r="J666" s="241"/>
    </row>
    <row r="667" spans="1:10">
      <c r="A667" s="235">
        <v>4057</v>
      </c>
      <c r="B667" s="236" t="s">
        <v>166</v>
      </c>
      <c r="C667" s="237">
        <v>4057</v>
      </c>
      <c r="D667" s="238" t="s">
        <v>7204</v>
      </c>
      <c r="E667" s="239">
        <v>41166</v>
      </c>
      <c r="F667" s="225">
        <f t="shared" si="23"/>
        <v>41197</v>
      </c>
      <c r="G667" s="240">
        <v>5771.3</v>
      </c>
      <c r="H667" s="238">
        <v>642</v>
      </c>
      <c r="I667" s="238" t="s">
        <v>454</v>
      </c>
      <c r="J667" s="241"/>
    </row>
    <row r="668" spans="1:10">
      <c r="A668" s="235">
        <v>4056</v>
      </c>
      <c r="B668" s="236" t="s">
        <v>166</v>
      </c>
      <c r="C668" s="237">
        <v>4056</v>
      </c>
      <c r="D668" s="238" t="s">
        <v>7844</v>
      </c>
      <c r="E668" s="239">
        <v>41179</v>
      </c>
      <c r="F668" s="225">
        <f t="shared" si="23"/>
        <v>41210</v>
      </c>
      <c r="G668" s="240">
        <v>5771.3</v>
      </c>
      <c r="H668" s="238">
        <v>642</v>
      </c>
      <c r="I668" s="238" t="s">
        <v>454</v>
      </c>
      <c r="J668" s="241"/>
    </row>
    <row r="669" spans="1:10">
      <c r="A669" s="235">
        <v>4252</v>
      </c>
      <c r="B669" s="236" t="s">
        <v>6550</v>
      </c>
      <c r="C669" s="237">
        <v>4252</v>
      </c>
      <c r="D669" s="238" t="s">
        <v>7423</v>
      </c>
      <c r="E669" s="239">
        <v>41170</v>
      </c>
      <c r="F669" s="225">
        <f t="shared" si="23"/>
        <v>41201</v>
      </c>
      <c r="G669" s="240">
        <v>5771.3</v>
      </c>
      <c r="H669" s="238">
        <v>643</v>
      </c>
      <c r="I669" s="238" t="s">
        <v>454</v>
      </c>
      <c r="J669" s="241"/>
    </row>
    <row r="670" spans="1:10">
      <c r="A670" s="235">
        <v>4251</v>
      </c>
      <c r="B670" s="236" t="s">
        <v>6550</v>
      </c>
      <c r="C670" s="237">
        <v>4251</v>
      </c>
      <c r="D670" s="238" t="s">
        <v>7608</v>
      </c>
      <c r="E670" s="239">
        <v>41172</v>
      </c>
      <c r="F670" s="225">
        <f t="shared" si="23"/>
        <v>41203</v>
      </c>
      <c r="G670" s="240">
        <v>5771.3</v>
      </c>
      <c r="H670" s="238">
        <v>643</v>
      </c>
      <c r="I670" s="238" t="s">
        <v>454</v>
      </c>
      <c r="J670" s="241"/>
    </row>
    <row r="671" spans="1:10">
      <c r="A671" s="235">
        <v>4249</v>
      </c>
      <c r="B671" s="236" t="s">
        <v>6550</v>
      </c>
      <c r="C671" s="237">
        <v>4249</v>
      </c>
      <c r="D671" s="238" t="s">
        <v>7426</v>
      </c>
      <c r="E671" s="239">
        <v>41170</v>
      </c>
      <c r="F671" s="225">
        <f t="shared" si="23"/>
        <v>41201</v>
      </c>
      <c r="G671" s="240">
        <v>5771.3</v>
      </c>
      <c r="H671" s="238">
        <v>643</v>
      </c>
      <c r="I671" s="238" t="s">
        <v>454</v>
      </c>
      <c r="J671" s="241"/>
    </row>
    <row r="672" spans="1:10">
      <c r="A672" s="235">
        <v>4248</v>
      </c>
      <c r="B672" s="236" t="s">
        <v>6550</v>
      </c>
      <c r="C672" s="237">
        <v>4248</v>
      </c>
      <c r="D672" s="238" t="s">
        <v>7428</v>
      </c>
      <c r="E672" s="239">
        <v>41170</v>
      </c>
      <c r="F672" s="225">
        <f t="shared" si="23"/>
        <v>41201</v>
      </c>
      <c r="G672" s="240">
        <v>5771.3</v>
      </c>
      <c r="H672" s="238">
        <v>643</v>
      </c>
      <c r="I672" s="238" t="s">
        <v>454</v>
      </c>
      <c r="J672" s="241"/>
    </row>
    <row r="673" spans="1:10">
      <c r="A673" s="235">
        <v>4253</v>
      </c>
      <c r="B673" s="236" t="s">
        <v>2527</v>
      </c>
      <c r="C673" s="237">
        <v>4253</v>
      </c>
      <c r="D673" s="238" t="s">
        <v>7230</v>
      </c>
      <c r="E673" s="239">
        <v>41166</v>
      </c>
      <c r="F673" s="225">
        <f t="shared" si="23"/>
        <v>41197</v>
      </c>
      <c r="G673" s="240">
        <v>5771.3</v>
      </c>
      <c r="H673" s="238">
        <v>644</v>
      </c>
      <c r="I673" s="238" t="s">
        <v>454</v>
      </c>
      <c r="J673" s="241"/>
    </row>
    <row r="674" spans="1:10">
      <c r="A674" s="235">
        <v>3730</v>
      </c>
      <c r="B674" s="236" t="s">
        <v>3550</v>
      </c>
      <c r="C674" s="237">
        <v>3730</v>
      </c>
      <c r="D674" s="238" t="s">
        <v>7825</v>
      </c>
      <c r="E674" s="239">
        <v>41179</v>
      </c>
      <c r="F674" s="225">
        <f t="shared" si="23"/>
        <v>41210</v>
      </c>
      <c r="G674" s="240">
        <v>5771.3</v>
      </c>
      <c r="H674" s="238">
        <v>645</v>
      </c>
      <c r="I674" s="238" t="s">
        <v>613</v>
      </c>
      <c r="J674" s="241"/>
    </row>
    <row r="675" spans="1:10">
      <c r="A675" s="235">
        <v>4293</v>
      </c>
      <c r="B675" s="236" t="s">
        <v>6690</v>
      </c>
      <c r="C675" s="237">
        <v>4293</v>
      </c>
      <c r="D675" s="238" t="s">
        <v>7860</v>
      </c>
      <c r="E675" s="239">
        <v>41179</v>
      </c>
      <c r="F675" s="225">
        <f t="shared" si="23"/>
        <v>41210</v>
      </c>
      <c r="G675" s="240">
        <v>5771.3</v>
      </c>
      <c r="H675" s="238">
        <v>646</v>
      </c>
      <c r="I675" s="238" t="s">
        <v>454</v>
      </c>
      <c r="J675" s="241"/>
    </row>
    <row r="676" spans="1:10">
      <c r="A676" s="235">
        <v>4292</v>
      </c>
      <c r="B676" s="236" t="s">
        <v>6690</v>
      </c>
      <c r="C676" s="237">
        <v>4292</v>
      </c>
      <c r="D676" s="238" t="s">
        <v>7865</v>
      </c>
      <c r="E676" s="239">
        <v>41179</v>
      </c>
      <c r="F676" s="225">
        <f t="shared" si="23"/>
        <v>41210</v>
      </c>
      <c r="G676" s="240">
        <v>5771.3</v>
      </c>
      <c r="H676" s="238">
        <v>646</v>
      </c>
      <c r="I676" s="238" t="s">
        <v>454</v>
      </c>
      <c r="J676" s="241"/>
    </row>
    <row r="677" spans="1:10">
      <c r="A677" s="235">
        <v>4294</v>
      </c>
      <c r="B677" s="236" t="s">
        <v>6690</v>
      </c>
      <c r="C677" s="238">
        <v>4294</v>
      </c>
      <c r="D677" s="238" t="s">
        <v>7988</v>
      </c>
      <c r="E677" s="239">
        <v>41180</v>
      </c>
      <c r="F677" s="225">
        <f t="shared" si="23"/>
        <v>41211</v>
      </c>
      <c r="G677" s="240">
        <v>5771.3</v>
      </c>
      <c r="H677" s="238">
        <v>646</v>
      </c>
      <c r="I677" s="238" t="s">
        <v>454</v>
      </c>
      <c r="J677" s="241"/>
    </row>
    <row r="678" spans="1:10">
      <c r="A678" s="235">
        <v>4290</v>
      </c>
      <c r="B678" s="236" t="s">
        <v>6690</v>
      </c>
      <c r="C678" s="238">
        <v>4290</v>
      </c>
      <c r="D678" s="238" t="s">
        <v>7863</v>
      </c>
      <c r="E678" s="239">
        <v>41180</v>
      </c>
      <c r="F678" s="225">
        <f t="shared" si="23"/>
        <v>41211</v>
      </c>
      <c r="G678" s="240">
        <v>5771.3</v>
      </c>
      <c r="H678" s="238">
        <v>646</v>
      </c>
      <c r="I678" s="238" t="s">
        <v>454</v>
      </c>
      <c r="J678" s="241"/>
    </row>
    <row r="679" spans="1:10">
      <c r="A679" s="235">
        <v>4291</v>
      </c>
      <c r="B679" s="236" t="s">
        <v>6690</v>
      </c>
      <c r="C679" s="238">
        <v>4291</v>
      </c>
      <c r="D679" s="238" t="s">
        <v>7996</v>
      </c>
      <c r="E679" s="239">
        <v>41180</v>
      </c>
      <c r="F679" s="225">
        <f t="shared" si="23"/>
        <v>41211</v>
      </c>
      <c r="G679" s="240">
        <v>5771.3</v>
      </c>
      <c r="H679" s="238">
        <v>646</v>
      </c>
      <c r="I679" s="238" t="s">
        <v>454</v>
      </c>
      <c r="J679" s="241"/>
    </row>
    <row r="680" spans="1:10">
      <c r="A680" s="235">
        <v>3559</v>
      </c>
      <c r="B680" s="236" t="s">
        <v>3081</v>
      </c>
      <c r="C680" s="237">
        <v>3559</v>
      </c>
      <c r="D680" s="238" t="s">
        <v>6933</v>
      </c>
      <c r="E680" s="239">
        <v>41157</v>
      </c>
      <c r="F680" s="225">
        <f t="shared" si="23"/>
        <v>41188</v>
      </c>
      <c r="G680" s="240">
        <v>5771.3</v>
      </c>
      <c r="H680" s="238">
        <v>647</v>
      </c>
      <c r="I680" s="238" t="s">
        <v>454</v>
      </c>
      <c r="J680" s="241"/>
    </row>
    <row r="681" spans="1:10">
      <c r="A681" s="235">
        <v>4218</v>
      </c>
      <c r="B681" s="236" t="s">
        <v>4752</v>
      </c>
      <c r="C681" s="237">
        <v>4218</v>
      </c>
      <c r="D681" s="238" t="s">
        <v>17980</v>
      </c>
      <c r="E681" s="239">
        <v>41170</v>
      </c>
      <c r="F681" s="225">
        <f t="shared" si="23"/>
        <v>41201</v>
      </c>
      <c r="G681" s="240">
        <v>5771.3</v>
      </c>
      <c r="H681" s="238">
        <v>648</v>
      </c>
      <c r="I681" s="238" t="s">
        <v>454</v>
      </c>
      <c r="J681" s="241"/>
    </row>
    <row r="682" spans="1:10">
      <c r="A682" s="235">
        <v>4219</v>
      </c>
      <c r="B682" s="236" t="s">
        <v>4752</v>
      </c>
      <c r="C682" s="237">
        <v>4219</v>
      </c>
      <c r="D682" s="238" t="s">
        <v>17981</v>
      </c>
      <c r="E682" s="239">
        <v>41171</v>
      </c>
      <c r="F682" s="225">
        <f t="shared" si="23"/>
        <v>41202</v>
      </c>
      <c r="G682" s="240">
        <v>5771.3</v>
      </c>
      <c r="H682" s="238">
        <v>648</v>
      </c>
      <c r="I682" s="238" t="s">
        <v>454</v>
      </c>
      <c r="J682" s="241"/>
    </row>
    <row r="683" spans="1:10">
      <c r="A683" s="235">
        <v>4222</v>
      </c>
      <c r="B683" s="236" t="s">
        <v>4752</v>
      </c>
      <c r="C683" s="237">
        <v>4222</v>
      </c>
      <c r="D683" s="238" t="s">
        <v>17979</v>
      </c>
      <c r="E683" s="239">
        <v>41170</v>
      </c>
      <c r="F683" s="225">
        <f t="shared" si="23"/>
        <v>41201</v>
      </c>
      <c r="G683" s="240">
        <v>5771.3</v>
      </c>
      <c r="H683" s="238">
        <v>648</v>
      </c>
      <c r="I683" s="238" t="s">
        <v>454</v>
      </c>
      <c r="J683" s="241"/>
    </row>
    <row r="684" spans="1:10">
      <c r="A684" s="235">
        <v>4228</v>
      </c>
      <c r="B684" s="236" t="s">
        <v>4752</v>
      </c>
      <c r="C684" s="237">
        <v>4228</v>
      </c>
      <c r="D684" s="238" t="s">
        <v>17982</v>
      </c>
      <c r="E684" s="239">
        <v>41171</v>
      </c>
      <c r="F684" s="225">
        <f t="shared" si="23"/>
        <v>41202</v>
      </c>
      <c r="G684" s="240">
        <v>5771.3</v>
      </c>
      <c r="H684" s="238">
        <v>648</v>
      </c>
      <c r="I684" s="238" t="s">
        <v>454</v>
      </c>
      <c r="J684" s="241"/>
    </row>
    <row r="685" spans="1:10">
      <c r="A685" s="235">
        <v>4227</v>
      </c>
      <c r="B685" s="236" t="s">
        <v>4752</v>
      </c>
      <c r="C685" s="237">
        <v>4227</v>
      </c>
      <c r="D685" s="238" t="s">
        <v>7223</v>
      </c>
      <c r="E685" s="239">
        <v>41166</v>
      </c>
      <c r="F685" s="225">
        <f t="shared" si="23"/>
        <v>41197</v>
      </c>
      <c r="G685" s="240">
        <v>5771.3</v>
      </c>
      <c r="H685" s="238">
        <v>648</v>
      </c>
      <c r="I685" s="238" t="s">
        <v>454</v>
      </c>
      <c r="J685" s="241"/>
    </row>
    <row r="686" spans="1:10">
      <c r="A686" s="235">
        <v>4225</v>
      </c>
      <c r="B686" s="236" t="s">
        <v>4752</v>
      </c>
      <c r="C686" s="237">
        <v>4225</v>
      </c>
      <c r="D686" s="238" t="s">
        <v>7225</v>
      </c>
      <c r="E686" s="239">
        <v>41166</v>
      </c>
      <c r="F686" s="225">
        <f t="shared" si="23"/>
        <v>41197</v>
      </c>
      <c r="G686" s="240">
        <v>5771.3</v>
      </c>
      <c r="H686" s="238">
        <v>648</v>
      </c>
      <c r="I686" s="238" t="s">
        <v>454</v>
      </c>
      <c r="J686" s="241"/>
    </row>
    <row r="687" spans="1:10">
      <c r="A687" s="235">
        <v>4221</v>
      </c>
      <c r="B687" s="236" t="s">
        <v>4752</v>
      </c>
      <c r="C687" s="237">
        <v>4221</v>
      </c>
      <c r="D687" s="238" t="s">
        <v>7227</v>
      </c>
      <c r="E687" s="239">
        <v>41169</v>
      </c>
      <c r="F687" s="225">
        <f t="shared" si="23"/>
        <v>41200</v>
      </c>
      <c r="G687" s="240">
        <v>5771.3</v>
      </c>
      <c r="H687" s="238">
        <v>648</v>
      </c>
      <c r="I687" s="238" t="s">
        <v>454</v>
      </c>
      <c r="J687" s="241"/>
    </row>
    <row r="688" spans="1:10">
      <c r="A688" s="235">
        <v>4220</v>
      </c>
      <c r="B688" s="236" t="s">
        <v>4752</v>
      </c>
      <c r="C688" s="237">
        <v>4220</v>
      </c>
      <c r="D688" s="238" t="s">
        <v>7228</v>
      </c>
      <c r="E688" s="239">
        <v>41165</v>
      </c>
      <c r="F688" s="225">
        <f t="shared" si="23"/>
        <v>41196</v>
      </c>
      <c r="G688" s="240">
        <v>5771.3</v>
      </c>
      <c r="H688" s="238">
        <v>648</v>
      </c>
      <c r="I688" s="238" t="s">
        <v>454</v>
      </c>
      <c r="J688" s="241"/>
    </row>
    <row r="689" spans="1:10">
      <c r="A689" s="235">
        <v>4030</v>
      </c>
      <c r="B689" s="236" t="s">
        <v>5416</v>
      </c>
      <c r="C689" s="237">
        <v>4030</v>
      </c>
      <c r="D689" s="238" t="s">
        <v>7199</v>
      </c>
      <c r="E689" s="239">
        <v>41163</v>
      </c>
      <c r="F689" s="225">
        <f t="shared" si="23"/>
        <v>41194</v>
      </c>
      <c r="G689" s="240">
        <v>5771.3</v>
      </c>
      <c r="H689" s="238">
        <v>649</v>
      </c>
      <c r="I689" s="238" t="s">
        <v>454</v>
      </c>
      <c r="J689" s="241"/>
    </row>
    <row r="690" spans="1:10">
      <c r="A690" s="235">
        <v>4031</v>
      </c>
      <c r="B690" s="236" t="s">
        <v>5416</v>
      </c>
      <c r="C690" s="237">
        <v>4031</v>
      </c>
      <c r="D690" s="238" t="s">
        <v>6937</v>
      </c>
      <c r="E690" s="239">
        <v>41158</v>
      </c>
      <c r="F690" s="225">
        <f t="shared" si="23"/>
        <v>41189</v>
      </c>
      <c r="G690" s="240">
        <v>5771.3</v>
      </c>
      <c r="H690" s="238">
        <v>649</v>
      </c>
      <c r="I690" s="238" t="s">
        <v>454</v>
      </c>
      <c r="J690" s="241"/>
    </row>
    <row r="691" spans="1:10">
      <c r="A691" s="235">
        <v>4032</v>
      </c>
      <c r="B691" s="236" t="s">
        <v>5416</v>
      </c>
      <c r="C691" s="237">
        <v>4032</v>
      </c>
      <c r="D691" s="238" t="s">
        <v>6855</v>
      </c>
      <c r="E691" s="239">
        <v>41158</v>
      </c>
      <c r="F691" s="225">
        <f t="shared" si="23"/>
        <v>41189</v>
      </c>
      <c r="G691" s="240">
        <v>5771.3</v>
      </c>
      <c r="H691" s="238">
        <v>649</v>
      </c>
      <c r="I691" s="238" t="s">
        <v>454</v>
      </c>
      <c r="J691" s="241"/>
    </row>
    <row r="692" spans="1:10">
      <c r="A692" s="235">
        <v>4033</v>
      </c>
      <c r="B692" s="236" t="s">
        <v>5416</v>
      </c>
      <c r="C692" s="237">
        <v>4033</v>
      </c>
      <c r="D692" s="238" t="s">
        <v>6856</v>
      </c>
      <c r="E692" s="239">
        <v>41165</v>
      </c>
      <c r="F692" s="225">
        <f t="shared" si="23"/>
        <v>41196</v>
      </c>
      <c r="G692" s="240">
        <v>5771.3</v>
      </c>
      <c r="H692" s="238">
        <v>649</v>
      </c>
      <c r="I692" s="238" t="s">
        <v>454</v>
      </c>
      <c r="J692" s="241"/>
    </row>
    <row r="693" spans="1:10">
      <c r="A693" s="235">
        <v>4035</v>
      </c>
      <c r="B693" s="236" t="s">
        <v>5416</v>
      </c>
      <c r="C693" s="237">
        <v>4035</v>
      </c>
      <c r="D693" s="238" t="s">
        <v>7401</v>
      </c>
      <c r="E693" s="239">
        <v>41169</v>
      </c>
      <c r="F693" s="225">
        <f t="shared" si="23"/>
        <v>41200</v>
      </c>
      <c r="G693" s="240">
        <v>5771.3</v>
      </c>
      <c r="H693" s="238">
        <v>649</v>
      </c>
      <c r="I693" s="238" t="s">
        <v>454</v>
      </c>
      <c r="J693" s="241"/>
    </row>
    <row r="694" spans="1:10">
      <c r="A694" s="235">
        <v>4036</v>
      </c>
      <c r="B694" s="236" t="s">
        <v>5416</v>
      </c>
      <c r="C694" s="237">
        <v>4036</v>
      </c>
      <c r="D694" s="238" t="s">
        <v>7403</v>
      </c>
      <c r="E694" s="239">
        <v>41171</v>
      </c>
      <c r="F694" s="225">
        <f t="shared" si="23"/>
        <v>41202</v>
      </c>
      <c r="G694" s="240">
        <v>5771.3</v>
      </c>
      <c r="H694" s="238">
        <v>649</v>
      </c>
      <c r="I694" s="238" t="s">
        <v>454</v>
      </c>
      <c r="J694" s="241"/>
    </row>
    <row r="695" spans="1:10">
      <c r="A695" s="235">
        <v>4127</v>
      </c>
      <c r="B695" s="236" t="s">
        <v>4751</v>
      </c>
      <c r="C695" s="237">
        <v>4127</v>
      </c>
      <c r="D695" s="238" t="s">
        <v>7212</v>
      </c>
      <c r="E695" s="239">
        <v>41173</v>
      </c>
      <c r="F695" s="225">
        <f t="shared" si="23"/>
        <v>41204</v>
      </c>
      <c r="G695" s="240">
        <v>5771.3</v>
      </c>
      <c r="H695" s="238">
        <v>650</v>
      </c>
      <c r="I695" s="238" t="s">
        <v>454</v>
      </c>
      <c r="J695" s="241"/>
    </row>
    <row r="696" spans="1:10">
      <c r="A696" s="235">
        <v>4124</v>
      </c>
      <c r="B696" s="236" t="s">
        <v>4751</v>
      </c>
      <c r="C696" s="237">
        <v>4124</v>
      </c>
      <c r="D696" s="238" t="s">
        <v>7213</v>
      </c>
      <c r="E696" s="239">
        <v>41173</v>
      </c>
      <c r="F696" s="225">
        <f t="shared" si="23"/>
        <v>41204</v>
      </c>
      <c r="G696" s="240">
        <v>5771.3</v>
      </c>
      <c r="H696" s="238">
        <v>650</v>
      </c>
      <c r="I696" s="238" t="s">
        <v>454</v>
      </c>
      <c r="J696" s="241"/>
    </row>
    <row r="697" spans="1:10">
      <c r="A697" s="235">
        <v>4123</v>
      </c>
      <c r="B697" s="236" t="s">
        <v>4751</v>
      </c>
      <c r="C697" s="237">
        <v>4123</v>
      </c>
      <c r="D697" s="238" t="s">
        <v>7215</v>
      </c>
      <c r="E697" s="239">
        <v>41172</v>
      </c>
      <c r="F697" s="225">
        <f t="shared" si="23"/>
        <v>41203</v>
      </c>
      <c r="G697" s="240">
        <v>5771.3</v>
      </c>
      <c r="H697" s="238">
        <v>650</v>
      </c>
      <c r="I697" s="238" t="s">
        <v>454</v>
      </c>
      <c r="J697" s="241"/>
    </row>
    <row r="698" spans="1:10">
      <c r="A698" s="235">
        <v>3970</v>
      </c>
      <c r="B698" s="236" t="s">
        <v>169</v>
      </c>
      <c r="C698" s="237">
        <v>3970</v>
      </c>
      <c r="D698" s="238" t="s">
        <v>6850</v>
      </c>
      <c r="E698" s="239">
        <v>41157</v>
      </c>
      <c r="F698" s="225">
        <f t="shared" si="23"/>
        <v>41188</v>
      </c>
      <c r="G698" s="240">
        <v>5771.3</v>
      </c>
      <c r="H698" s="238">
        <v>651</v>
      </c>
      <c r="I698" s="238" t="s">
        <v>454</v>
      </c>
      <c r="J698" s="241"/>
    </row>
    <row r="699" spans="1:10">
      <c r="A699" s="235">
        <v>3971</v>
      </c>
      <c r="B699" s="236" t="s">
        <v>169</v>
      </c>
      <c r="C699" s="237">
        <v>3971</v>
      </c>
      <c r="D699" s="238" t="s">
        <v>6851</v>
      </c>
      <c r="E699" s="239">
        <v>41157</v>
      </c>
      <c r="F699" s="225">
        <f t="shared" si="23"/>
        <v>41188</v>
      </c>
      <c r="G699" s="240">
        <v>5771.3</v>
      </c>
      <c r="H699" s="238">
        <v>651</v>
      </c>
      <c r="I699" s="238" t="s">
        <v>454</v>
      </c>
      <c r="J699" s="241"/>
    </row>
    <row r="700" spans="1:10">
      <c r="A700" s="235">
        <v>4234</v>
      </c>
      <c r="B700" s="236" t="s">
        <v>1725</v>
      </c>
      <c r="C700" s="237">
        <v>4234</v>
      </c>
      <c r="D700" s="238" t="s">
        <v>7854</v>
      </c>
      <c r="E700" s="239">
        <v>41179</v>
      </c>
      <c r="F700" s="225">
        <f t="shared" si="23"/>
        <v>41210</v>
      </c>
      <c r="G700" s="240">
        <v>5771.3</v>
      </c>
      <c r="H700" s="238">
        <v>652</v>
      </c>
      <c r="I700" s="238" t="s">
        <v>454</v>
      </c>
      <c r="J700" s="241"/>
    </row>
    <row r="701" spans="1:10">
      <c r="A701" s="235">
        <v>4230</v>
      </c>
      <c r="B701" s="236" t="s">
        <v>1725</v>
      </c>
      <c r="C701" s="238">
        <v>4230</v>
      </c>
      <c r="D701" s="238" t="s">
        <v>7986</v>
      </c>
      <c r="E701" s="239">
        <v>41180</v>
      </c>
      <c r="F701" s="225">
        <f t="shared" si="23"/>
        <v>41211</v>
      </c>
      <c r="G701" s="240">
        <v>5771.3</v>
      </c>
      <c r="H701" s="238">
        <v>652</v>
      </c>
      <c r="I701" s="238" t="s">
        <v>454</v>
      </c>
      <c r="J701" s="241"/>
    </row>
    <row r="702" spans="1:10">
      <c r="A702" s="235">
        <v>3574</v>
      </c>
      <c r="B702" s="236" t="s">
        <v>3144</v>
      </c>
      <c r="C702" s="237">
        <v>3574</v>
      </c>
      <c r="D702" s="238" t="s">
        <v>7566</v>
      </c>
      <c r="E702" s="239">
        <v>41176</v>
      </c>
      <c r="F702" s="225">
        <f t="shared" si="23"/>
        <v>41207</v>
      </c>
      <c r="G702" s="240">
        <v>5771.3</v>
      </c>
      <c r="H702" s="238">
        <v>653</v>
      </c>
      <c r="I702" s="238" t="s">
        <v>454</v>
      </c>
      <c r="J702" s="241"/>
    </row>
    <row r="703" spans="1:10">
      <c r="A703" s="235">
        <v>3576</v>
      </c>
      <c r="B703" s="236" t="s">
        <v>3153</v>
      </c>
      <c r="C703" s="237">
        <v>3576</v>
      </c>
      <c r="D703" s="238" t="s">
        <v>6934</v>
      </c>
      <c r="E703" s="239">
        <v>41157</v>
      </c>
      <c r="F703" s="225">
        <f t="shared" si="23"/>
        <v>41188</v>
      </c>
      <c r="G703" s="240">
        <v>5771.3</v>
      </c>
      <c r="H703" s="238">
        <v>654</v>
      </c>
      <c r="I703" s="238" t="s">
        <v>613</v>
      </c>
      <c r="J703" s="241"/>
    </row>
    <row r="704" spans="1:10">
      <c r="A704" s="235">
        <v>4128</v>
      </c>
      <c r="B704" s="236" t="s">
        <v>4750</v>
      </c>
      <c r="C704" s="237">
        <v>4128</v>
      </c>
      <c r="D704" s="238" t="s">
        <v>7211</v>
      </c>
      <c r="E704" s="239">
        <v>41170</v>
      </c>
      <c r="F704" s="225">
        <f t="shared" si="23"/>
        <v>41201</v>
      </c>
      <c r="G704" s="240">
        <v>5771.3</v>
      </c>
      <c r="H704" s="238">
        <v>655</v>
      </c>
      <c r="I704" s="238" t="s">
        <v>454</v>
      </c>
      <c r="J704" s="241"/>
    </row>
    <row r="705" spans="1:10">
      <c r="A705" s="235">
        <v>4132</v>
      </c>
      <c r="B705" s="236" t="s">
        <v>4750</v>
      </c>
      <c r="C705" s="237">
        <v>4132</v>
      </c>
      <c r="D705" s="238" t="s">
        <v>7216</v>
      </c>
      <c r="E705" s="239">
        <v>41164</v>
      </c>
      <c r="F705" s="225">
        <f t="shared" si="23"/>
        <v>41195</v>
      </c>
      <c r="G705" s="240">
        <v>5771.3</v>
      </c>
      <c r="H705" s="238">
        <v>655</v>
      </c>
      <c r="I705" s="238" t="s">
        <v>454</v>
      </c>
      <c r="J705" s="241"/>
    </row>
    <row r="706" spans="1:10">
      <c r="A706" s="235">
        <v>4131</v>
      </c>
      <c r="B706" s="236" t="s">
        <v>4750</v>
      </c>
      <c r="C706" s="237">
        <v>4131</v>
      </c>
      <c r="D706" s="238" t="s">
        <v>7218</v>
      </c>
      <c r="E706" s="239">
        <v>41166</v>
      </c>
      <c r="F706" s="225">
        <f t="shared" si="23"/>
        <v>41197</v>
      </c>
      <c r="G706" s="240">
        <v>5771.3</v>
      </c>
      <c r="H706" s="238">
        <v>655</v>
      </c>
      <c r="I706" s="238" t="s">
        <v>454</v>
      </c>
      <c r="J706" s="241"/>
    </row>
    <row r="707" spans="1:10">
      <c r="A707" s="235">
        <v>4133</v>
      </c>
      <c r="B707" s="236" t="s">
        <v>4750</v>
      </c>
      <c r="C707" s="237" t="s">
        <v>17028</v>
      </c>
      <c r="D707" s="238" t="s">
        <v>7587</v>
      </c>
      <c r="E707" s="239">
        <v>41180</v>
      </c>
      <c r="F707" s="225">
        <f t="shared" si="23"/>
        <v>41211</v>
      </c>
      <c r="G707" s="240">
        <v>5771.3</v>
      </c>
      <c r="H707" s="238">
        <v>655</v>
      </c>
      <c r="I707" s="238" t="s">
        <v>454</v>
      </c>
      <c r="J707" s="241"/>
    </row>
    <row r="708" spans="1:10">
      <c r="A708" s="235">
        <v>3887</v>
      </c>
      <c r="B708" s="236" t="s">
        <v>4749</v>
      </c>
      <c r="C708" s="237">
        <v>3887</v>
      </c>
      <c r="D708" s="238" t="s">
        <v>7389</v>
      </c>
      <c r="E708" s="239">
        <v>41171</v>
      </c>
      <c r="F708" s="225">
        <f t="shared" ref="F708:F771" si="24">E708+31</f>
        <v>41202</v>
      </c>
      <c r="G708" s="240">
        <v>5771.3</v>
      </c>
      <c r="H708" s="238">
        <v>656</v>
      </c>
      <c r="I708" s="238" t="s">
        <v>454</v>
      </c>
      <c r="J708" s="241"/>
    </row>
    <row r="709" spans="1:10">
      <c r="A709" s="235">
        <v>4341</v>
      </c>
      <c r="B709" s="236" t="s">
        <v>1806</v>
      </c>
      <c r="C709" s="237">
        <v>4341</v>
      </c>
      <c r="D709" s="238" t="s">
        <v>7432</v>
      </c>
      <c r="E709" s="239">
        <v>41171</v>
      </c>
      <c r="F709" s="225">
        <f t="shared" si="24"/>
        <v>41202</v>
      </c>
      <c r="G709" s="240">
        <v>5771.3</v>
      </c>
      <c r="H709" s="238">
        <v>657</v>
      </c>
      <c r="I709" s="238" t="s">
        <v>454</v>
      </c>
      <c r="J709" s="241"/>
    </row>
    <row r="710" spans="1:10">
      <c r="A710" s="235">
        <v>4340</v>
      </c>
      <c r="B710" s="236" t="s">
        <v>1806</v>
      </c>
      <c r="C710" s="237">
        <v>4340</v>
      </c>
      <c r="D710" s="238" t="s">
        <v>7559</v>
      </c>
      <c r="E710" s="239">
        <v>41172</v>
      </c>
      <c r="F710" s="225">
        <f t="shared" si="24"/>
        <v>41203</v>
      </c>
      <c r="G710" s="240">
        <v>5771.3</v>
      </c>
      <c r="H710" s="238">
        <v>657</v>
      </c>
      <c r="I710" s="238" t="s">
        <v>454</v>
      </c>
      <c r="J710" s="241"/>
    </row>
    <row r="711" spans="1:10">
      <c r="A711" s="235">
        <v>4053</v>
      </c>
      <c r="B711" s="236" t="s">
        <v>4748</v>
      </c>
      <c r="C711" s="237">
        <v>4053</v>
      </c>
      <c r="D711" s="238" t="s">
        <v>7400</v>
      </c>
      <c r="E711" s="239">
        <v>41171</v>
      </c>
      <c r="F711" s="225">
        <f t="shared" si="24"/>
        <v>41202</v>
      </c>
      <c r="G711" s="240">
        <v>5771.3</v>
      </c>
      <c r="H711" s="238">
        <v>658</v>
      </c>
      <c r="I711" s="238" t="s">
        <v>613</v>
      </c>
      <c r="J711" s="241"/>
    </row>
    <row r="712" spans="1:10">
      <c r="A712" s="235">
        <v>4167</v>
      </c>
      <c r="B712" s="236" t="s">
        <v>4748</v>
      </c>
      <c r="C712" s="237">
        <v>4167</v>
      </c>
      <c r="D712" s="238" t="s">
        <v>7220</v>
      </c>
      <c r="E712" s="239">
        <v>41164</v>
      </c>
      <c r="F712" s="225">
        <f t="shared" si="24"/>
        <v>41195</v>
      </c>
      <c r="G712" s="240">
        <v>5771.3</v>
      </c>
      <c r="H712" s="238">
        <v>658</v>
      </c>
      <c r="I712" s="238" t="s">
        <v>613</v>
      </c>
      <c r="J712" s="241"/>
    </row>
    <row r="713" spans="1:10">
      <c r="A713" s="235">
        <v>4170</v>
      </c>
      <c r="B713" s="236" t="s">
        <v>4748</v>
      </c>
      <c r="C713" s="237">
        <v>4170</v>
      </c>
      <c r="D713" s="238" t="s">
        <v>7222</v>
      </c>
      <c r="E713" s="239">
        <v>41172</v>
      </c>
      <c r="F713" s="225">
        <f t="shared" si="24"/>
        <v>41203</v>
      </c>
      <c r="G713" s="240">
        <v>5771.3</v>
      </c>
      <c r="H713" s="238">
        <v>658</v>
      </c>
      <c r="I713" s="238" t="s">
        <v>613</v>
      </c>
      <c r="J713" s="241"/>
    </row>
    <row r="714" spans="1:10">
      <c r="A714" s="235" t="s">
        <v>2274</v>
      </c>
      <c r="B714" s="236" t="s">
        <v>116</v>
      </c>
      <c r="C714" s="237">
        <v>3234</v>
      </c>
      <c r="D714" s="238" t="s">
        <v>6838</v>
      </c>
      <c r="E714" s="239">
        <v>41158</v>
      </c>
      <c r="F714" s="225">
        <f t="shared" si="24"/>
        <v>41189</v>
      </c>
      <c r="G714" s="240">
        <v>5771.3</v>
      </c>
      <c r="H714" s="238">
        <v>659</v>
      </c>
      <c r="I714" s="238" t="s">
        <v>454</v>
      </c>
      <c r="J714" s="241"/>
    </row>
    <row r="715" spans="1:10">
      <c r="A715" s="235" t="s">
        <v>2277</v>
      </c>
      <c r="B715" s="236" t="s">
        <v>116</v>
      </c>
      <c r="C715" s="237">
        <v>3239</v>
      </c>
      <c r="D715" s="238" t="s">
        <v>6839</v>
      </c>
      <c r="E715" s="239">
        <v>41162</v>
      </c>
      <c r="F715" s="225">
        <f t="shared" si="24"/>
        <v>41193</v>
      </c>
      <c r="G715" s="240">
        <v>5771.3</v>
      </c>
      <c r="H715" s="238">
        <v>659</v>
      </c>
      <c r="I715" s="238" t="s">
        <v>454</v>
      </c>
      <c r="J715" s="241"/>
    </row>
    <row r="716" spans="1:10">
      <c r="A716" s="235" t="s">
        <v>1107</v>
      </c>
      <c r="B716" s="236" t="s">
        <v>1108</v>
      </c>
      <c r="C716" s="237" t="s">
        <v>17029</v>
      </c>
      <c r="D716" s="238" t="s">
        <v>7185</v>
      </c>
      <c r="E716" s="239">
        <v>41169</v>
      </c>
      <c r="F716" s="225">
        <f t="shared" si="24"/>
        <v>41200</v>
      </c>
      <c r="G716" s="240">
        <v>5771.3</v>
      </c>
      <c r="H716" s="238">
        <v>660</v>
      </c>
      <c r="I716" s="238" t="s">
        <v>454</v>
      </c>
      <c r="J716" s="241"/>
    </row>
    <row r="717" spans="1:10">
      <c r="A717" s="235" t="s">
        <v>1133</v>
      </c>
      <c r="B717" s="236" t="s">
        <v>1070</v>
      </c>
      <c r="C717" s="237" t="s">
        <v>17030</v>
      </c>
      <c r="D717" s="238" t="s">
        <v>7381</v>
      </c>
      <c r="E717" s="239">
        <v>41169</v>
      </c>
      <c r="F717" s="225">
        <f t="shared" si="24"/>
        <v>41200</v>
      </c>
      <c r="G717" s="240">
        <v>5771.3</v>
      </c>
      <c r="H717" s="238">
        <v>661</v>
      </c>
      <c r="I717" s="238" t="s">
        <v>454</v>
      </c>
      <c r="J717" s="241"/>
    </row>
    <row r="718" spans="1:10">
      <c r="A718" s="235" t="s">
        <v>1113</v>
      </c>
      <c r="B718" s="236" t="s">
        <v>1114</v>
      </c>
      <c r="C718" s="237" t="s">
        <v>17031</v>
      </c>
      <c r="D718" s="238" t="s">
        <v>6779</v>
      </c>
      <c r="E718" s="239">
        <v>41152</v>
      </c>
      <c r="F718" s="225">
        <f t="shared" si="24"/>
        <v>41183</v>
      </c>
      <c r="G718" s="240">
        <v>5771.3</v>
      </c>
      <c r="H718" s="238">
        <v>662</v>
      </c>
      <c r="I718" s="238" t="s">
        <v>454</v>
      </c>
      <c r="J718" s="241"/>
    </row>
    <row r="719" spans="1:10">
      <c r="A719" s="235">
        <v>3597</v>
      </c>
      <c r="B719" s="236" t="s">
        <v>3257</v>
      </c>
      <c r="C719" s="237">
        <v>3597</v>
      </c>
      <c r="D719" s="238" t="s">
        <v>7186</v>
      </c>
      <c r="E719" s="239">
        <v>41163</v>
      </c>
      <c r="F719" s="225">
        <f t="shared" si="24"/>
        <v>41194</v>
      </c>
      <c r="G719" s="240">
        <v>5771.3</v>
      </c>
      <c r="H719" s="238">
        <v>663</v>
      </c>
      <c r="I719" s="238" t="s">
        <v>613</v>
      </c>
      <c r="J719" s="241"/>
    </row>
    <row r="720" spans="1:10">
      <c r="A720" s="235">
        <v>4286</v>
      </c>
      <c r="B720" s="236" t="s">
        <v>1629</v>
      </c>
      <c r="C720" s="237">
        <v>4286</v>
      </c>
      <c r="D720" s="238" t="s">
        <v>7553</v>
      </c>
      <c r="E720" s="239">
        <v>41172</v>
      </c>
      <c r="F720" s="225">
        <f t="shared" si="24"/>
        <v>41203</v>
      </c>
      <c r="G720" s="240">
        <v>5771.3</v>
      </c>
      <c r="H720" s="238">
        <v>664</v>
      </c>
      <c r="I720" s="238" t="s">
        <v>454</v>
      </c>
      <c r="J720" s="241"/>
    </row>
    <row r="721" spans="1:10">
      <c r="A721" s="235">
        <v>4285</v>
      </c>
      <c r="B721" s="236" t="s">
        <v>1629</v>
      </c>
      <c r="C721" s="237">
        <v>4285</v>
      </c>
      <c r="D721" s="238" t="s">
        <v>7554</v>
      </c>
      <c r="E721" s="239">
        <v>41172</v>
      </c>
      <c r="F721" s="225">
        <f t="shared" si="24"/>
        <v>41203</v>
      </c>
      <c r="G721" s="240">
        <v>5771.3</v>
      </c>
      <c r="H721" s="238">
        <v>664</v>
      </c>
      <c r="I721" s="238" t="s">
        <v>454</v>
      </c>
      <c r="J721" s="241"/>
    </row>
    <row r="722" spans="1:10">
      <c r="A722" s="235">
        <v>4284</v>
      </c>
      <c r="B722" s="236" t="s">
        <v>1629</v>
      </c>
      <c r="C722" s="237">
        <v>4284</v>
      </c>
      <c r="D722" s="238" t="s">
        <v>7431</v>
      </c>
      <c r="E722" s="239">
        <v>41171</v>
      </c>
      <c r="F722" s="225">
        <f t="shared" si="24"/>
        <v>41202</v>
      </c>
      <c r="G722" s="240">
        <v>5771.3</v>
      </c>
      <c r="H722" s="238">
        <v>664</v>
      </c>
      <c r="I722" s="238" t="s">
        <v>454</v>
      </c>
      <c r="J722" s="241"/>
    </row>
    <row r="723" spans="1:10">
      <c r="A723" s="235" t="s">
        <v>736</v>
      </c>
      <c r="B723" s="236" t="s">
        <v>737</v>
      </c>
      <c r="C723" s="237">
        <v>792</v>
      </c>
      <c r="D723" s="238" t="s">
        <v>4090</v>
      </c>
      <c r="E723" s="239">
        <v>41163</v>
      </c>
      <c r="F723" s="225">
        <f t="shared" si="24"/>
        <v>41194</v>
      </c>
      <c r="G723" s="240">
        <v>5771.3</v>
      </c>
      <c r="H723" s="238">
        <v>665</v>
      </c>
      <c r="I723" s="238" t="s">
        <v>454</v>
      </c>
      <c r="J723" s="241"/>
    </row>
    <row r="724" spans="1:10">
      <c r="A724" s="235">
        <v>4362</v>
      </c>
      <c r="B724" s="236" t="s">
        <v>1612</v>
      </c>
      <c r="C724" s="237">
        <v>4362</v>
      </c>
      <c r="D724" s="238" t="s">
        <v>7239</v>
      </c>
      <c r="E724" s="239">
        <v>41166</v>
      </c>
      <c r="F724" s="225">
        <f t="shared" si="24"/>
        <v>41197</v>
      </c>
      <c r="G724" s="240">
        <v>5771.3</v>
      </c>
      <c r="H724" s="238">
        <v>665</v>
      </c>
      <c r="I724" s="238" t="s">
        <v>454</v>
      </c>
      <c r="J724" s="241"/>
    </row>
    <row r="725" spans="1:10">
      <c r="A725" s="236">
        <v>4360</v>
      </c>
      <c r="B725" s="236" t="s">
        <v>1612</v>
      </c>
      <c r="C725" s="242">
        <v>4360</v>
      </c>
      <c r="D725" s="236" t="s">
        <v>7241</v>
      </c>
      <c r="E725" s="243">
        <v>41170</v>
      </c>
      <c r="F725" s="225">
        <f t="shared" si="24"/>
        <v>41201</v>
      </c>
      <c r="G725" s="244">
        <v>5771.3</v>
      </c>
      <c r="H725" s="236">
        <v>665</v>
      </c>
      <c r="I725" s="236" t="s">
        <v>454</v>
      </c>
      <c r="J725" s="236"/>
    </row>
    <row r="726" spans="1:10">
      <c r="A726" s="236" t="s">
        <v>1172</v>
      </c>
      <c r="B726" s="236" t="s">
        <v>1173</v>
      </c>
      <c r="C726" s="242" t="s">
        <v>17032</v>
      </c>
      <c r="D726" s="236" t="s">
        <v>7384</v>
      </c>
      <c r="E726" s="243">
        <v>41170</v>
      </c>
      <c r="F726" s="225">
        <f t="shared" si="24"/>
        <v>41201</v>
      </c>
      <c r="G726" s="244">
        <v>5771.3</v>
      </c>
      <c r="H726" s="236">
        <v>666</v>
      </c>
      <c r="I726" s="236" t="s">
        <v>454</v>
      </c>
      <c r="J726" s="236"/>
    </row>
    <row r="727" spans="1:10">
      <c r="A727" s="236">
        <v>3600</v>
      </c>
      <c r="B727" s="236" t="s">
        <v>3263</v>
      </c>
      <c r="C727" s="242">
        <v>3600</v>
      </c>
      <c r="D727" s="236" t="s">
        <v>6863</v>
      </c>
      <c r="E727" s="243">
        <v>41157</v>
      </c>
      <c r="F727" s="225">
        <f t="shared" si="24"/>
        <v>41188</v>
      </c>
      <c r="G727" s="244">
        <v>5771.3</v>
      </c>
      <c r="H727" s="236">
        <v>667</v>
      </c>
      <c r="I727" s="236" t="s">
        <v>613</v>
      </c>
      <c r="J727" s="236"/>
    </row>
    <row r="728" spans="1:10">
      <c r="A728" s="236">
        <v>3603</v>
      </c>
      <c r="B728" s="236" t="s">
        <v>3272</v>
      </c>
      <c r="C728" s="242">
        <v>3603</v>
      </c>
      <c r="D728" s="236" t="s">
        <v>7188</v>
      </c>
      <c r="E728" s="243">
        <v>41165</v>
      </c>
      <c r="F728" s="225">
        <f t="shared" si="24"/>
        <v>41196</v>
      </c>
      <c r="G728" s="244">
        <v>5771.3</v>
      </c>
      <c r="H728" s="236">
        <v>668</v>
      </c>
      <c r="I728" s="236" t="s">
        <v>613</v>
      </c>
      <c r="J728" s="236"/>
    </row>
    <row r="729" spans="1:10">
      <c r="A729" s="236">
        <v>3677</v>
      </c>
      <c r="B729" s="236" t="s">
        <v>171</v>
      </c>
      <c r="C729" s="242">
        <v>3677</v>
      </c>
      <c r="D729" s="236" t="s">
        <v>5983</v>
      </c>
      <c r="E729" s="243">
        <v>41152</v>
      </c>
      <c r="F729" s="225">
        <f t="shared" si="24"/>
        <v>41183</v>
      </c>
      <c r="G729" s="244">
        <v>5771.3</v>
      </c>
      <c r="H729" s="236">
        <v>669</v>
      </c>
      <c r="I729" s="236" t="s">
        <v>454</v>
      </c>
      <c r="J729" s="236"/>
    </row>
    <row r="730" spans="1:10">
      <c r="A730" s="236" t="s">
        <v>822</v>
      </c>
      <c r="B730" s="236" t="s">
        <v>823</v>
      </c>
      <c r="C730" s="242" t="s">
        <v>17033</v>
      </c>
      <c r="D730" s="236" t="s">
        <v>7512</v>
      </c>
      <c r="E730" s="243">
        <v>41171</v>
      </c>
      <c r="F730" s="225">
        <f t="shared" si="24"/>
        <v>41202</v>
      </c>
      <c r="G730" s="244">
        <v>5771.3</v>
      </c>
      <c r="H730" s="236">
        <v>670</v>
      </c>
      <c r="I730" s="236" t="s">
        <v>454</v>
      </c>
      <c r="J730" s="236"/>
    </row>
    <row r="731" spans="1:10">
      <c r="A731" s="236" t="s">
        <v>828</v>
      </c>
      <c r="B731" s="236" t="s">
        <v>829</v>
      </c>
      <c r="C731" s="242" t="s">
        <v>17034</v>
      </c>
      <c r="D731" s="236" t="s">
        <v>7819</v>
      </c>
      <c r="E731" s="243">
        <v>41180</v>
      </c>
      <c r="F731" s="225">
        <f t="shared" si="24"/>
        <v>41211</v>
      </c>
      <c r="G731" s="244">
        <v>5771.3</v>
      </c>
      <c r="H731" s="236">
        <v>671</v>
      </c>
      <c r="I731" s="236" t="s">
        <v>454</v>
      </c>
      <c r="J731" s="236"/>
    </row>
    <row r="732" spans="1:10">
      <c r="A732" s="236">
        <v>3828</v>
      </c>
      <c r="B732" s="236" t="s">
        <v>17035</v>
      </c>
      <c r="C732" s="242" t="s">
        <v>17036</v>
      </c>
      <c r="D732" s="236" t="s">
        <v>6627</v>
      </c>
      <c r="E732" s="243">
        <v>41162</v>
      </c>
      <c r="F732" s="225">
        <f t="shared" si="24"/>
        <v>41193</v>
      </c>
      <c r="G732" s="244">
        <v>5771.3</v>
      </c>
      <c r="H732" s="236">
        <v>675</v>
      </c>
      <c r="I732" s="236" t="s">
        <v>454</v>
      </c>
      <c r="J732" s="236"/>
    </row>
    <row r="733" spans="1:10">
      <c r="A733" s="245">
        <v>4411</v>
      </c>
      <c r="B733" s="245" t="s">
        <v>1544</v>
      </c>
      <c r="C733" s="245">
        <v>4411</v>
      </c>
      <c r="D733" s="245" t="s">
        <v>8426</v>
      </c>
      <c r="E733" s="246">
        <v>41198</v>
      </c>
      <c r="F733" s="225">
        <f t="shared" si="24"/>
        <v>41229</v>
      </c>
      <c r="G733" s="247">
        <v>5771.3</v>
      </c>
      <c r="H733" s="245">
        <v>691</v>
      </c>
      <c r="I733" s="248" t="s">
        <v>454</v>
      </c>
      <c r="J733" s="245"/>
    </row>
    <row r="734" spans="1:10">
      <c r="A734" s="245" t="s">
        <v>1159</v>
      </c>
      <c r="B734" s="245" t="s">
        <v>1855</v>
      </c>
      <c r="C734" s="245">
        <v>887</v>
      </c>
      <c r="D734" s="245" t="s">
        <v>7820</v>
      </c>
      <c r="E734" s="246">
        <v>41185</v>
      </c>
      <c r="F734" s="225">
        <f t="shared" si="24"/>
        <v>41216</v>
      </c>
      <c r="G734" s="247">
        <v>5771.3</v>
      </c>
      <c r="H734" s="245">
        <f>H733+1</f>
        <v>692</v>
      </c>
      <c r="I734" s="248" t="s">
        <v>454</v>
      </c>
      <c r="J734" s="245"/>
    </row>
    <row r="735" spans="1:10">
      <c r="A735" s="245">
        <v>4499</v>
      </c>
      <c r="B735" s="245" t="s">
        <v>7703</v>
      </c>
      <c r="C735" s="245">
        <v>4499</v>
      </c>
      <c r="D735" s="245" t="s">
        <v>8434</v>
      </c>
      <c r="E735" s="246">
        <v>41193</v>
      </c>
      <c r="F735" s="225">
        <f t="shared" si="24"/>
        <v>41224</v>
      </c>
      <c r="G735" s="247">
        <v>5771.3</v>
      </c>
      <c r="H735" s="245">
        <f>H734+1</f>
        <v>693</v>
      </c>
      <c r="I735" s="248" t="s">
        <v>454</v>
      </c>
      <c r="J735" s="245"/>
    </row>
    <row r="736" spans="1:10">
      <c r="A736" s="245">
        <v>5875</v>
      </c>
      <c r="B736" s="245" t="s">
        <v>1531</v>
      </c>
      <c r="C736" s="245">
        <v>5875</v>
      </c>
      <c r="D736" s="245" t="s">
        <v>14626</v>
      </c>
      <c r="E736" s="246">
        <v>41207</v>
      </c>
      <c r="F736" s="225">
        <f t="shared" si="24"/>
        <v>41238</v>
      </c>
      <c r="G736" s="247">
        <v>5771.3</v>
      </c>
      <c r="H736" s="245">
        <f>H735+1</f>
        <v>694</v>
      </c>
      <c r="I736" s="248" t="s">
        <v>613</v>
      </c>
      <c r="J736" s="245" t="s">
        <v>17037</v>
      </c>
    </row>
    <row r="737" spans="1:10">
      <c r="A737" s="245">
        <v>4150</v>
      </c>
      <c r="B737" s="245" t="s">
        <v>6199</v>
      </c>
      <c r="C737" s="245">
        <v>4150</v>
      </c>
      <c r="D737" s="245" t="s">
        <v>8158</v>
      </c>
      <c r="E737" s="246">
        <v>41187</v>
      </c>
      <c r="F737" s="225">
        <f t="shared" si="24"/>
        <v>41218</v>
      </c>
      <c r="G737" s="247">
        <v>5771.3</v>
      </c>
      <c r="H737" s="245">
        <f>H736+1</f>
        <v>695</v>
      </c>
      <c r="I737" s="248" t="s">
        <v>454</v>
      </c>
      <c r="J737" s="245"/>
    </row>
    <row r="738" spans="1:10">
      <c r="A738" s="245">
        <v>4151</v>
      </c>
      <c r="B738" s="245" t="s">
        <v>6199</v>
      </c>
      <c r="C738" s="245">
        <v>4151</v>
      </c>
      <c r="D738" s="245" t="s">
        <v>8270</v>
      </c>
      <c r="E738" s="246">
        <v>41187</v>
      </c>
      <c r="F738" s="225">
        <f t="shared" si="24"/>
        <v>41218</v>
      </c>
      <c r="G738" s="247">
        <v>5771.3</v>
      </c>
      <c r="H738" s="245">
        <f>H737</f>
        <v>695</v>
      </c>
      <c r="I738" s="248" t="s">
        <v>454</v>
      </c>
      <c r="J738" s="245"/>
    </row>
    <row r="739" spans="1:10">
      <c r="A739" s="245">
        <v>4432</v>
      </c>
      <c r="B739" s="245" t="s">
        <v>2040</v>
      </c>
      <c r="C739" s="245">
        <v>4432</v>
      </c>
      <c r="D739" s="245" t="s">
        <v>8281</v>
      </c>
      <c r="E739" s="246">
        <v>41193</v>
      </c>
      <c r="F739" s="225">
        <f t="shared" si="24"/>
        <v>41224</v>
      </c>
      <c r="G739" s="247">
        <v>5771.3</v>
      </c>
      <c r="H739" s="245">
        <f>H738+1</f>
        <v>696</v>
      </c>
      <c r="I739" s="248" t="s">
        <v>454</v>
      </c>
      <c r="J739" s="245"/>
    </row>
    <row r="740" spans="1:10">
      <c r="A740" s="245">
        <v>4154</v>
      </c>
      <c r="B740" s="245" t="s">
        <v>5903</v>
      </c>
      <c r="C740" s="245">
        <v>4154</v>
      </c>
      <c r="D740" s="245" t="s">
        <v>8159</v>
      </c>
      <c r="E740" s="246">
        <v>41185</v>
      </c>
      <c r="F740" s="225">
        <f t="shared" si="24"/>
        <v>41216</v>
      </c>
      <c r="G740" s="247">
        <v>5771.3</v>
      </c>
      <c r="H740" s="245">
        <f>H739+1</f>
        <v>697</v>
      </c>
      <c r="I740" s="248" t="s">
        <v>454</v>
      </c>
      <c r="J740" s="245"/>
    </row>
    <row r="741" spans="1:10">
      <c r="A741" s="245">
        <v>4504</v>
      </c>
      <c r="B741" s="245" t="s">
        <v>5903</v>
      </c>
      <c r="C741" s="245">
        <v>4504</v>
      </c>
      <c r="D741" s="245" t="s">
        <v>8179</v>
      </c>
      <c r="E741" s="246">
        <v>41187</v>
      </c>
      <c r="F741" s="225">
        <f t="shared" si="24"/>
        <v>41218</v>
      </c>
      <c r="G741" s="247">
        <v>5771.3</v>
      </c>
      <c r="H741" s="245">
        <f>H740</f>
        <v>697</v>
      </c>
      <c r="I741" s="248" t="s">
        <v>454</v>
      </c>
      <c r="J741" s="245"/>
    </row>
    <row r="742" spans="1:10">
      <c r="A742" s="245">
        <v>4277</v>
      </c>
      <c r="B742" s="245" t="s">
        <v>2610</v>
      </c>
      <c r="C742" s="245">
        <v>4277</v>
      </c>
      <c r="D742" s="245" t="s">
        <v>8887</v>
      </c>
      <c r="E742" s="246">
        <v>41208</v>
      </c>
      <c r="F742" s="225">
        <f t="shared" si="24"/>
        <v>41239</v>
      </c>
      <c r="G742" s="247">
        <v>5771.3</v>
      </c>
      <c r="H742" s="245">
        <f>H741+1</f>
        <v>698</v>
      </c>
      <c r="I742" s="248" t="s">
        <v>454</v>
      </c>
      <c r="J742" s="245"/>
    </row>
    <row r="743" spans="1:10">
      <c r="A743" s="245">
        <v>4276</v>
      </c>
      <c r="B743" s="245" t="s">
        <v>2610</v>
      </c>
      <c r="C743" s="245">
        <v>4276</v>
      </c>
      <c r="D743" s="245" t="s">
        <v>8613</v>
      </c>
      <c r="E743" s="246">
        <v>41205</v>
      </c>
      <c r="F743" s="225">
        <f t="shared" si="24"/>
        <v>41236</v>
      </c>
      <c r="G743" s="247">
        <v>5771.3</v>
      </c>
      <c r="H743" s="245">
        <f>H742</f>
        <v>698</v>
      </c>
      <c r="I743" s="248" t="s">
        <v>454</v>
      </c>
      <c r="J743" s="245"/>
    </row>
    <row r="744" spans="1:10">
      <c r="A744" s="245">
        <v>4506</v>
      </c>
      <c r="B744" s="245" t="s">
        <v>2610</v>
      </c>
      <c r="C744" s="245">
        <v>4506</v>
      </c>
      <c r="D744" s="245" t="s">
        <v>8623</v>
      </c>
      <c r="E744" s="246">
        <v>41206</v>
      </c>
      <c r="F744" s="225">
        <f t="shared" si="24"/>
        <v>41237</v>
      </c>
      <c r="G744" s="247">
        <v>5771.3</v>
      </c>
      <c r="H744" s="245">
        <f>H743</f>
        <v>698</v>
      </c>
      <c r="I744" s="248" t="s">
        <v>454</v>
      </c>
      <c r="J744" s="245"/>
    </row>
    <row r="745" spans="1:10">
      <c r="A745" s="245">
        <v>4163</v>
      </c>
      <c r="B745" s="245" t="s">
        <v>1816</v>
      </c>
      <c r="C745" s="245">
        <v>4163</v>
      </c>
      <c r="D745" s="245" t="s">
        <v>8147</v>
      </c>
      <c r="E745" s="246">
        <v>41185</v>
      </c>
      <c r="F745" s="225">
        <f t="shared" si="24"/>
        <v>41216</v>
      </c>
      <c r="G745" s="247">
        <v>5771.3</v>
      </c>
      <c r="H745" s="245">
        <f>H744+1</f>
        <v>699</v>
      </c>
      <c r="I745" s="248" t="s">
        <v>454</v>
      </c>
      <c r="J745" s="245"/>
    </row>
    <row r="746" spans="1:10">
      <c r="A746" s="245">
        <v>4159</v>
      </c>
      <c r="B746" s="245" t="s">
        <v>1816</v>
      </c>
      <c r="C746" s="245">
        <v>4159</v>
      </c>
      <c r="D746" s="245" t="s">
        <v>8161</v>
      </c>
      <c r="E746" s="246">
        <v>41191</v>
      </c>
      <c r="F746" s="225">
        <f t="shared" si="24"/>
        <v>41222</v>
      </c>
      <c r="G746" s="247">
        <v>5771.3</v>
      </c>
      <c r="H746" s="245">
        <f>H745</f>
        <v>699</v>
      </c>
      <c r="I746" s="248" t="s">
        <v>454</v>
      </c>
      <c r="J746" s="245"/>
    </row>
    <row r="747" spans="1:10">
      <c r="A747" s="245">
        <v>4160</v>
      </c>
      <c r="B747" s="245" t="s">
        <v>1816</v>
      </c>
      <c r="C747" s="245">
        <v>4160</v>
      </c>
      <c r="D747" s="245" t="s">
        <v>8162</v>
      </c>
      <c r="E747" s="246">
        <v>41187</v>
      </c>
      <c r="F747" s="225">
        <f t="shared" si="24"/>
        <v>41218</v>
      </c>
      <c r="G747" s="247">
        <v>5771.3</v>
      </c>
      <c r="H747" s="245">
        <f>H746</f>
        <v>699</v>
      </c>
      <c r="I747" s="248" t="s">
        <v>454</v>
      </c>
      <c r="J747" s="245"/>
    </row>
    <row r="748" spans="1:10">
      <c r="A748" s="245">
        <v>4161</v>
      </c>
      <c r="B748" s="245" t="s">
        <v>1816</v>
      </c>
      <c r="C748" s="245">
        <v>4161</v>
      </c>
      <c r="D748" s="245" t="s">
        <v>8273</v>
      </c>
      <c r="E748" s="246">
        <v>41197</v>
      </c>
      <c r="F748" s="225">
        <f t="shared" si="24"/>
        <v>41228</v>
      </c>
      <c r="G748" s="247">
        <v>5771.3</v>
      </c>
      <c r="H748" s="245">
        <f>H747</f>
        <v>699</v>
      </c>
      <c r="I748" s="248" t="s">
        <v>454</v>
      </c>
      <c r="J748" s="245"/>
    </row>
    <row r="749" spans="1:10">
      <c r="A749" s="245">
        <v>4162</v>
      </c>
      <c r="B749" s="245" t="s">
        <v>1816</v>
      </c>
      <c r="C749" s="245">
        <v>4162</v>
      </c>
      <c r="D749" s="245" t="s">
        <v>8163</v>
      </c>
      <c r="E749" s="246">
        <v>41187</v>
      </c>
      <c r="F749" s="225">
        <f t="shared" si="24"/>
        <v>41218</v>
      </c>
      <c r="G749" s="247">
        <v>5771.3</v>
      </c>
      <c r="H749" s="245">
        <f>H748</f>
        <v>699</v>
      </c>
      <c r="I749" s="248" t="s">
        <v>454</v>
      </c>
      <c r="J749" s="245"/>
    </row>
    <row r="750" spans="1:10">
      <c r="A750" s="245">
        <v>4439</v>
      </c>
      <c r="B750" s="245" t="s">
        <v>7245</v>
      </c>
      <c r="C750" s="245">
        <v>4439</v>
      </c>
      <c r="D750" s="245" t="s">
        <v>8176</v>
      </c>
      <c r="E750" s="246">
        <v>41187</v>
      </c>
      <c r="F750" s="225">
        <f t="shared" si="24"/>
        <v>41218</v>
      </c>
      <c r="G750" s="247">
        <v>5771.3</v>
      </c>
      <c r="H750" s="245">
        <f>H749+1</f>
        <v>700</v>
      </c>
      <c r="I750" s="248" t="s">
        <v>454</v>
      </c>
      <c r="J750" s="245"/>
    </row>
    <row r="751" spans="1:10">
      <c r="A751" s="245">
        <v>4440</v>
      </c>
      <c r="B751" s="245" t="s">
        <v>7245</v>
      </c>
      <c r="C751" s="245">
        <v>4440</v>
      </c>
      <c r="D751" s="245" t="s">
        <v>8283</v>
      </c>
      <c r="E751" s="246">
        <v>41187</v>
      </c>
      <c r="F751" s="225">
        <f t="shared" si="24"/>
        <v>41218</v>
      </c>
      <c r="G751" s="247">
        <v>5771.3</v>
      </c>
      <c r="H751" s="245">
        <f>H750</f>
        <v>700</v>
      </c>
      <c r="I751" s="248" t="s">
        <v>454</v>
      </c>
      <c r="J751" s="245"/>
    </row>
    <row r="752" spans="1:10">
      <c r="A752" s="245">
        <v>4442</v>
      </c>
      <c r="B752" s="245" t="s">
        <v>7245</v>
      </c>
      <c r="C752" s="245">
        <v>4442</v>
      </c>
      <c r="D752" s="245" t="s">
        <v>8285</v>
      </c>
      <c r="E752" s="246">
        <v>41191</v>
      </c>
      <c r="F752" s="225">
        <f t="shared" si="24"/>
        <v>41222</v>
      </c>
      <c r="G752" s="247">
        <v>5771.3</v>
      </c>
      <c r="H752" s="245">
        <f>H751</f>
        <v>700</v>
      </c>
      <c r="I752" s="248" t="s">
        <v>454</v>
      </c>
      <c r="J752" s="245"/>
    </row>
    <row r="753" spans="1:10">
      <c r="A753" s="245">
        <v>3662</v>
      </c>
      <c r="B753" s="245" t="s">
        <v>3943</v>
      </c>
      <c r="C753" s="245">
        <v>3662</v>
      </c>
      <c r="D753" s="245" t="s">
        <v>8499</v>
      </c>
      <c r="E753" s="246">
        <v>41205</v>
      </c>
      <c r="F753" s="225">
        <f t="shared" si="24"/>
        <v>41236</v>
      </c>
      <c r="G753" s="247">
        <v>5771.3</v>
      </c>
      <c r="H753" s="245">
        <f>H752+1</f>
        <v>701</v>
      </c>
      <c r="I753" s="248" t="s">
        <v>454</v>
      </c>
      <c r="J753" s="245"/>
    </row>
    <row r="754" spans="1:10">
      <c r="A754" s="245">
        <v>4203</v>
      </c>
      <c r="B754" s="245" t="s">
        <v>164</v>
      </c>
      <c r="C754" s="245">
        <v>4203</v>
      </c>
      <c r="D754" s="245" t="s">
        <v>8420</v>
      </c>
      <c r="E754" s="246">
        <v>41192</v>
      </c>
      <c r="F754" s="225">
        <f t="shared" si="24"/>
        <v>41223</v>
      </c>
      <c r="G754" s="247">
        <v>5771.3</v>
      </c>
      <c r="H754" s="245">
        <f>H753+1</f>
        <v>702</v>
      </c>
      <c r="I754" s="248" t="s">
        <v>454</v>
      </c>
      <c r="J754" s="245"/>
    </row>
    <row r="755" spans="1:10">
      <c r="A755" s="245">
        <v>4199</v>
      </c>
      <c r="B755" s="245" t="s">
        <v>164</v>
      </c>
      <c r="C755" s="245">
        <v>4199</v>
      </c>
      <c r="D755" s="245" t="s">
        <v>7549</v>
      </c>
      <c r="E755" s="246">
        <v>41193</v>
      </c>
      <c r="F755" s="225">
        <f t="shared" si="24"/>
        <v>41224</v>
      </c>
      <c r="G755" s="247">
        <v>5771.3</v>
      </c>
      <c r="H755" s="245">
        <f>H754</f>
        <v>702</v>
      </c>
      <c r="I755" s="248" t="s">
        <v>454</v>
      </c>
      <c r="J755" s="245"/>
    </row>
    <row r="756" spans="1:10">
      <c r="A756" s="245">
        <v>4378</v>
      </c>
      <c r="B756" s="245" t="s">
        <v>6875</v>
      </c>
      <c r="C756" s="245">
        <v>4378</v>
      </c>
      <c r="D756" s="245" t="s">
        <v>8939</v>
      </c>
      <c r="E756" s="246">
        <v>41211</v>
      </c>
      <c r="F756" s="225">
        <f t="shared" si="24"/>
        <v>41242</v>
      </c>
      <c r="G756" s="247">
        <v>5771.3</v>
      </c>
      <c r="H756" s="245">
        <f>H755+1</f>
        <v>703</v>
      </c>
      <c r="I756" s="248" t="s">
        <v>454</v>
      </c>
      <c r="J756" s="245"/>
    </row>
    <row r="757" spans="1:10">
      <c r="A757" s="245">
        <v>4190</v>
      </c>
      <c r="B757" s="245" t="s">
        <v>6342</v>
      </c>
      <c r="C757" s="245">
        <v>4190</v>
      </c>
      <c r="D757" s="245" t="s">
        <v>8559</v>
      </c>
      <c r="E757" s="246">
        <v>41200</v>
      </c>
      <c r="F757" s="225">
        <f t="shared" si="24"/>
        <v>41231</v>
      </c>
      <c r="G757" s="247">
        <v>5771.3</v>
      </c>
      <c r="H757" s="245">
        <f>H756+1</f>
        <v>704</v>
      </c>
      <c r="I757" s="248" t="s">
        <v>454</v>
      </c>
      <c r="J757" s="245"/>
    </row>
    <row r="758" spans="1:10">
      <c r="A758" s="245">
        <v>4189</v>
      </c>
      <c r="B758" s="245" t="s">
        <v>6342</v>
      </c>
      <c r="C758" s="245">
        <v>4189</v>
      </c>
      <c r="D758" s="245" t="s">
        <v>8561</v>
      </c>
      <c r="E758" s="246">
        <v>41201</v>
      </c>
      <c r="F758" s="225">
        <f t="shared" si="24"/>
        <v>41232</v>
      </c>
      <c r="G758" s="247">
        <v>5771.3</v>
      </c>
      <c r="H758" s="245">
        <f>H757</f>
        <v>704</v>
      </c>
      <c r="I758" s="248" t="s">
        <v>454</v>
      </c>
      <c r="J758" s="245"/>
    </row>
    <row r="759" spans="1:10">
      <c r="A759" s="245">
        <v>4188</v>
      </c>
      <c r="B759" s="245" t="s">
        <v>6342</v>
      </c>
      <c r="C759" s="245">
        <v>4188</v>
      </c>
      <c r="D759" s="245" t="s">
        <v>17906</v>
      </c>
      <c r="E759" s="246">
        <v>41198</v>
      </c>
      <c r="F759" s="225">
        <f t="shared" si="24"/>
        <v>41229</v>
      </c>
      <c r="G759" s="247">
        <v>5771.3</v>
      </c>
      <c r="H759" s="245">
        <f>H758</f>
        <v>704</v>
      </c>
      <c r="I759" s="248" t="s">
        <v>454</v>
      </c>
      <c r="J759" s="245"/>
    </row>
    <row r="760" spans="1:10">
      <c r="A760" s="245">
        <v>4187</v>
      </c>
      <c r="B760" s="245" t="s">
        <v>6342</v>
      </c>
      <c r="C760" s="245">
        <v>4187</v>
      </c>
      <c r="D760" s="245" t="s">
        <v>8563</v>
      </c>
      <c r="E760" s="246">
        <v>41204</v>
      </c>
      <c r="F760" s="225">
        <f t="shared" si="24"/>
        <v>41235</v>
      </c>
      <c r="G760" s="247">
        <v>5771.3</v>
      </c>
      <c r="H760" s="245">
        <f>H759</f>
        <v>704</v>
      </c>
      <c r="I760" s="248" t="s">
        <v>454</v>
      </c>
      <c r="J760" s="245"/>
    </row>
    <row r="761" spans="1:10">
      <c r="A761" s="245">
        <v>4186</v>
      </c>
      <c r="B761" s="245" t="s">
        <v>6342</v>
      </c>
      <c r="C761" s="245">
        <v>4186</v>
      </c>
      <c r="D761" s="245" t="s">
        <v>8500</v>
      </c>
      <c r="E761" s="246">
        <v>41199</v>
      </c>
      <c r="F761" s="225">
        <f t="shared" si="24"/>
        <v>41230</v>
      </c>
      <c r="G761" s="247">
        <v>5771.3</v>
      </c>
      <c r="H761" s="245">
        <f>H760</f>
        <v>704</v>
      </c>
      <c r="I761" s="248" t="s">
        <v>454</v>
      </c>
      <c r="J761" s="245"/>
    </row>
    <row r="762" spans="1:10">
      <c r="A762" s="245">
        <v>4091</v>
      </c>
      <c r="B762" s="245" t="s">
        <v>1066</v>
      </c>
      <c r="C762" s="245">
        <v>4091</v>
      </c>
      <c r="D762" s="245" t="s">
        <v>8882</v>
      </c>
      <c r="E762" s="246">
        <v>41206</v>
      </c>
      <c r="F762" s="225">
        <f t="shared" si="24"/>
        <v>41237</v>
      </c>
      <c r="G762" s="247">
        <v>5771.3</v>
      </c>
      <c r="H762" s="245">
        <f>H761+1</f>
        <v>705</v>
      </c>
      <c r="I762" s="248" t="s">
        <v>454</v>
      </c>
      <c r="J762" s="245"/>
    </row>
    <row r="763" spans="1:10">
      <c r="A763" s="245">
        <v>3995</v>
      </c>
      <c r="B763" s="245" t="s">
        <v>1661</v>
      </c>
      <c r="C763" s="245">
        <v>3995</v>
      </c>
      <c r="D763" s="245" t="s">
        <v>8874</v>
      </c>
      <c r="E763" s="246">
        <v>41208</v>
      </c>
      <c r="F763" s="225">
        <f t="shared" si="24"/>
        <v>41239</v>
      </c>
      <c r="G763" s="247">
        <v>5771.3</v>
      </c>
      <c r="H763" s="245">
        <f>H762+1</f>
        <v>706</v>
      </c>
      <c r="I763" s="248" t="s">
        <v>454</v>
      </c>
      <c r="J763" s="245"/>
    </row>
    <row r="764" spans="1:10">
      <c r="A764" s="245">
        <v>3996</v>
      </c>
      <c r="B764" s="245" t="s">
        <v>1661</v>
      </c>
      <c r="C764" s="245">
        <v>3996</v>
      </c>
      <c r="D764" s="245" t="s">
        <v>8876</v>
      </c>
      <c r="E764" s="246">
        <v>41207</v>
      </c>
      <c r="F764" s="225">
        <f t="shared" si="24"/>
        <v>41238</v>
      </c>
      <c r="G764" s="247">
        <v>5771.3</v>
      </c>
      <c r="H764" s="245">
        <f t="shared" ref="H764:H770" si="25">H763</f>
        <v>706</v>
      </c>
      <c r="I764" s="248" t="s">
        <v>454</v>
      </c>
      <c r="J764" s="245"/>
    </row>
    <row r="765" spans="1:10">
      <c r="A765" s="245">
        <v>4002</v>
      </c>
      <c r="B765" s="245" t="s">
        <v>1661</v>
      </c>
      <c r="C765" s="245">
        <v>4002</v>
      </c>
      <c r="D765" s="245" t="s">
        <v>8609</v>
      </c>
      <c r="E765" s="246">
        <v>41205</v>
      </c>
      <c r="F765" s="225">
        <f t="shared" si="24"/>
        <v>41236</v>
      </c>
      <c r="G765" s="247">
        <v>5771.3</v>
      </c>
      <c r="H765" s="245">
        <f t="shared" si="25"/>
        <v>706</v>
      </c>
      <c r="I765" s="248" t="s">
        <v>454</v>
      </c>
      <c r="J765" s="245"/>
    </row>
    <row r="766" spans="1:10">
      <c r="A766" s="245">
        <v>4008</v>
      </c>
      <c r="B766" s="245" t="s">
        <v>1661</v>
      </c>
      <c r="C766" s="245">
        <v>4008</v>
      </c>
      <c r="D766" s="245" t="s">
        <v>8880</v>
      </c>
      <c r="E766" s="246">
        <v>41206</v>
      </c>
      <c r="F766" s="225">
        <f t="shared" si="24"/>
        <v>41237</v>
      </c>
      <c r="G766" s="247">
        <v>5771.3</v>
      </c>
      <c r="H766" s="245">
        <f t="shared" si="25"/>
        <v>706</v>
      </c>
      <c r="I766" s="248" t="s">
        <v>454</v>
      </c>
      <c r="J766" s="245"/>
    </row>
    <row r="767" spans="1:10">
      <c r="A767" s="245">
        <v>4012</v>
      </c>
      <c r="B767" s="245" t="s">
        <v>1661</v>
      </c>
      <c r="C767" s="245">
        <v>4012</v>
      </c>
      <c r="D767" s="245" t="s">
        <v>8920</v>
      </c>
      <c r="E767" s="246">
        <v>41211</v>
      </c>
      <c r="F767" s="225">
        <f t="shared" si="24"/>
        <v>41242</v>
      </c>
      <c r="G767" s="247">
        <v>5771.3</v>
      </c>
      <c r="H767" s="245">
        <f t="shared" si="25"/>
        <v>706</v>
      </c>
      <c r="I767" s="248" t="s">
        <v>454</v>
      </c>
      <c r="J767" s="245"/>
    </row>
    <row r="768" spans="1:10">
      <c r="A768" s="245">
        <v>4013</v>
      </c>
      <c r="B768" s="245" t="s">
        <v>1661</v>
      </c>
      <c r="C768" s="245">
        <v>4013</v>
      </c>
      <c r="D768" s="245" t="s">
        <v>8611</v>
      </c>
      <c r="E768" s="246">
        <v>41206</v>
      </c>
      <c r="F768" s="225">
        <f t="shared" si="24"/>
        <v>41237</v>
      </c>
      <c r="G768" s="247">
        <v>5771.3</v>
      </c>
      <c r="H768" s="245">
        <f t="shared" si="25"/>
        <v>706</v>
      </c>
      <c r="I768" s="248" t="s">
        <v>454</v>
      </c>
      <c r="J768" s="245"/>
    </row>
    <row r="769" spans="1:10">
      <c r="A769" s="245">
        <v>4015</v>
      </c>
      <c r="B769" s="245" t="s">
        <v>1661</v>
      </c>
      <c r="C769" s="245">
        <v>4015</v>
      </c>
      <c r="D769" s="245" t="s">
        <v>8640</v>
      </c>
      <c r="E769" s="246">
        <v>41208</v>
      </c>
      <c r="F769" s="225">
        <f t="shared" si="24"/>
        <v>41239</v>
      </c>
      <c r="G769" s="247">
        <v>5771.3</v>
      </c>
      <c r="H769" s="245">
        <f t="shared" si="25"/>
        <v>706</v>
      </c>
      <c r="I769" s="248" t="s">
        <v>454</v>
      </c>
      <c r="J769" s="245"/>
    </row>
    <row r="770" spans="1:10">
      <c r="A770" s="245">
        <v>4017</v>
      </c>
      <c r="B770" s="245" t="s">
        <v>1661</v>
      </c>
      <c r="C770" s="245">
        <v>4017</v>
      </c>
      <c r="D770" s="245" t="s">
        <v>7577</v>
      </c>
      <c r="E770" s="246">
        <v>41190</v>
      </c>
      <c r="F770" s="225">
        <f t="shared" si="24"/>
        <v>41221</v>
      </c>
      <c r="G770" s="247">
        <v>5771.3</v>
      </c>
      <c r="H770" s="245">
        <f t="shared" si="25"/>
        <v>706</v>
      </c>
      <c r="I770" s="248" t="s">
        <v>454</v>
      </c>
      <c r="J770" s="245"/>
    </row>
    <row r="771" spans="1:10">
      <c r="A771" s="245">
        <v>4282</v>
      </c>
      <c r="B771" s="245" t="s">
        <v>2446</v>
      </c>
      <c r="C771" s="245">
        <v>4282</v>
      </c>
      <c r="D771" s="245" t="s">
        <v>7859</v>
      </c>
      <c r="E771" s="246">
        <v>41186</v>
      </c>
      <c r="F771" s="225">
        <f t="shared" si="24"/>
        <v>41217</v>
      </c>
      <c r="G771" s="247">
        <v>5771.3</v>
      </c>
      <c r="H771" s="245">
        <f>H770+1</f>
        <v>707</v>
      </c>
      <c r="I771" s="248" t="s">
        <v>454</v>
      </c>
      <c r="J771" s="245"/>
    </row>
    <row r="772" spans="1:10">
      <c r="A772" s="245">
        <v>4281</v>
      </c>
      <c r="B772" s="245" t="s">
        <v>2446</v>
      </c>
      <c r="C772" s="245">
        <v>4281</v>
      </c>
      <c r="D772" s="245" t="s">
        <v>7990</v>
      </c>
      <c r="E772" s="246">
        <v>41183</v>
      </c>
      <c r="F772" s="225">
        <f t="shared" ref="F772:F835" si="26">E772+31</f>
        <v>41214</v>
      </c>
      <c r="G772" s="247">
        <v>5771.3</v>
      </c>
      <c r="H772" s="245">
        <f>H771</f>
        <v>707</v>
      </c>
      <c r="I772" s="248" t="s">
        <v>454</v>
      </c>
      <c r="J772" s="245"/>
    </row>
    <row r="773" spans="1:10">
      <c r="A773" s="245">
        <v>4279</v>
      </c>
      <c r="B773" s="245" t="s">
        <v>2446</v>
      </c>
      <c r="C773" s="245">
        <v>4279</v>
      </c>
      <c r="D773" s="245" t="s">
        <v>7994</v>
      </c>
      <c r="E773" s="246">
        <v>41183</v>
      </c>
      <c r="F773" s="225">
        <f t="shared" si="26"/>
        <v>41214</v>
      </c>
      <c r="G773" s="247">
        <v>5771.3</v>
      </c>
      <c r="H773" s="245">
        <f>H772</f>
        <v>707</v>
      </c>
      <c r="I773" s="248" t="s">
        <v>454</v>
      </c>
      <c r="J773" s="245"/>
    </row>
    <row r="774" spans="1:10">
      <c r="A774" s="245">
        <v>3520</v>
      </c>
      <c r="B774" s="245" t="s">
        <v>2829</v>
      </c>
      <c r="C774" s="245">
        <v>3520</v>
      </c>
      <c r="D774" s="245" t="s">
        <v>8928</v>
      </c>
      <c r="E774" s="246">
        <v>41212</v>
      </c>
      <c r="F774" s="225">
        <f t="shared" si="26"/>
        <v>41243</v>
      </c>
      <c r="G774" s="247">
        <v>5771.3</v>
      </c>
      <c r="H774" s="245">
        <f>H773+1</f>
        <v>708</v>
      </c>
      <c r="I774" s="248" t="s">
        <v>454</v>
      </c>
      <c r="J774" s="245"/>
    </row>
    <row r="775" spans="1:10">
      <c r="A775" s="245">
        <v>3522</v>
      </c>
      <c r="B775" s="245" t="s">
        <v>2829</v>
      </c>
      <c r="C775" s="245">
        <v>3522</v>
      </c>
      <c r="D775" s="245" t="s">
        <v>8869</v>
      </c>
      <c r="E775" s="246">
        <v>41211</v>
      </c>
      <c r="F775" s="225">
        <f t="shared" si="26"/>
        <v>41242</v>
      </c>
      <c r="G775" s="247">
        <v>5771.3</v>
      </c>
      <c r="H775" s="245">
        <f>H774</f>
        <v>708</v>
      </c>
      <c r="I775" s="248" t="s">
        <v>454</v>
      </c>
      <c r="J775" s="245"/>
    </row>
    <row r="776" spans="1:10">
      <c r="A776" s="245">
        <v>3525</v>
      </c>
      <c r="B776" s="245" t="s">
        <v>2829</v>
      </c>
      <c r="C776" s="245">
        <v>3525</v>
      </c>
      <c r="D776" s="245" t="s">
        <v>8930</v>
      </c>
      <c r="E776" s="246">
        <v>41212</v>
      </c>
      <c r="F776" s="225">
        <f t="shared" si="26"/>
        <v>41243</v>
      </c>
      <c r="G776" s="247">
        <v>5771.3</v>
      </c>
      <c r="H776" s="245">
        <f>H775</f>
        <v>708</v>
      </c>
      <c r="I776" s="248" t="s">
        <v>454</v>
      </c>
      <c r="J776" s="245"/>
    </row>
    <row r="777" spans="1:10">
      <c r="A777" s="245">
        <v>4567</v>
      </c>
      <c r="B777" s="245" t="s">
        <v>7967</v>
      </c>
      <c r="C777" s="245">
        <v>4567</v>
      </c>
      <c r="D777" s="245" t="s">
        <v>8901</v>
      </c>
      <c r="E777" s="246">
        <v>41207</v>
      </c>
      <c r="F777" s="225">
        <f t="shared" si="26"/>
        <v>41238</v>
      </c>
      <c r="G777" s="247">
        <v>5771.3</v>
      </c>
      <c r="H777" s="245">
        <f>H776+1</f>
        <v>709</v>
      </c>
      <c r="I777" s="248" t="s">
        <v>454</v>
      </c>
      <c r="J777" s="245"/>
    </row>
    <row r="778" spans="1:10">
      <c r="A778" s="245">
        <v>4568</v>
      </c>
      <c r="B778" s="245" t="s">
        <v>7967</v>
      </c>
      <c r="C778" s="245">
        <v>4568</v>
      </c>
      <c r="D778" s="245" t="s">
        <v>8645</v>
      </c>
      <c r="E778" s="246">
        <v>41206</v>
      </c>
      <c r="F778" s="225">
        <f t="shared" si="26"/>
        <v>41237</v>
      </c>
      <c r="G778" s="247">
        <v>5771.3</v>
      </c>
      <c r="H778" s="245">
        <f>H777</f>
        <v>709</v>
      </c>
      <c r="I778" s="248" t="s">
        <v>454</v>
      </c>
      <c r="J778" s="245"/>
    </row>
    <row r="779" spans="1:10">
      <c r="A779" s="245">
        <v>4569</v>
      </c>
      <c r="B779" s="245" t="s">
        <v>7967</v>
      </c>
      <c r="C779" s="245">
        <v>4569</v>
      </c>
      <c r="D779" s="245" t="s">
        <v>8625</v>
      </c>
      <c r="E779" s="246">
        <v>41206</v>
      </c>
      <c r="F779" s="225">
        <f t="shared" si="26"/>
        <v>41237</v>
      </c>
      <c r="G779" s="247">
        <v>5771.3</v>
      </c>
      <c r="H779" s="245">
        <f>H778</f>
        <v>709</v>
      </c>
      <c r="I779" s="248" t="s">
        <v>454</v>
      </c>
      <c r="J779" s="245"/>
    </row>
    <row r="780" spans="1:10">
      <c r="A780" s="245">
        <v>4570</v>
      </c>
      <c r="B780" s="245" t="s">
        <v>7967</v>
      </c>
      <c r="C780" s="245">
        <v>4570</v>
      </c>
      <c r="D780" s="245" t="s">
        <v>8903</v>
      </c>
      <c r="E780" s="246">
        <v>41207</v>
      </c>
      <c r="F780" s="225">
        <f t="shared" si="26"/>
        <v>41238</v>
      </c>
      <c r="G780" s="247">
        <v>5771.3</v>
      </c>
      <c r="H780" s="245">
        <f>H779</f>
        <v>709</v>
      </c>
      <c r="I780" s="248" t="s">
        <v>454</v>
      </c>
      <c r="J780" s="245"/>
    </row>
    <row r="781" spans="1:10">
      <c r="A781" s="245">
        <v>4571</v>
      </c>
      <c r="B781" s="245" t="s">
        <v>7967</v>
      </c>
      <c r="C781" s="245">
        <v>4571</v>
      </c>
      <c r="D781" s="245" t="s">
        <v>8627</v>
      </c>
      <c r="E781" s="246">
        <v>41205</v>
      </c>
      <c r="F781" s="225">
        <f t="shared" si="26"/>
        <v>41236</v>
      </c>
      <c r="G781" s="247">
        <v>5771.3</v>
      </c>
      <c r="H781" s="245">
        <f>H780</f>
        <v>709</v>
      </c>
      <c r="I781" s="248" t="s">
        <v>454</v>
      </c>
      <c r="J781" s="245"/>
    </row>
    <row r="782" spans="1:10">
      <c r="A782" s="245">
        <v>3764</v>
      </c>
      <c r="B782" s="245" t="s">
        <v>3439</v>
      </c>
      <c r="C782" s="245">
        <v>3764</v>
      </c>
      <c r="D782" s="245" t="s">
        <v>8412</v>
      </c>
      <c r="E782" s="246">
        <v>41205</v>
      </c>
      <c r="F782" s="225">
        <f t="shared" si="26"/>
        <v>41236</v>
      </c>
      <c r="G782" s="247">
        <v>5771.3</v>
      </c>
      <c r="H782" s="245">
        <f>H781+1</f>
        <v>710</v>
      </c>
      <c r="I782" s="248" t="s">
        <v>454</v>
      </c>
      <c r="J782" s="245"/>
    </row>
    <row r="783" spans="1:10">
      <c r="A783" s="245">
        <v>3889</v>
      </c>
      <c r="B783" s="245" t="s">
        <v>165</v>
      </c>
      <c r="C783" s="245">
        <v>3889</v>
      </c>
      <c r="D783" s="245" t="s">
        <v>8265</v>
      </c>
      <c r="E783" s="246">
        <v>41191</v>
      </c>
      <c r="F783" s="225">
        <f t="shared" si="26"/>
        <v>41222</v>
      </c>
      <c r="G783" s="247">
        <v>5771.3</v>
      </c>
      <c r="H783" s="245">
        <f>H782+1</f>
        <v>711</v>
      </c>
      <c r="I783" s="248" t="s">
        <v>454</v>
      </c>
      <c r="J783" s="245"/>
    </row>
    <row r="784" spans="1:10">
      <c r="A784" s="245">
        <v>4246</v>
      </c>
      <c r="B784" s="245" t="s">
        <v>6550</v>
      </c>
      <c r="C784" s="245">
        <v>4246</v>
      </c>
      <c r="D784" s="245" t="s">
        <v>7607</v>
      </c>
      <c r="E784" s="246">
        <v>41183</v>
      </c>
      <c r="F784" s="225">
        <f t="shared" si="26"/>
        <v>41214</v>
      </c>
      <c r="G784" s="247">
        <v>5771.3</v>
      </c>
      <c r="H784" s="245">
        <f>H783+1</f>
        <v>712</v>
      </c>
      <c r="I784" s="248" t="s">
        <v>454</v>
      </c>
      <c r="J784" s="245"/>
    </row>
    <row r="785" spans="1:10">
      <c r="A785" s="245">
        <v>4455</v>
      </c>
      <c r="B785" s="245" t="s">
        <v>7450</v>
      </c>
      <c r="C785" s="245">
        <v>4455</v>
      </c>
      <c r="D785" s="245" t="s">
        <v>8429</v>
      </c>
      <c r="E785" s="246">
        <v>41205</v>
      </c>
      <c r="F785" s="225">
        <f t="shared" si="26"/>
        <v>41236</v>
      </c>
      <c r="G785" s="247">
        <v>5771.3</v>
      </c>
      <c r="H785" s="245">
        <f>H784+1</f>
        <v>713</v>
      </c>
      <c r="I785" s="248" t="s">
        <v>454</v>
      </c>
      <c r="J785" s="245"/>
    </row>
    <row r="786" spans="1:10">
      <c r="A786" s="245">
        <v>4456</v>
      </c>
      <c r="B786" s="245" t="s">
        <v>7450</v>
      </c>
      <c r="C786" s="245">
        <v>4456</v>
      </c>
      <c r="D786" s="245" t="s">
        <v>8491</v>
      </c>
      <c r="E786" s="246">
        <v>41198</v>
      </c>
      <c r="F786" s="225">
        <f t="shared" si="26"/>
        <v>41229</v>
      </c>
      <c r="G786" s="247">
        <v>5771.3</v>
      </c>
      <c r="H786" s="245">
        <f t="shared" ref="H786:H791" si="27">H785</f>
        <v>713</v>
      </c>
      <c r="I786" s="248" t="s">
        <v>454</v>
      </c>
      <c r="J786" s="245"/>
    </row>
    <row r="787" spans="1:10">
      <c r="A787" s="245">
        <v>4454</v>
      </c>
      <c r="B787" s="245" t="s">
        <v>7450</v>
      </c>
      <c r="C787" s="245">
        <v>4454</v>
      </c>
      <c r="D787" s="245" t="s">
        <v>8460</v>
      </c>
      <c r="E787" s="246">
        <v>41205</v>
      </c>
      <c r="F787" s="225">
        <f t="shared" si="26"/>
        <v>41236</v>
      </c>
      <c r="G787" s="247">
        <v>5771.3</v>
      </c>
      <c r="H787" s="245">
        <f t="shared" si="27"/>
        <v>713</v>
      </c>
      <c r="I787" s="248" t="s">
        <v>454</v>
      </c>
      <c r="J787" s="245"/>
    </row>
    <row r="788" spans="1:10">
      <c r="A788" s="245">
        <v>4453</v>
      </c>
      <c r="B788" s="245" t="s">
        <v>7450</v>
      </c>
      <c r="C788" s="245">
        <v>4453</v>
      </c>
      <c r="D788" s="245" t="s">
        <v>8430</v>
      </c>
      <c r="E788" s="246">
        <v>41205</v>
      </c>
      <c r="F788" s="225">
        <f t="shared" si="26"/>
        <v>41236</v>
      </c>
      <c r="G788" s="247">
        <v>5771.3</v>
      </c>
      <c r="H788" s="245">
        <f t="shared" si="27"/>
        <v>713</v>
      </c>
      <c r="I788" s="248" t="s">
        <v>454</v>
      </c>
      <c r="J788" s="245"/>
    </row>
    <row r="789" spans="1:10">
      <c r="A789" s="245">
        <v>4452</v>
      </c>
      <c r="B789" s="245" t="s">
        <v>7450</v>
      </c>
      <c r="C789" s="245">
        <v>4452</v>
      </c>
      <c r="D789" s="245" t="s">
        <v>8431</v>
      </c>
      <c r="E789" s="246">
        <v>41198</v>
      </c>
      <c r="F789" s="225">
        <f t="shared" si="26"/>
        <v>41229</v>
      </c>
      <c r="G789" s="247">
        <v>5771.3</v>
      </c>
      <c r="H789" s="245">
        <f t="shared" si="27"/>
        <v>713</v>
      </c>
      <c r="I789" s="248" t="s">
        <v>454</v>
      </c>
      <c r="J789" s="245"/>
    </row>
    <row r="790" spans="1:10">
      <c r="A790" s="245">
        <v>4451</v>
      </c>
      <c r="B790" s="245" t="s">
        <v>7450</v>
      </c>
      <c r="C790" s="245">
        <v>4451</v>
      </c>
      <c r="D790" s="245" t="s">
        <v>8432</v>
      </c>
      <c r="E790" s="246">
        <v>41193</v>
      </c>
      <c r="F790" s="225">
        <f t="shared" si="26"/>
        <v>41224</v>
      </c>
      <c r="G790" s="247">
        <v>5771.3</v>
      </c>
      <c r="H790" s="245">
        <f t="shared" si="27"/>
        <v>713</v>
      </c>
      <c r="I790" s="248" t="s">
        <v>454</v>
      </c>
      <c r="J790" s="245"/>
    </row>
    <row r="791" spans="1:10">
      <c r="A791" s="245">
        <v>4450</v>
      </c>
      <c r="B791" s="245" t="s">
        <v>7450</v>
      </c>
      <c r="C791" s="245">
        <v>4450</v>
      </c>
      <c r="D791" s="245" t="s">
        <v>8494</v>
      </c>
      <c r="E791" s="246">
        <v>41198</v>
      </c>
      <c r="F791" s="225">
        <f t="shared" si="26"/>
        <v>41229</v>
      </c>
      <c r="G791" s="247">
        <v>5771.3</v>
      </c>
      <c r="H791" s="245">
        <f t="shared" si="27"/>
        <v>713</v>
      </c>
      <c r="I791" s="248" t="s">
        <v>454</v>
      </c>
      <c r="J791" s="245"/>
    </row>
    <row r="792" spans="1:10">
      <c r="A792" s="245">
        <v>3882</v>
      </c>
      <c r="B792" s="245" t="s">
        <v>4753</v>
      </c>
      <c r="C792" s="245">
        <v>3882</v>
      </c>
      <c r="D792" s="245" t="s">
        <v>8137</v>
      </c>
      <c r="E792" s="246">
        <v>41187</v>
      </c>
      <c r="F792" s="225">
        <f t="shared" si="26"/>
        <v>41218</v>
      </c>
      <c r="G792" s="247">
        <v>5771.3</v>
      </c>
      <c r="H792" s="245">
        <f>H791+1</f>
        <v>714</v>
      </c>
      <c r="I792" s="248" t="s">
        <v>454</v>
      </c>
      <c r="J792" s="245"/>
    </row>
    <row r="793" spans="1:10">
      <c r="A793" s="245">
        <v>4215</v>
      </c>
      <c r="B793" s="245" t="s">
        <v>4753</v>
      </c>
      <c r="C793" s="245">
        <v>4215</v>
      </c>
      <c r="D793" s="245" t="s">
        <v>8167</v>
      </c>
      <c r="E793" s="246">
        <v>41186</v>
      </c>
      <c r="F793" s="225">
        <f t="shared" si="26"/>
        <v>41217</v>
      </c>
      <c r="G793" s="247">
        <v>5771.3</v>
      </c>
      <c r="H793" s="245">
        <f>H792</f>
        <v>714</v>
      </c>
      <c r="I793" s="248" t="s">
        <v>454</v>
      </c>
      <c r="J793" s="245"/>
    </row>
    <row r="794" spans="1:10">
      <c r="A794" s="245">
        <v>4217</v>
      </c>
      <c r="B794" s="245" t="s">
        <v>4753</v>
      </c>
      <c r="C794" s="245">
        <v>4217</v>
      </c>
      <c r="D794" s="245" t="s">
        <v>17972</v>
      </c>
      <c r="E794" s="246">
        <v>41187</v>
      </c>
      <c r="F794" s="225">
        <f t="shared" si="26"/>
        <v>41218</v>
      </c>
      <c r="G794" s="247">
        <v>5771.3</v>
      </c>
      <c r="H794" s="245">
        <f>H793</f>
        <v>714</v>
      </c>
      <c r="I794" s="248" t="s">
        <v>454</v>
      </c>
      <c r="J794" s="245"/>
    </row>
    <row r="795" spans="1:10">
      <c r="A795" s="245">
        <v>4216</v>
      </c>
      <c r="B795" s="245" t="s">
        <v>4753</v>
      </c>
      <c r="C795" s="245">
        <v>4216</v>
      </c>
      <c r="D795" s="245" t="s">
        <v>8169</v>
      </c>
      <c r="E795" s="246">
        <v>41186</v>
      </c>
      <c r="F795" s="225">
        <f t="shared" si="26"/>
        <v>41217</v>
      </c>
      <c r="G795" s="247">
        <v>5771.3</v>
      </c>
      <c r="H795" s="245">
        <f>H794</f>
        <v>714</v>
      </c>
      <c r="I795" s="248" t="s">
        <v>454</v>
      </c>
      <c r="J795" s="245"/>
    </row>
    <row r="796" spans="1:10">
      <c r="A796" s="245">
        <v>4213</v>
      </c>
      <c r="B796" s="245" t="s">
        <v>4753</v>
      </c>
      <c r="C796" s="245">
        <v>4213</v>
      </c>
      <c r="D796" s="245" t="s">
        <v>8171</v>
      </c>
      <c r="E796" s="246">
        <v>41187</v>
      </c>
      <c r="F796" s="225">
        <f t="shared" si="26"/>
        <v>41218</v>
      </c>
      <c r="G796" s="247">
        <v>5771.3</v>
      </c>
      <c r="H796" s="245">
        <f>H795</f>
        <v>714</v>
      </c>
      <c r="I796" s="248" t="s">
        <v>454</v>
      </c>
      <c r="J796" s="245"/>
    </row>
    <row r="797" spans="1:10">
      <c r="A797" s="245">
        <v>4396</v>
      </c>
      <c r="B797" s="245" t="s">
        <v>1918</v>
      </c>
      <c r="C797" s="245">
        <v>4396</v>
      </c>
      <c r="D797" s="245" t="s">
        <v>8573</v>
      </c>
      <c r="E797" s="246">
        <v>41200</v>
      </c>
      <c r="F797" s="225">
        <f t="shared" si="26"/>
        <v>41231</v>
      </c>
      <c r="G797" s="247">
        <v>5771.3</v>
      </c>
      <c r="H797" s="245">
        <f>H796+1</f>
        <v>715</v>
      </c>
      <c r="I797" s="248" t="s">
        <v>454</v>
      </c>
      <c r="J797" s="245"/>
    </row>
    <row r="798" spans="1:10">
      <c r="A798" s="245">
        <v>4393</v>
      </c>
      <c r="B798" s="245" t="s">
        <v>1918</v>
      </c>
      <c r="C798" s="245">
        <v>4393</v>
      </c>
      <c r="D798" s="245" t="s">
        <v>8427</v>
      </c>
      <c r="E798" s="246">
        <v>41205</v>
      </c>
      <c r="F798" s="225">
        <f t="shared" si="26"/>
        <v>41236</v>
      </c>
      <c r="G798" s="247">
        <v>5771.3</v>
      </c>
      <c r="H798" s="245">
        <f>H797</f>
        <v>715</v>
      </c>
      <c r="I798" s="248" t="s">
        <v>454</v>
      </c>
      <c r="J798" s="245"/>
    </row>
    <row r="799" spans="1:10">
      <c r="A799" s="245">
        <v>4392</v>
      </c>
      <c r="B799" s="245" t="s">
        <v>1918</v>
      </c>
      <c r="C799" s="245">
        <v>4392</v>
      </c>
      <c r="D799" s="245" t="s">
        <v>8428</v>
      </c>
      <c r="E799" s="246">
        <v>41200</v>
      </c>
      <c r="F799" s="225">
        <f t="shared" si="26"/>
        <v>41231</v>
      </c>
      <c r="G799" s="247">
        <v>5771.3</v>
      </c>
      <c r="H799" s="245">
        <f>H798</f>
        <v>715</v>
      </c>
      <c r="I799" s="248" t="s">
        <v>454</v>
      </c>
      <c r="J799" s="245"/>
    </row>
    <row r="800" spans="1:10">
      <c r="A800" s="245">
        <v>4126</v>
      </c>
      <c r="B800" s="245" t="s">
        <v>4751</v>
      </c>
      <c r="C800" s="245">
        <v>4126</v>
      </c>
      <c r="D800" s="245" t="s">
        <v>8142</v>
      </c>
      <c r="E800" s="246">
        <v>41186</v>
      </c>
      <c r="F800" s="225">
        <f t="shared" si="26"/>
        <v>41217</v>
      </c>
      <c r="G800" s="247">
        <v>5771.3</v>
      </c>
      <c r="H800" s="245">
        <f>H799+1</f>
        <v>716</v>
      </c>
      <c r="I800" s="248" t="s">
        <v>454</v>
      </c>
      <c r="J800" s="245"/>
    </row>
    <row r="801" spans="1:10">
      <c r="A801" s="245">
        <v>4121</v>
      </c>
      <c r="B801" s="245" t="s">
        <v>4751</v>
      </c>
      <c r="C801" s="245">
        <v>4121</v>
      </c>
      <c r="D801" s="245" t="s">
        <v>8143</v>
      </c>
      <c r="E801" s="246">
        <v>41185</v>
      </c>
      <c r="F801" s="225">
        <f t="shared" si="26"/>
        <v>41216</v>
      </c>
      <c r="G801" s="247">
        <v>5771.3</v>
      </c>
      <c r="H801" s="245">
        <f>H800</f>
        <v>716</v>
      </c>
      <c r="I801" s="248" t="s">
        <v>454</v>
      </c>
      <c r="J801" s="245"/>
    </row>
    <row r="802" spans="1:10">
      <c r="A802" s="245">
        <v>4120</v>
      </c>
      <c r="B802" s="245" t="s">
        <v>4751</v>
      </c>
      <c r="C802" s="245">
        <v>4120</v>
      </c>
      <c r="D802" s="245" t="s">
        <v>8145</v>
      </c>
      <c r="E802" s="246">
        <v>41185</v>
      </c>
      <c r="F802" s="225">
        <f t="shared" si="26"/>
        <v>41216</v>
      </c>
      <c r="G802" s="247">
        <v>5771.3</v>
      </c>
      <c r="H802" s="245">
        <f>H801</f>
        <v>716</v>
      </c>
      <c r="I802" s="248" t="s">
        <v>454</v>
      </c>
      <c r="J802" s="245"/>
    </row>
    <row r="803" spans="1:10">
      <c r="A803" s="245" t="s">
        <v>2030</v>
      </c>
      <c r="B803" s="245" t="s">
        <v>2043</v>
      </c>
      <c r="C803" s="245">
        <v>945</v>
      </c>
      <c r="D803" s="245" t="s">
        <v>8555</v>
      </c>
      <c r="E803" s="246">
        <v>41200</v>
      </c>
      <c r="F803" s="225">
        <f t="shared" si="26"/>
        <v>41231</v>
      </c>
      <c r="G803" s="247">
        <v>5771.3</v>
      </c>
      <c r="H803" s="245">
        <f>H802+1</f>
        <v>717</v>
      </c>
      <c r="I803" s="248" t="s">
        <v>454</v>
      </c>
      <c r="J803" s="245"/>
    </row>
    <row r="804" spans="1:10">
      <c r="A804" s="245">
        <v>3969</v>
      </c>
      <c r="B804" s="245" t="s">
        <v>169</v>
      </c>
      <c r="C804" s="245">
        <v>3969</v>
      </c>
      <c r="D804" s="245" t="s">
        <v>8415</v>
      </c>
      <c r="E804" s="246">
        <v>41197</v>
      </c>
      <c r="F804" s="225">
        <f t="shared" si="26"/>
        <v>41228</v>
      </c>
      <c r="G804" s="247">
        <v>5771.3</v>
      </c>
      <c r="H804" s="245">
        <f>H803+1</f>
        <v>718</v>
      </c>
      <c r="I804" s="248" t="s">
        <v>454</v>
      </c>
      <c r="J804" s="245"/>
    </row>
    <row r="805" spans="1:10">
      <c r="A805" s="245">
        <v>5155</v>
      </c>
      <c r="B805" s="245" t="s">
        <v>7999</v>
      </c>
      <c r="C805" s="245">
        <v>5155</v>
      </c>
      <c r="D805" s="245" t="s">
        <v>8647</v>
      </c>
      <c r="E805" s="246">
        <v>41208</v>
      </c>
      <c r="F805" s="225">
        <f t="shared" si="26"/>
        <v>41239</v>
      </c>
      <c r="G805" s="247">
        <v>5771.3</v>
      </c>
      <c r="H805" s="245">
        <f>H804+1</f>
        <v>719</v>
      </c>
      <c r="I805" s="248" t="s">
        <v>613</v>
      </c>
      <c r="J805" s="245"/>
    </row>
    <row r="806" spans="1:10">
      <c r="A806" s="245">
        <v>5156</v>
      </c>
      <c r="B806" s="245" t="s">
        <v>7999</v>
      </c>
      <c r="C806" s="245">
        <v>5156</v>
      </c>
      <c r="D806" s="245" t="s">
        <v>8906</v>
      </c>
      <c r="E806" s="246">
        <v>41208</v>
      </c>
      <c r="F806" s="225">
        <f t="shared" si="26"/>
        <v>41239</v>
      </c>
      <c r="G806" s="247">
        <v>5771.3</v>
      </c>
      <c r="H806" s="245">
        <f>H805</f>
        <v>719</v>
      </c>
      <c r="I806" s="248" t="s">
        <v>613</v>
      </c>
      <c r="J806" s="245"/>
    </row>
    <row r="807" spans="1:10">
      <c r="A807" s="245">
        <v>3885</v>
      </c>
      <c r="B807" s="245" t="s">
        <v>1725</v>
      </c>
      <c r="C807" s="245">
        <v>3885</v>
      </c>
      <c r="D807" s="245" t="s">
        <v>7830</v>
      </c>
      <c r="E807" s="246">
        <v>41187</v>
      </c>
      <c r="F807" s="225">
        <f t="shared" si="26"/>
        <v>41218</v>
      </c>
      <c r="G807" s="247">
        <v>5771.3</v>
      </c>
      <c r="H807" s="245">
        <f>H806+1</f>
        <v>720</v>
      </c>
      <c r="I807" s="248" t="s">
        <v>454</v>
      </c>
      <c r="J807" s="245"/>
    </row>
    <row r="808" spans="1:10">
      <c r="A808" s="245">
        <v>4231</v>
      </c>
      <c r="B808" s="245" t="s">
        <v>1725</v>
      </c>
      <c r="C808" s="245">
        <v>4231</v>
      </c>
      <c r="D808" s="245" t="s">
        <v>7853</v>
      </c>
      <c r="E808" s="246">
        <v>41183</v>
      </c>
      <c r="F808" s="225">
        <f t="shared" si="26"/>
        <v>41214</v>
      </c>
      <c r="G808" s="247">
        <v>5771.3</v>
      </c>
      <c r="H808" s="245">
        <f>H807</f>
        <v>720</v>
      </c>
      <c r="I808" s="248" t="s">
        <v>454</v>
      </c>
      <c r="J808" s="245"/>
    </row>
    <row r="809" spans="1:10">
      <c r="A809" s="245">
        <v>4322</v>
      </c>
      <c r="B809" s="245" t="s">
        <v>6981</v>
      </c>
      <c r="C809" s="245">
        <v>4322</v>
      </c>
      <c r="D809" s="245" t="s">
        <v>8946</v>
      </c>
      <c r="E809" s="246">
        <v>41212</v>
      </c>
      <c r="F809" s="225">
        <f t="shared" si="26"/>
        <v>41243</v>
      </c>
      <c r="G809" s="247">
        <v>5771.3</v>
      </c>
      <c r="H809" s="245">
        <f>H808+1</f>
        <v>721</v>
      </c>
      <c r="I809" s="248" t="s">
        <v>454</v>
      </c>
      <c r="J809" s="245"/>
    </row>
    <row r="810" spans="1:10">
      <c r="A810" s="245">
        <v>4329</v>
      </c>
      <c r="B810" s="245" t="s">
        <v>6981</v>
      </c>
      <c r="C810" s="245">
        <v>4329</v>
      </c>
      <c r="D810" s="245" t="s">
        <v>8948</v>
      </c>
      <c r="E810" s="246">
        <v>41212</v>
      </c>
      <c r="F810" s="225">
        <f t="shared" si="26"/>
        <v>41243</v>
      </c>
      <c r="G810" s="247">
        <v>5771.3</v>
      </c>
      <c r="H810" s="245">
        <f>H809</f>
        <v>721</v>
      </c>
      <c r="I810" s="248" t="s">
        <v>454</v>
      </c>
      <c r="J810" s="245"/>
    </row>
    <row r="811" spans="1:10">
      <c r="A811" s="245">
        <v>4328</v>
      </c>
      <c r="B811" s="245" t="s">
        <v>6981</v>
      </c>
      <c r="C811" s="245">
        <v>4328</v>
      </c>
      <c r="D811" s="245" t="s">
        <v>8950</v>
      </c>
      <c r="E811" s="246">
        <v>41211</v>
      </c>
      <c r="F811" s="225">
        <f t="shared" si="26"/>
        <v>41242</v>
      </c>
      <c r="G811" s="247">
        <v>5771.3</v>
      </c>
      <c r="H811" s="245">
        <f>H810</f>
        <v>721</v>
      </c>
      <c r="I811" s="248" t="s">
        <v>454</v>
      </c>
      <c r="J811" s="245"/>
    </row>
    <row r="812" spans="1:10">
      <c r="A812" s="245">
        <v>4335</v>
      </c>
      <c r="B812" s="245" t="s">
        <v>1929</v>
      </c>
      <c r="C812" s="245">
        <v>4335</v>
      </c>
      <c r="D812" s="245" t="s">
        <v>8643</v>
      </c>
      <c r="E812" s="246">
        <v>41208</v>
      </c>
      <c r="F812" s="225">
        <f t="shared" si="26"/>
        <v>41239</v>
      </c>
      <c r="G812" s="247">
        <v>5771.3</v>
      </c>
      <c r="H812" s="245">
        <f>H811+1</f>
        <v>722</v>
      </c>
      <c r="I812" s="248" t="s">
        <v>454</v>
      </c>
      <c r="J812" s="245"/>
    </row>
    <row r="813" spans="1:10">
      <c r="A813" s="245">
        <v>4334</v>
      </c>
      <c r="B813" s="245" t="s">
        <v>1929</v>
      </c>
      <c r="C813" s="245">
        <v>4334</v>
      </c>
      <c r="D813" s="245" t="s">
        <v>8566</v>
      </c>
      <c r="E813" s="246">
        <v>41201</v>
      </c>
      <c r="F813" s="225">
        <f t="shared" si="26"/>
        <v>41232</v>
      </c>
      <c r="G813" s="247">
        <v>5771.3</v>
      </c>
      <c r="H813" s="245">
        <f>H812</f>
        <v>722</v>
      </c>
      <c r="I813" s="248" t="s">
        <v>454</v>
      </c>
      <c r="J813" s="245"/>
    </row>
    <row r="814" spans="1:10">
      <c r="A814" s="245">
        <v>4333</v>
      </c>
      <c r="B814" s="245" t="s">
        <v>1929</v>
      </c>
      <c r="C814" s="245">
        <v>4333</v>
      </c>
      <c r="D814" s="245" t="s">
        <v>8568</v>
      </c>
      <c r="E814" s="246">
        <v>41200</v>
      </c>
      <c r="F814" s="225">
        <f t="shared" si="26"/>
        <v>41231</v>
      </c>
      <c r="G814" s="247">
        <v>5771.3</v>
      </c>
      <c r="H814" s="245">
        <f>H813</f>
        <v>722</v>
      </c>
      <c r="I814" s="248" t="s">
        <v>454</v>
      </c>
      <c r="J814" s="245"/>
    </row>
    <row r="815" spans="1:10">
      <c r="A815" s="245">
        <v>4332</v>
      </c>
      <c r="B815" s="245" t="s">
        <v>1929</v>
      </c>
      <c r="C815" s="245">
        <v>4332</v>
      </c>
      <c r="D815" s="245" t="s">
        <v>8423</v>
      </c>
      <c r="E815" s="246">
        <v>41193</v>
      </c>
      <c r="F815" s="225">
        <f t="shared" si="26"/>
        <v>41224</v>
      </c>
      <c r="G815" s="247">
        <v>5771.3</v>
      </c>
      <c r="H815" s="245">
        <f>H814</f>
        <v>722</v>
      </c>
      <c r="I815" s="248" t="s">
        <v>454</v>
      </c>
      <c r="J815" s="245"/>
    </row>
    <row r="816" spans="1:10">
      <c r="A816" s="245">
        <v>4168</v>
      </c>
      <c r="B816" s="245" t="s">
        <v>4748</v>
      </c>
      <c r="C816" s="245">
        <v>4168</v>
      </c>
      <c r="D816" s="245" t="s">
        <v>8150</v>
      </c>
      <c r="E816" s="246">
        <v>41198</v>
      </c>
      <c r="F816" s="225">
        <f t="shared" si="26"/>
        <v>41229</v>
      </c>
      <c r="G816" s="247">
        <v>5771.3</v>
      </c>
      <c r="H816" s="245">
        <f>H815+1</f>
        <v>723</v>
      </c>
      <c r="I816" s="248" t="s">
        <v>613</v>
      </c>
      <c r="J816" s="245"/>
    </row>
    <row r="817" spans="1:10">
      <c r="A817" s="245">
        <v>4171</v>
      </c>
      <c r="B817" s="245" t="s">
        <v>4748</v>
      </c>
      <c r="C817" s="245">
        <v>4171</v>
      </c>
      <c r="D817" s="245" t="s">
        <v>7847</v>
      </c>
      <c r="E817" s="246">
        <v>41197</v>
      </c>
      <c r="F817" s="225">
        <f t="shared" si="26"/>
        <v>41228</v>
      </c>
      <c r="G817" s="247">
        <v>5771.3</v>
      </c>
      <c r="H817" s="245">
        <f t="shared" ref="H817:H823" si="28">H816</f>
        <v>723</v>
      </c>
      <c r="I817" s="248" t="s">
        <v>613</v>
      </c>
      <c r="J817" s="245"/>
    </row>
    <row r="818" spans="1:10">
      <c r="A818" s="245">
        <v>4172</v>
      </c>
      <c r="B818" s="245" t="s">
        <v>4748</v>
      </c>
      <c r="C818" s="245">
        <v>4172</v>
      </c>
      <c r="D818" s="245" t="s">
        <v>8152</v>
      </c>
      <c r="E818" s="246">
        <v>41186</v>
      </c>
      <c r="F818" s="225">
        <f t="shared" si="26"/>
        <v>41217</v>
      </c>
      <c r="G818" s="247">
        <v>5771.3</v>
      </c>
      <c r="H818" s="245">
        <f t="shared" si="28"/>
        <v>723</v>
      </c>
      <c r="I818" s="248" t="s">
        <v>613</v>
      </c>
      <c r="J818" s="245"/>
    </row>
    <row r="819" spans="1:10">
      <c r="A819" s="245">
        <v>4173</v>
      </c>
      <c r="B819" s="245" t="s">
        <v>4748</v>
      </c>
      <c r="C819" s="245">
        <v>4173</v>
      </c>
      <c r="D819" s="245" t="s">
        <v>8154</v>
      </c>
      <c r="E819" s="246">
        <v>41184</v>
      </c>
      <c r="F819" s="225">
        <f t="shared" si="26"/>
        <v>41215</v>
      </c>
      <c r="G819" s="247">
        <v>5771.3</v>
      </c>
      <c r="H819" s="245">
        <f t="shared" si="28"/>
        <v>723</v>
      </c>
      <c r="I819" s="248" t="s">
        <v>613</v>
      </c>
      <c r="J819" s="245"/>
    </row>
    <row r="820" spans="1:10">
      <c r="A820" s="245">
        <v>4174</v>
      </c>
      <c r="B820" s="245" t="s">
        <v>4748</v>
      </c>
      <c r="C820" s="245">
        <v>4174</v>
      </c>
      <c r="D820" s="245" t="s">
        <v>8156</v>
      </c>
      <c r="E820" s="246">
        <v>41187</v>
      </c>
      <c r="F820" s="225">
        <f t="shared" si="26"/>
        <v>41218</v>
      </c>
      <c r="G820" s="247">
        <v>5771.3</v>
      </c>
      <c r="H820" s="245">
        <f t="shared" si="28"/>
        <v>723</v>
      </c>
      <c r="I820" s="248" t="s">
        <v>613</v>
      </c>
      <c r="J820" s="245"/>
    </row>
    <row r="821" spans="1:10">
      <c r="A821" s="245">
        <v>4169</v>
      </c>
      <c r="B821" s="245" t="s">
        <v>4748</v>
      </c>
      <c r="C821" s="245">
        <v>4169</v>
      </c>
      <c r="D821" s="245" t="s">
        <v>8157</v>
      </c>
      <c r="E821" s="246">
        <v>41193</v>
      </c>
      <c r="F821" s="225">
        <f t="shared" si="26"/>
        <v>41224</v>
      </c>
      <c r="G821" s="247">
        <v>5771.3</v>
      </c>
      <c r="H821" s="245">
        <f t="shared" si="28"/>
        <v>723</v>
      </c>
      <c r="I821" s="248" t="s">
        <v>613</v>
      </c>
      <c r="J821" s="245"/>
    </row>
    <row r="822" spans="1:10">
      <c r="A822" s="245">
        <v>4175</v>
      </c>
      <c r="B822" s="245" t="s">
        <v>4748</v>
      </c>
      <c r="C822" s="245">
        <v>4175</v>
      </c>
      <c r="D822" s="245" t="s">
        <v>8164</v>
      </c>
      <c r="E822" s="246">
        <v>41187</v>
      </c>
      <c r="F822" s="225">
        <f t="shared" si="26"/>
        <v>41218</v>
      </c>
      <c r="G822" s="247">
        <v>5771.3</v>
      </c>
      <c r="H822" s="245">
        <f t="shared" si="28"/>
        <v>723</v>
      </c>
      <c r="I822" s="248" t="s">
        <v>613</v>
      </c>
      <c r="J822" s="245"/>
    </row>
    <row r="823" spans="1:10">
      <c r="A823" s="245">
        <v>4177</v>
      </c>
      <c r="B823" s="245" t="s">
        <v>4748</v>
      </c>
      <c r="C823" s="245">
        <v>4177</v>
      </c>
      <c r="D823" s="245" t="s">
        <v>8165</v>
      </c>
      <c r="E823" s="246">
        <v>41186</v>
      </c>
      <c r="F823" s="225">
        <f t="shared" si="26"/>
        <v>41217</v>
      </c>
      <c r="G823" s="247">
        <v>5771.3</v>
      </c>
      <c r="H823" s="245">
        <f t="shared" si="28"/>
        <v>723</v>
      </c>
      <c r="I823" s="248" t="s">
        <v>613</v>
      </c>
      <c r="J823" s="245"/>
    </row>
    <row r="824" spans="1:10">
      <c r="A824" s="245">
        <v>4359</v>
      </c>
      <c r="B824" s="245" t="s">
        <v>6986</v>
      </c>
      <c r="C824" s="245">
        <v>4359</v>
      </c>
      <c r="D824" s="245" t="s">
        <v>8616</v>
      </c>
      <c r="E824" s="246">
        <v>41205</v>
      </c>
      <c r="F824" s="225">
        <f t="shared" si="26"/>
        <v>41236</v>
      </c>
      <c r="G824" s="247">
        <v>5771.3</v>
      </c>
      <c r="H824" s="245">
        <f>H823+1</f>
        <v>724</v>
      </c>
      <c r="I824" s="248" t="s">
        <v>454</v>
      </c>
      <c r="J824" s="245"/>
    </row>
    <row r="825" spans="1:10">
      <c r="A825" s="245" t="s">
        <v>834</v>
      </c>
      <c r="B825" s="245" t="s">
        <v>835</v>
      </c>
      <c r="C825" s="245">
        <v>829</v>
      </c>
      <c r="D825" s="245" t="s">
        <v>5134</v>
      </c>
      <c r="E825" s="246">
        <v>41190</v>
      </c>
      <c r="F825" s="225">
        <f t="shared" si="26"/>
        <v>41221</v>
      </c>
      <c r="G825" s="247">
        <v>5771.3</v>
      </c>
      <c r="H825" s="245">
        <f>H824+1</f>
        <v>725</v>
      </c>
      <c r="I825" s="248" t="s">
        <v>454</v>
      </c>
      <c r="J825" s="245"/>
    </row>
    <row r="826" spans="1:10">
      <c r="A826" s="245">
        <v>4238</v>
      </c>
      <c r="B826" s="245" t="s">
        <v>3262</v>
      </c>
      <c r="C826" s="245">
        <v>4238</v>
      </c>
      <c r="D826" s="245" t="s">
        <v>8935</v>
      </c>
      <c r="E826" s="246">
        <v>41211</v>
      </c>
      <c r="F826" s="225">
        <f t="shared" si="26"/>
        <v>41242</v>
      </c>
      <c r="G826" s="247">
        <v>5771.3</v>
      </c>
      <c r="H826" s="245">
        <f>H825+1</f>
        <v>726</v>
      </c>
      <c r="I826" s="248" t="s">
        <v>613</v>
      </c>
      <c r="J826" s="245"/>
    </row>
    <row r="827" spans="1:10">
      <c r="A827" s="245">
        <v>4240</v>
      </c>
      <c r="B827" s="245" t="s">
        <v>3262</v>
      </c>
      <c r="C827" s="245">
        <v>4240</v>
      </c>
      <c r="D827" s="245" t="s">
        <v>8937</v>
      </c>
      <c r="E827" s="246">
        <v>41212</v>
      </c>
      <c r="F827" s="225">
        <f t="shared" si="26"/>
        <v>41243</v>
      </c>
      <c r="G827" s="247">
        <v>5771.3</v>
      </c>
      <c r="H827" s="245">
        <f>H826</f>
        <v>726</v>
      </c>
      <c r="I827" s="248" t="s">
        <v>613</v>
      </c>
      <c r="J827" s="245"/>
    </row>
    <row r="828" spans="1:10">
      <c r="A828" s="245">
        <v>4642</v>
      </c>
      <c r="B828" s="245" t="s">
        <v>8761</v>
      </c>
      <c r="C828" s="245">
        <v>4642</v>
      </c>
      <c r="D828" s="245" t="s">
        <v>8922</v>
      </c>
      <c r="E828" s="246">
        <v>41208</v>
      </c>
      <c r="F828" s="225">
        <f t="shared" si="26"/>
        <v>41239</v>
      </c>
      <c r="G828" s="247">
        <v>5771.3</v>
      </c>
      <c r="H828" s="245">
        <f>H827+1</f>
        <v>727</v>
      </c>
      <c r="I828" s="248" t="s">
        <v>454</v>
      </c>
      <c r="J828" s="245"/>
    </row>
    <row r="829" spans="1:10">
      <c r="A829" s="245">
        <v>3690</v>
      </c>
      <c r="B829" s="245" t="s">
        <v>171</v>
      </c>
      <c r="C829" s="245">
        <v>3690</v>
      </c>
      <c r="D829" s="245" t="s">
        <v>8638</v>
      </c>
      <c r="E829" s="246">
        <v>41207</v>
      </c>
      <c r="F829" s="225">
        <f t="shared" si="26"/>
        <v>41238</v>
      </c>
      <c r="G829" s="247">
        <v>5771.3</v>
      </c>
      <c r="H829" s="245">
        <f>H828+1</f>
        <v>728</v>
      </c>
      <c r="I829" s="248" t="s">
        <v>454</v>
      </c>
      <c r="J829" s="245"/>
    </row>
    <row r="830" spans="1:10">
      <c r="A830" s="245">
        <v>3681</v>
      </c>
      <c r="B830" s="245" t="s">
        <v>171</v>
      </c>
      <c r="C830" s="245">
        <v>3681</v>
      </c>
      <c r="D830" s="245" t="s">
        <v>8933</v>
      </c>
      <c r="E830" s="246">
        <v>41211</v>
      </c>
      <c r="F830" s="225">
        <f t="shared" si="26"/>
        <v>41242</v>
      </c>
      <c r="G830" s="247">
        <v>5771.3</v>
      </c>
      <c r="H830" s="245">
        <f t="shared" ref="H830:H835" si="29">H829</f>
        <v>728</v>
      </c>
      <c r="I830" s="248" t="s">
        <v>454</v>
      </c>
      <c r="J830" s="245"/>
    </row>
    <row r="831" spans="1:10">
      <c r="A831" s="245">
        <v>3695</v>
      </c>
      <c r="B831" s="245" t="s">
        <v>171</v>
      </c>
      <c r="C831" s="245">
        <v>3695</v>
      </c>
      <c r="D831" s="245" t="s">
        <v>8917</v>
      </c>
      <c r="E831" s="246">
        <v>41211</v>
      </c>
      <c r="F831" s="225">
        <f t="shared" si="26"/>
        <v>41242</v>
      </c>
      <c r="G831" s="247">
        <v>5771.3</v>
      </c>
      <c r="H831" s="245">
        <f t="shared" si="29"/>
        <v>728</v>
      </c>
      <c r="I831" s="248" t="s">
        <v>454</v>
      </c>
      <c r="J831" s="245"/>
    </row>
    <row r="832" spans="1:10">
      <c r="A832" s="245">
        <v>3697</v>
      </c>
      <c r="B832" s="245" t="s">
        <v>171</v>
      </c>
      <c r="C832" s="245">
        <v>3697</v>
      </c>
      <c r="D832" s="245" t="s">
        <v>8583</v>
      </c>
      <c r="E832" s="246">
        <v>41205</v>
      </c>
      <c r="F832" s="225">
        <f t="shared" si="26"/>
        <v>41236</v>
      </c>
      <c r="G832" s="247">
        <v>5771.3</v>
      </c>
      <c r="H832" s="245">
        <f t="shared" si="29"/>
        <v>728</v>
      </c>
      <c r="I832" s="248" t="s">
        <v>454</v>
      </c>
      <c r="J832" s="245"/>
    </row>
    <row r="833" spans="1:10">
      <c r="A833" s="245">
        <v>3676</v>
      </c>
      <c r="B833" s="245" t="s">
        <v>171</v>
      </c>
      <c r="C833" s="245">
        <v>3676</v>
      </c>
      <c r="D833" s="245" t="s">
        <v>8606</v>
      </c>
      <c r="E833" s="246">
        <v>41206</v>
      </c>
      <c r="F833" s="225">
        <f t="shared" si="26"/>
        <v>41237</v>
      </c>
      <c r="G833" s="247">
        <v>5771.3</v>
      </c>
      <c r="H833" s="245">
        <f t="shared" si="29"/>
        <v>728</v>
      </c>
      <c r="I833" s="248" t="s">
        <v>454</v>
      </c>
      <c r="J833" s="245"/>
    </row>
    <row r="834" spans="1:10">
      <c r="A834" s="245">
        <v>3684</v>
      </c>
      <c r="B834" s="245" t="s">
        <v>171</v>
      </c>
      <c r="C834" s="245">
        <v>3684</v>
      </c>
      <c r="D834" s="245" t="s">
        <v>8871</v>
      </c>
      <c r="E834" s="246">
        <v>41208</v>
      </c>
      <c r="F834" s="225">
        <f t="shared" si="26"/>
        <v>41239</v>
      </c>
      <c r="G834" s="247">
        <v>5771.3</v>
      </c>
      <c r="H834" s="245">
        <f t="shared" si="29"/>
        <v>728</v>
      </c>
      <c r="I834" s="248" t="s">
        <v>454</v>
      </c>
      <c r="J834" s="245"/>
    </row>
    <row r="835" spans="1:10">
      <c r="A835" s="245">
        <v>3683</v>
      </c>
      <c r="B835" s="245" t="s">
        <v>171</v>
      </c>
      <c r="C835" s="245">
        <v>3683</v>
      </c>
      <c r="D835" s="24" t="s">
        <v>18006</v>
      </c>
      <c r="E835" s="246">
        <v>41207</v>
      </c>
      <c r="F835" s="225">
        <f t="shared" si="26"/>
        <v>41238</v>
      </c>
      <c r="G835" s="247">
        <v>5771.3</v>
      </c>
      <c r="H835" s="245">
        <f t="shared" si="29"/>
        <v>728</v>
      </c>
      <c r="I835" s="248" t="s">
        <v>454</v>
      </c>
      <c r="J835" s="245"/>
    </row>
    <row r="836" spans="1:10">
      <c r="A836" s="245">
        <v>4371</v>
      </c>
      <c r="B836" s="245" t="s">
        <v>6898</v>
      </c>
      <c r="C836" s="245">
        <v>4371</v>
      </c>
      <c r="D836" s="245" t="s">
        <v>8942</v>
      </c>
      <c r="E836" s="246">
        <v>41211</v>
      </c>
      <c r="F836" s="225">
        <f t="shared" ref="F836:F899" si="30">E836+31</f>
        <v>41242</v>
      </c>
      <c r="G836" s="247">
        <v>5771.3</v>
      </c>
      <c r="H836" s="245">
        <f>H835+1</f>
        <v>729</v>
      </c>
      <c r="I836" s="248" t="s">
        <v>454</v>
      </c>
      <c r="J836" s="245"/>
    </row>
    <row r="837" spans="1:10">
      <c r="A837" s="222">
        <v>3320</v>
      </c>
      <c r="B837" s="222" t="s">
        <v>4492</v>
      </c>
      <c r="C837" s="222">
        <v>3320</v>
      </c>
      <c r="D837" s="222" t="s">
        <v>9214</v>
      </c>
      <c r="E837" s="224">
        <v>41233</v>
      </c>
      <c r="F837" s="225">
        <f t="shared" si="30"/>
        <v>41264</v>
      </c>
      <c r="G837" s="226">
        <v>6007.12</v>
      </c>
      <c r="H837" s="222">
        <v>739</v>
      </c>
      <c r="I837" s="223" t="s">
        <v>454</v>
      </c>
      <c r="J837" s="222"/>
    </row>
    <row r="838" spans="1:10">
      <c r="A838" s="222">
        <v>4493</v>
      </c>
      <c r="B838" s="222" t="s">
        <v>7652</v>
      </c>
      <c r="C838" s="222">
        <v>4493</v>
      </c>
      <c r="D838" s="222" t="s">
        <v>11534</v>
      </c>
      <c r="E838" s="224">
        <v>41243</v>
      </c>
      <c r="F838" s="225">
        <f t="shared" si="30"/>
        <v>41274</v>
      </c>
      <c r="G838" s="226">
        <v>6007.12</v>
      </c>
      <c r="H838" s="222">
        <v>740</v>
      </c>
      <c r="I838" s="223" t="s">
        <v>454</v>
      </c>
      <c r="J838" s="222"/>
    </row>
    <row r="839" spans="1:10">
      <c r="A839" s="222">
        <v>4494</v>
      </c>
      <c r="B839" s="222" t="s">
        <v>7656</v>
      </c>
      <c r="C839" s="222">
        <v>4494</v>
      </c>
      <c r="D839" s="222" t="s">
        <v>9005</v>
      </c>
      <c r="E839" s="224">
        <v>41220</v>
      </c>
      <c r="F839" s="225">
        <f t="shared" si="30"/>
        <v>41251</v>
      </c>
      <c r="G839" s="226">
        <v>6007.12</v>
      </c>
      <c r="H839" s="222">
        <v>741</v>
      </c>
      <c r="I839" s="223" t="s">
        <v>454</v>
      </c>
      <c r="J839" s="222"/>
    </row>
    <row r="840" spans="1:10">
      <c r="A840" s="222">
        <v>3866</v>
      </c>
      <c r="B840" s="222" t="s">
        <v>1855</v>
      </c>
      <c r="C840" s="222">
        <v>3866</v>
      </c>
      <c r="D840" s="222" t="s">
        <v>7827</v>
      </c>
      <c r="E840" s="224">
        <v>41213</v>
      </c>
      <c r="F840" s="225">
        <f>E840+30</f>
        <v>41243</v>
      </c>
      <c r="G840" s="226">
        <v>6007.12</v>
      </c>
      <c r="H840" s="222">
        <v>742</v>
      </c>
      <c r="I840" s="223" t="s">
        <v>454</v>
      </c>
      <c r="J840" s="222"/>
    </row>
    <row r="841" spans="1:10">
      <c r="A841" s="222">
        <v>3850</v>
      </c>
      <c r="B841" s="222" t="s">
        <v>2099</v>
      </c>
      <c r="C841" s="222">
        <v>3850</v>
      </c>
      <c r="D841" s="222" t="s">
        <v>8980</v>
      </c>
      <c r="E841" s="224">
        <v>41222</v>
      </c>
      <c r="F841" s="225">
        <f t="shared" si="30"/>
        <v>41253</v>
      </c>
      <c r="G841" s="226">
        <v>6007.12</v>
      </c>
      <c r="H841" s="222">
        <v>743</v>
      </c>
      <c r="I841" s="223" t="s">
        <v>454</v>
      </c>
      <c r="J841" s="222"/>
    </row>
    <row r="842" spans="1:10">
      <c r="A842" s="222">
        <v>3853</v>
      </c>
      <c r="B842" s="222" t="s">
        <v>2099</v>
      </c>
      <c r="C842" s="222">
        <v>3853</v>
      </c>
      <c r="D842" s="222" t="s">
        <v>5995</v>
      </c>
      <c r="E842" s="224">
        <v>41221</v>
      </c>
      <c r="F842" s="225">
        <f t="shared" si="30"/>
        <v>41252</v>
      </c>
      <c r="G842" s="226">
        <v>6007.12</v>
      </c>
      <c r="H842" s="222">
        <v>743</v>
      </c>
      <c r="I842" s="223" t="s">
        <v>454</v>
      </c>
      <c r="J842" s="222"/>
    </row>
    <row r="843" spans="1:10">
      <c r="A843" s="222">
        <v>5556</v>
      </c>
      <c r="B843" s="222" t="s">
        <v>9168</v>
      </c>
      <c r="C843" s="222">
        <v>5556</v>
      </c>
      <c r="D843" s="222" t="s">
        <v>11809</v>
      </c>
      <c r="E843" s="224">
        <v>41241</v>
      </c>
      <c r="F843" s="225">
        <f t="shared" si="30"/>
        <v>41272</v>
      </c>
      <c r="G843" s="226">
        <v>6007.12</v>
      </c>
      <c r="H843" s="222">
        <v>744</v>
      </c>
      <c r="I843" s="223" t="s">
        <v>454</v>
      </c>
      <c r="J843" s="222"/>
    </row>
    <row r="844" spans="1:10">
      <c r="A844" s="222">
        <v>5552</v>
      </c>
      <c r="B844" s="222" t="s">
        <v>1531</v>
      </c>
      <c r="C844" s="222">
        <v>5552</v>
      </c>
      <c r="D844" s="222" t="s">
        <v>9375</v>
      </c>
      <c r="E844" s="224">
        <v>41236</v>
      </c>
      <c r="F844" s="225">
        <f t="shared" si="30"/>
        <v>41267</v>
      </c>
      <c r="G844" s="226">
        <v>6007.12</v>
      </c>
      <c r="H844" s="222">
        <v>745</v>
      </c>
      <c r="I844" s="223" t="s">
        <v>613</v>
      </c>
      <c r="J844" s="222"/>
    </row>
    <row r="845" spans="1:10">
      <c r="A845" s="222">
        <v>5555</v>
      </c>
      <c r="B845" s="222" t="s">
        <v>3947</v>
      </c>
      <c r="C845" s="222">
        <v>5555</v>
      </c>
      <c r="D845" s="222" t="s">
        <v>9252</v>
      </c>
      <c r="E845" s="224">
        <v>41232</v>
      </c>
      <c r="F845" s="225">
        <f t="shared" si="30"/>
        <v>41263</v>
      </c>
      <c r="G845" s="226">
        <v>6007.12</v>
      </c>
      <c r="H845" s="222">
        <v>746</v>
      </c>
      <c r="I845" s="223" t="s">
        <v>613</v>
      </c>
      <c r="J845" s="222"/>
    </row>
    <row r="846" spans="1:10">
      <c r="A846" s="222">
        <v>5558</v>
      </c>
      <c r="B846" s="222" t="s">
        <v>3947</v>
      </c>
      <c r="C846" s="222">
        <v>5558</v>
      </c>
      <c r="D846" s="222" t="s">
        <v>9254</v>
      </c>
      <c r="E846" s="224">
        <v>41227</v>
      </c>
      <c r="F846" s="225">
        <f t="shared" si="30"/>
        <v>41258</v>
      </c>
      <c r="G846" s="226">
        <v>6007.12</v>
      </c>
      <c r="H846" s="222">
        <v>746</v>
      </c>
      <c r="I846" s="223" t="s">
        <v>454</v>
      </c>
      <c r="J846" s="222"/>
    </row>
    <row r="847" spans="1:10">
      <c r="A847" s="222" t="s">
        <v>992</v>
      </c>
      <c r="B847" s="222" t="s">
        <v>993</v>
      </c>
      <c r="C847" s="222">
        <v>847</v>
      </c>
      <c r="D847" s="222" t="s">
        <v>9733</v>
      </c>
      <c r="E847" s="224">
        <v>41240</v>
      </c>
      <c r="F847" s="225">
        <f t="shared" si="30"/>
        <v>41271</v>
      </c>
      <c r="G847" s="226">
        <v>6007.12</v>
      </c>
      <c r="H847" s="222">
        <v>747</v>
      </c>
      <c r="I847" s="223" t="s">
        <v>454</v>
      </c>
      <c r="J847" s="222"/>
    </row>
    <row r="848" spans="1:10">
      <c r="A848" s="222">
        <v>4271</v>
      </c>
      <c r="B848" s="222" t="s">
        <v>6758</v>
      </c>
      <c r="C848" s="222">
        <v>4271</v>
      </c>
      <c r="D848" s="222" t="s">
        <v>8890</v>
      </c>
      <c r="E848" s="224">
        <v>41221</v>
      </c>
      <c r="F848" s="225">
        <f t="shared" si="30"/>
        <v>41252</v>
      </c>
      <c r="G848" s="226">
        <v>6007.12</v>
      </c>
      <c r="H848" s="222">
        <v>748</v>
      </c>
      <c r="I848" s="223" t="s">
        <v>454</v>
      </c>
      <c r="J848" s="222"/>
    </row>
    <row r="849" spans="1:10">
      <c r="A849" s="222" t="s">
        <v>1161</v>
      </c>
      <c r="B849" s="222" t="s">
        <v>1087</v>
      </c>
      <c r="C849" s="222">
        <v>891</v>
      </c>
      <c r="D849" s="222" t="s">
        <v>9267</v>
      </c>
      <c r="E849" s="224">
        <v>41235</v>
      </c>
      <c r="F849" s="225">
        <f t="shared" si="30"/>
        <v>41266</v>
      </c>
      <c r="G849" s="226">
        <v>6007.12</v>
      </c>
      <c r="H849" s="222">
        <v>749</v>
      </c>
      <c r="I849" s="223" t="s">
        <v>454</v>
      </c>
      <c r="J849" s="222"/>
    </row>
    <row r="850" spans="1:10">
      <c r="A850" s="222">
        <v>4434</v>
      </c>
      <c r="B850" s="222" t="s">
        <v>7257</v>
      </c>
      <c r="C850" s="222">
        <v>4434</v>
      </c>
      <c r="D850" s="222" t="s">
        <v>9478</v>
      </c>
      <c r="E850" s="224">
        <v>41242</v>
      </c>
      <c r="F850" s="225">
        <f t="shared" si="30"/>
        <v>41273</v>
      </c>
      <c r="G850" s="226">
        <v>6007.12</v>
      </c>
      <c r="H850" s="222">
        <v>750</v>
      </c>
      <c r="I850" s="223" t="s">
        <v>454</v>
      </c>
      <c r="J850" s="222"/>
    </row>
    <row r="851" spans="1:10">
      <c r="A851" s="222">
        <v>4435</v>
      </c>
      <c r="B851" s="222" t="s">
        <v>7257</v>
      </c>
      <c r="C851" s="222">
        <v>4435</v>
      </c>
      <c r="D851" s="222" t="s">
        <v>11381</v>
      </c>
      <c r="E851" s="224">
        <v>41241</v>
      </c>
      <c r="F851" s="225">
        <f t="shared" si="30"/>
        <v>41272</v>
      </c>
      <c r="G851" s="226">
        <v>6007.12</v>
      </c>
      <c r="H851" s="222">
        <v>750</v>
      </c>
      <c r="I851" s="223" t="s">
        <v>454</v>
      </c>
      <c r="J851" s="222"/>
    </row>
    <row r="852" spans="1:10">
      <c r="A852" s="222">
        <v>4433</v>
      </c>
      <c r="B852" s="222" t="s">
        <v>7257</v>
      </c>
      <c r="C852" s="222">
        <v>4433</v>
      </c>
      <c r="D852" s="222" t="s">
        <v>11385</v>
      </c>
      <c r="E852" s="224">
        <v>41242</v>
      </c>
      <c r="F852" s="225">
        <f t="shared" si="30"/>
        <v>41273</v>
      </c>
      <c r="G852" s="226">
        <v>6007.12</v>
      </c>
      <c r="H852" s="222">
        <v>750</v>
      </c>
      <c r="I852" s="223" t="s">
        <v>454</v>
      </c>
      <c r="J852" s="222"/>
    </row>
    <row r="853" spans="1:10">
      <c r="A853" s="222">
        <v>4502</v>
      </c>
      <c r="B853" s="222" t="s">
        <v>7715</v>
      </c>
      <c r="C853" s="222">
        <v>4502</v>
      </c>
      <c r="D853" s="222" t="s">
        <v>11549</v>
      </c>
      <c r="E853" s="224">
        <v>41243</v>
      </c>
      <c r="F853" s="225">
        <f t="shared" si="30"/>
        <v>41274</v>
      </c>
      <c r="G853" s="226">
        <v>6007.12</v>
      </c>
      <c r="H853" s="222">
        <v>751</v>
      </c>
      <c r="I853" s="223" t="s">
        <v>454</v>
      </c>
      <c r="J853" s="222"/>
    </row>
    <row r="854" spans="1:10">
      <c r="A854" s="222">
        <v>4503</v>
      </c>
      <c r="B854" s="222" t="s">
        <v>7717</v>
      </c>
      <c r="C854" s="222">
        <v>4503</v>
      </c>
      <c r="D854" s="222" t="s">
        <v>9007</v>
      </c>
      <c r="E854" s="224">
        <v>41220</v>
      </c>
      <c r="F854" s="225">
        <f t="shared" si="30"/>
        <v>41251</v>
      </c>
      <c r="G854" s="226">
        <v>6007.12</v>
      </c>
      <c r="H854" s="222">
        <v>752</v>
      </c>
      <c r="I854" s="223" t="s">
        <v>454</v>
      </c>
      <c r="J854" s="222"/>
    </row>
    <row r="855" spans="1:10">
      <c r="A855" s="222">
        <v>3984</v>
      </c>
      <c r="B855" s="222" t="s">
        <v>162</v>
      </c>
      <c r="C855" s="222">
        <v>3984</v>
      </c>
      <c r="D855" s="222" t="s">
        <v>9286</v>
      </c>
      <c r="E855" s="224">
        <v>41233</v>
      </c>
      <c r="F855" s="225">
        <f t="shared" si="30"/>
        <v>41264</v>
      </c>
      <c r="G855" s="226">
        <v>6007.12</v>
      </c>
      <c r="H855" s="222">
        <v>753</v>
      </c>
      <c r="I855" s="223" t="s">
        <v>454</v>
      </c>
      <c r="J855" s="222"/>
    </row>
    <row r="856" spans="1:10">
      <c r="A856" s="222">
        <v>3983</v>
      </c>
      <c r="B856" s="222" t="s">
        <v>162</v>
      </c>
      <c r="C856" s="222">
        <v>3983</v>
      </c>
      <c r="D856" s="222" t="s">
        <v>9288</v>
      </c>
      <c r="E856" s="224">
        <v>41240</v>
      </c>
      <c r="F856" s="225">
        <f t="shared" si="30"/>
        <v>41271</v>
      </c>
      <c r="G856" s="226">
        <v>6007.12</v>
      </c>
      <c r="H856" s="222">
        <f>H855</f>
        <v>753</v>
      </c>
      <c r="I856" s="223" t="s">
        <v>454</v>
      </c>
      <c r="J856" s="222"/>
    </row>
    <row r="857" spans="1:10">
      <c r="A857" s="222">
        <v>5538</v>
      </c>
      <c r="B857" s="222" t="s">
        <v>162</v>
      </c>
      <c r="C857" s="222">
        <v>5538</v>
      </c>
      <c r="D857" s="222" t="s">
        <v>9370</v>
      </c>
      <c r="E857" s="224">
        <v>41235</v>
      </c>
      <c r="F857" s="225">
        <f t="shared" si="30"/>
        <v>41266</v>
      </c>
      <c r="G857" s="226">
        <v>6007.12</v>
      </c>
      <c r="H857" s="222">
        <v>753</v>
      </c>
      <c r="I857" s="223" t="s">
        <v>454</v>
      </c>
      <c r="J857" s="222"/>
    </row>
    <row r="858" spans="1:10">
      <c r="A858" s="222">
        <v>5539</v>
      </c>
      <c r="B858" s="222" t="s">
        <v>162</v>
      </c>
      <c r="C858" s="222">
        <v>5539</v>
      </c>
      <c r="D858" s="222" t="s">
        <v>9377</v>
      </c>
      <c r="E858" s="224">
        <v>41235</v>
      </c>
      <c r="F858" s="225">
        <f t="shared" si="30"/>
        <v>41266</v>
      </c>
      <c r="G858" s="226">
        <v>6007.12</v>
      </c>
      <c r="H858" s="222">
        <v>753</v>
      </c>
      <c r="I858" s="223" t="s">
        <v>454</v>
      </c>
      <c r="J858" s="222"/>
    </row>
    <row r="859" spans="1:10">
      <c r="A859" s="222">
        <v>4079</v>
      </c>
      <c r="B859" s="222" t="s">
        <v>5903</v>
      </c>
      <c r="C859" s="222">
        <v>4079</v>
      </c>
      <c r="D859" s="222" t="s">
        <v>6310</v>
      </c>
      <c r="E859" s="224">
        <v>41234</v>
      </c>
      <c r="F859" s="225">
        <f t="shared" si="30"/>
        <v>41265</v>
      </c>
      <c r="G859" s="226">
        <v>6007.12</v>
      </c>
      <c r="H859" s="222">
        <v>754</v>
      </c>
      <c r="I859" s="223" t="s">
        <v>454</v>
      </c>
      <c r="J859" s="222"/>
    </row>
    <row r="860" spans="1:10">
      <c r="A860" s="222">
        <v>4389</v>
      </c>
      <c r="B860" s="222" t="s">
        <v>7365</v>
      </c>
      <c r="C860" s="222">
        <v>4389</v>
      </c>
      <c r="D860" s="222" t="s">
        <v>9480</v>
      </c>
      <c r="E860" s="224">
        <v>41242</v>
      </c>
      <c r="F860" s="225">
        <f t="shared" si="30"/>
        <v>41273</v>
      </c>
      <c r="G860" s="226">
        <v>6007.12</v>
      </c>
      <c r="H860" s="222">
        <v>755</v>
      </c>
      <c r="I860" s="223" t="s">
        <v>454</v>
      </c>
      <c r="J860" s="222"/>
    </row>
    <row r="861" spans="1:10">
      <c r="A861" s="222">
        <v>4387</v>
      </c>
      <c r="B861" s="222" t="s">
        <v>7365</v>
      </c>
      <c r="C861" s="222">
        <v>4387</v>
      </c>
      <c r="D861" s="222" t="s">
        <v>9336</v>
      </c>
      <c r="E861" s="224">
        <v>41235</v>
      </c>
      <c r="F861" s="225">
        <f t="shared" si="30"/>
        <v>41266</v>
      </c>
      <c r="G861" s="226">
        <v>6007.12</v>
      </c>
      <c r="H861" s="222">
        <v>755</v>
      </c>
      <c r="I861" s="223" t="s">
        <v>454</v>
      </c>
      <c r="J861" s="222"/>
    </row>
    <row r="862" spans="1:10">
      <c r="A862" s="222">
        <v>4437</v>
      </c>
      <c r="B862" s="222" t="s">
        <v>1815</v>
      </c>
      <c r="C862" s="222">
        <v>4437</v>
      </c>
      <c r="D862" s="222" t="s">
        <v>9224</v>
      </c>
      <c r="E862" s="224">
        <v>41233</v>
      </c>
      <c r="F862" s="225">
        <f t="shared" si="30"/>
        <v>41264</v>
      </c>
      <c r="G862" s="226">
        <v>6007.12</v>
      </c>
      <c r="H862" s="222">
        <v>756</v>
      </c>
      <c r="I862" s="223" t="s">
        <v>454</v>
      </c>
      <c r="J862" s="222"/>
    </row>
    <row r="863" spans="1:10">
      <c r="A863" s="222">
        <v>4436</v>
      </c>
      <c r="B863" s="222" t="s">
        <v>1815</v>
      </c>
      <c r="C863" s="222">
        <v>4436</v>
      </c>
      <c r="D863" s="222" t="s">
        <v>9225</v>
      </c>
      <c r="E863" s="224">
        <v>41232</v>
      </c>
      <c r="F863" s="225">
        <f t="shared" si="30"/>
        <v>41263</v>
      </c>
      <c r="G863" s="226">
        <v>6007.12</v>
      </c>
      <c r="H863" s="222">
        <v>756</v>
      </c>
      <c r="I863" s="223" t="s">
        <v>454</v>
      </c>
      <c r="J863" s="222"/>
    </row>
    <row r="864" spans="1:10">
      <c r="A864" s="222">
        <v>4438</v>
      </c>
      <c r="B864" s="222" t="s">
        <v>1815</v>
      </c>
      <c r="C864" s="222">
        <v>4438</v>
      </c>
      <c r="D864" s="222" t="s">
        <v>9230</v>
      </c>
      <c r="E864" s="224">
        <v>41227</v>
      </c>
      <c r="F864" s="225">
        <f t="shared" si="30"/>
        <v>41258</v>
      </c>
      <c r="G864" s="226">
        <v>6007.12</v>
      </c>
      <c r="H864" s="222">
        <v>756</v>
      </c>
      <c r="I864" s="223" t="s">
        <v>454</v>
      </c>
      <c r="J864" s="222"/>
    </row>
    <row r="865" spans="1:10">
      <c r="A865" s="222">
        <v>4080</v>
      </c>
      <c r="B865" s="222" t="s">
        <v>5895</v>
      </c>
      <c r="C865" s="222">
        <v>4080</v>
      </c>
      <c r="D865" s="222" t="s">
        <v>8984</v>
      </c>
      <c r="E865" s="224">
        <v>41218</v>
      </c>
      <c r="F865" s="225">
        <f t="shared" si="30"/>
        <v>41249</v>
      </c>
      <c r="G865" s="226">
        <v>6007.12</v>
      </c>
      <c r="H865" s="222">
        <v>757</v>
      </c>
      <c r="I865" s="223" t="s">
        <v>454</v>
      </c>
      <c r="J865" s="222"/>
    </row>
    <row r="866" spans="1:10">
      <c r="A866" s="222">
        <v>4509</v>
      </c>
      <c r="B866" s="222" t="s">
        <v>5895</v>
      </c>
      <c r="C866" s="222">
        <v>4509</v>
      </c>
      <c r="D866" s="222" t="s">
        <v>9009</v>
      </c>
      <c r="E866" s="224">
        <v>41220</v>
      </c>
      <c r="F866" s="225">
        <f t="shared" si="30"/>
        <v>41251</v>
      </c>
      <c r="G866" s="226">
        <v>6007.12</v>
      </c>
      <c r="H866" s="222">
        <v>757</v>
      </c>
      <c r="I866" s="223" t="s">
        <v>454</v>
      </c>
      <c r="J866" s="222"/>
    </row>
    <row r="867" spans="1:10">
      <c r="A867" s="222">
        <v>4534</v>
      </c>
      <c r="B867" s="222" t="s">
        <v>7884</v>
      </c>
      <c r="C867" s="222">
        <v>4534</v>
      </c>
      <c r="D867" s="222" t="s">
        <v>9145</v>
      </c>
      <c r="E867" s="224">
        <v>41222</v>
      </c>
      <c r="F867" s="225">
        <f t="shared" si="30"/>
        <v>41253</v>
      </c>
      <c r="G867" s="226">
        <v>6007.12</v>
      </c>
      <c r="H867" s="222">
        <v>758</v>
      </c>
      <c r="I867" s="223" t="s">
        <v>454</v>
      </c>
      <c r="J867" s="222"/>
    </row>
    <row r="868" spans="1:10">
      <c r="A868" s="222">
        <v>4535</v>
      </c>
      <c r="B868" s="222" t="s">
        <v>7884</v>
      </c>
      <c r="C868" s="222">
        <v>4535</v>
      </c>
      <c r="D868" s="222" t="s">
        <v>9147</v>
      </c>
      <c r="E868" s="224">
        <v>41222</v>
      </c>
      <c r="F868" s="225">
        <f t="shared" si="30"/>
        <v>41253</v>
      </c>
      <c r="G868" s="226">
        <v>6007.12</v>
      </c>
      <c r="H868" s="222">
        <v>758</v>
      </c>
      <c r="I868" s="223" t="s">
        <v>454</v>
      </c>
      <c r="J868" s="222"/>
    </row>
    <row r="869" spans="1:10">
      <c r="A869" s="222">
        <v>4536</v>
      </c>
      <c r="B869" s="222" t="s">
        <v>7884</v>
      </c>
      <c r="C869" s="222">
        <v>4536</v>
      </c>
      <c r="D869" s="222" t="s">
        <v>9013</v>
      </c>
      <c r="E869" s="224">
        <v>41221</v>
      </c>
      <c r="F869" s="225">
        <f t="shared" si="30"/>
        <v>41252</v>
      </c>
      <c r="G869" s="226">
        <v>6007.12</v>
      </c>
      <c r="H869" s="222">
        <v>758</v>
      </c>
      <c r="I869" s="223" t="s">
        <v>454</v>
      </c>
      <c r="J869" s="222"/>
    </row>
    <row r="870" spans="1:10">
      <c r="A870" s="222">
        <v>4537</v>
      </c>
      <c r="B870" s="222" t="s">
        <v>7884</v>
      </c>
      <c r="C870" s="222">
        <v>4537</v>
      </c>
      <c r="D870" s="222" t="s">
        <v>9015</v>
      </c>
      <c r="E870" s="224">
        <v>41220</v>
      </c>
      <c r="F870" s="225">
        <f t="shared" si="30"/>
        <v>41251</v>
      </c>
      <c r="G870" s="226">
        <v>6007.12</v>
      </c>
      <c r="H870" s="222">
        <v>758</v>
      </c>
      <c r="I870" s="223" t="s">
        <v>454</v>
      </c>
      <c r="J870" s="222"/>
    </row>
    <row r="871" spans="1:10">
      <c r="A871" s="222">
        <v>4538</v>
      </c>
      <c r="B871" s="222" t="s">
        <v>7884</v>
      </c>
      <c r="C871" s="222">
        <v>4538</v>
      </c>
      <c r="D871" s="222" t="s">
        <v>9017</v>
      </c>
      <c r="E871" s="224">
        <v>41220</v>
      </c>
      <c r="F871" s="225">
        <f t="shared" si="30"/>
        <v>41251</v>
      </c>
      <c r="G871" s="226">
        <v>6007.12</v>
      </c>
      <c r="H871" s="222">
        <v>758</v>
      </c>
      <c r="I871" s="223" t="s">
        <v>454</v>
      </c>
      <c r="J871" s="222"/>
    </row>
    <row r="872" spans="1:10">
      <c r="A872" s="222">
        <v>4539</v>
      </c>
      <c r="B872" s="222" t="s">
        <v>7884</v>
      </c>
      <c r="C872" s="222">
        <v>4539</v>
      </c>
      <c r="D872" s="222" t="s">
        <v>9019</v>
      </c>
      <c r="E872" s="224">
        <v>41221</v>
      </c>
      <c r="F872" s="225">
        <f t="shared" si="30"/>
        <v>41252</v>
      </c>
      <c r="G872" s="226">
        <v>6007.12</v>
      </c>
      <c r="H872" s="222">
        <v>758</v>
      </c>
      <c r="I872" s="223" t="s">
        <v>454</v>
      </c>
      <c r="J872" s="222"/>
    </row>
    <row r="873" spans="1:10">
      <c r="A873" s="222">
        <v>4540</v>
      </c>
      <c r="B873" s="222" t="s">
        <v>188</v>
      </c>
      <c r="C873" s="222">
        <v>4540</v>
      </c>
      <c r="D873" s="222" t="s">
        <v>9232</v>
      </c>
      <c r="E873" s="224">
        <v>41233</v>
      </c>
      <c r="F873" s="225">
        <f t="shared" si="30"/>
        <v>41264</v>
      </c>
      <c r="G873" s="226">
        <v>6007.12</v>
      </c>
      <c r="H873" s="222">
        <v>759</v>
      </c>
      <c r="I873" s="223" t="s">
        <v>454</v>
      </c>
      <c r="J873" s="222"/>
    </row>
    <row r="874" spans="1:10">
      <c r="A874" s="222">
        <v>4543</v>
      </c>
      <c r="B874" s="222" t="s">
        <v>188</v>
      </c>
      <c r="C874" s="222">
        <v>4543</v>
      </c>
      <c r="D874" s="222" t="s">
        <v>9234</v>
      </c>
      <c r="E874" s="224">
        <v>41232</v>
      </c>
      <c r="F874" s="225">
        <f t="shared" si="30"/>
        <v>41263</v>
      </c>
      <c r="G874" s="226">
        <v>6007.12</v>
      </c>
      <c r="H874" s="222">
        <v>759</v>
      </c>
      <c r="I874" s="223" t="s">
        <v>454</v>
      </c>
      <c r="J874" s="222"/>
    </row>
    <row r="875" spans="1:10">
      <c r="A875" s="222" t="s">
        <v>810</v>
      </c>
      <c r="B875" s="222" t="s">
        <v>811</v>
      </c>
      <c r="C875" s="222">
        <v>810</v>
      </c>
      <c r="D875" s="222" t="s">
        <v>5132</v>
      </c>
      <c r="E875" s="224">
        <v>41220</v>
      </c>
      <c r="F875" s="225">
        <f t="shared" si="30"/>
        <v>41251</v>
      </c>
      <c r="G875" s="226">
        <v>6007.12</v>
      </c>
      <c r="H875" s="222">
        <v>760</v>
      </c>
      <c r="I875" s="223" t="s">
        <v>454</v>
      </c>
      <c r="J875" s="222"/>
    </row>
    <row r="876" spans="1:10">
      <c r="A876" s="222" t="s">
        <v>1144</v>
      </c>
      <c r="B876" s="222" t="s">
        <v>1076</v>
      </c>
      <c r="C876" s="222">
        <v>893</v>
      </c>
      <c r="D876" s="222" t="s">
        <v>9780</v>
      </c>
      <c r="E876" s="224">
        <v>41242</v>
      </c>
      <c r="F876" s="225">
        <f t="shared" si="30"/>
        <v>41273</v>
      </c>
      <c r="G876" s="226">
        <v>6007.12</v>
      </c>
      <c r="H876" s="222">
        <v>761</v>
      </c>
      <c r="I876" s="223" t="s">
        <v>454</v>
      </c>
      <c r="J876" s="222"/>
    </row>
    <row r="877" spans="1:10">
      <c r="A877" s="222">
        <v>4184</v>
      </c>
      <c r="B877" s="222" t="s">
        <v>6358</v>
      </c>
      <c r="C877" s="222">
        <v>4184</v>
      </c>
      <c r="D877" s="222" t="s">
        <v>9321</v>
      </c>
      <c r="E877" s="224">
        <v>41234</v>
      </c>
      <c r="F877" s="225">
        <f t="shared" si="30"/>
        <v>41265</v>
      </c>
      <c r="G877" s="226">
        <v>6007.12</v>
      </c>
      <c r="H877" s="222">
        <v>762</v>
      </c>
      <c r="I877" s="223" t="s">
        <v>454</v>
      </c>
      <c r="J877" s="222"/>
    </row>
    <row r="878" spans="1:10">
      <c r="A878" s="222">
        <v>4403</v>
      </c>
      <c r="B878" s="222" t="s">
        <v>1817</v>
      </c>
      <c r="C878" s="222">
        <v>4403</v>
      </c>
      <c r="D878" s="222" t="s">
        <v>9334</v>
      </c>
      <c r="E878" s="224">
        <v>41239</v>
      </c>
      <c r="F878" s="225">
        <f t="shared" si="30"/>
        <v>41270</v>
      </c>
      <c r="G878" s="226">
        <v>6007.12</v>
      </c>
      <c r="H878" s="222">
        <v>763</v>
      </c>
      <c r="I878" s="223" t="s">
        <v>454</v>
      </c>
      <c r="J878" s="222"/>
    </row>
    <row r="879" spans="1:10">
      <c r="A879" s="222">
        <v>5544</v>
      </c>
      <c r="B879" s="222" t="s">
        <v>9079</v>
      </c>
      <c r="C879" s="222">
        <v>5544</v>
      </c>
      <c r="D879" s="222" t="s">
        <v>9246</v>
      </c>
      <c r="E879" s="224">
        <v>41234</v>
      </c>
      <c r="F879" s="225">
        <f t="shared" si="30"/>
        <v>41265</v>
      </c>
      <c r="G879" s="226">
        <v>6007.12</v>
      </c>
      <c r="H879" s="222">
        <v>764</v>
      </c>
      <c r="I879" s="223" t="s">
        <v>454</v>
      </c>
      <c r="J879" s="222"/>
    </row>
    <row r="880" spans="1:10">
      <c r="A880" s="222">
        <v>4515</v>
      </c>
      <c r="B880" s="222" t="s">
        <v>7767</v>
      </c>
      <c r="C880" s="222">
        <v>4515</v>
      </c>
      <c r="D880" s="222" t="s">
        <v>11569</v>
      </c>
      <c r="E880" s="224">
        <v>41242</v>
      </c>
      <c r="F880" s="225">
        <f t="shared" si="30"/>
        <v>41273</v>
      </c>
      <c r="G880" s="226">
        <v>6007.12</v>
      </c>
      <c r="H880" s="222">
        <v>765</v>
      </c>
      <c r="I880" s="223" t="s">
        <v>454</v>
      </c>
      <c r="J880" s="222"/>
    </row>
    <row r="881" spans="1:10">
      <c r="A881" s="222">
        <v>4518</v>
      </c>
      <c r="B881" s="222" t="s">
        <v>3943</v>
      </c>
      <c r="C881" s="222">
        <v>4518</v>
      </c>
      <c r="D881" s="222" t="s">
        <v>11575</v>
      </c>
      <c r="E881" s="224">
        <v>41242</v>
      </c>
      <c r="F881" s="225">
        <f t="shared" si="30"/>
        <v>41273</v>
      </c>
      <c r="G881" s="226">
        <v>6007.12</v>
      </c>
      <c r="H881" s="222">
        <v>766</v>
      </c>
      <c r="I881" s="223" t="s">
        <v>454</v>
      </c>
      <c r="J881" s="222"/>
    </row>
    <row r="882" spans="1:10">
      <c r="A882" s="222">
        <v>4444</v>
      </c>
      <c r="B882" s="222" t="s">
        <v>4089</v>
      </c>
      <c r="C882" s="222">
        <v>4444</v>
      </c>
      <c r="D882" s="222" t="s">
        <v>11474</v>
      </c>
      <c r="E882" s="224">
        <v>41242</v>
      </c>
      <c r="F882" s="225">
        <f t="shared" si="30"/>
        <v>41273</v>
      </c>
      <c r="G882" s="226">
        <v>6007.12</v>
      </c>
      <c r="H882" s="222">
        <v>767</v>
      </c>
      <c r="I882" s="223" t="s">
        <v>454</v>
      </c>
      <c r="J882" s="222"/>
    </row>
    <row r="883" spans="1:10">
      <c r="A883" s="222">
        <v>4088</v>
      </c>
      <c r="B883" s="222" t="s">
        <v>2310</v>
      </c>
      <c r="C883" s="222">
        <v>4088</v>
      </c>
      <c r="D883" s="222" t="s">
        <v>9295</v>
      </c>
      <c r="E883" s="224">
        <v>41236</v>
      </c>
      <c r="F883" s="225">
        <f t="shared" si="30"/>
        <v>41267</v>
      </c>
      <c r="G883" s="226">
        <v>6007.12</v>
      </c>
      <c r="H883" s="222">
        <v>768</v>
      </c>
      <c r="I883" s="223" t="s">
        <v>454</v>
      </c>
      <c r="J883" s="222"/>
    </row>
    <row r="884" spans="1:10">
      <c r="A884" s="222">
        <v>4089</v>
      </c>
      <c r="B884" s="222" t="s">
        <v>2310</v>
      </c>
      <c r="C884" s="222">
        <v>4089</v>
      </c>
      <c r="D884" s="222" t="s">
        <v>9298</v>
      </c>
      <c r="E884" s="224">
        <v>41234</v>
      </c>
      <c r="F884" s="225">
        <f t="shared" si="30"/>
        <v>41265</v>
      </c>
      <c r="G884" s="226">
        <v>6007.12</v>
      </c>
      <c r="H884" s="222">
        <v>768</v>
      </c>
      <c r="I884" s="223" t="s">
        <v>454</v>
      </c>
      <c r="J884" s="222"/>
    </row>
    <row r="885" spans="1:10">
      <c r="A885" s="222">
        <v>5545</v>
      </c>
      <c r="B885" s="222" t="s">
        <v>9110</v>
      </c>
      <c r="C885" s="222">
        <v>5545</v>
      </c>
      <c r="D885" s="222" t="s">
        <v>9247</v>
      </c>
      <c r="E885" s="224">
        <v>41232</v>
      </c>
      <c r="F885" s="225">
        <f t="shared" si="30"/>
        <v>41263</v>
      </c>
      <c r="G885" s="226">
        <v>6007.12</v>
      </c>
      <c r="H885" s="222">
        <v>769</v>
      </c>
      <c r="I885" s="223" t="s">
        <v>613</v>
      </c>
      <c r="J885" s="222"/>
    </row>
    <row r="886" spans="1:10">
      <c r="A886" s="222">
        <v>4526</v>
      </c>
      <c r="B886" s="222" t="s">
        <v>7802</v>
      </c>
      <c r="C886" s="222">
        <v>4526</v>
      </c>
      <c r="D886" s="222" t="s">
        <v>9011</v>
      </c>
      <c r="E886" s="224">
        <v>41218</v>
      </c>
      <c r="F886" s="225">
        <f t="shared" si="30"/>
        <v>41249</v>
      </c>
      <c r="G886" s="226">
        <v>6007.12</v>
      </c>
      <c r="H886" s="222">
        <v>770</v>
      </c>
      <c r="I886" s="223" t="s">
        <v>454</v>
      </c>
      <c r="J886" s="222"/>
    </row>
    <row r="887" spans="1:10">
      <c r="A887" s="222">
        <v>3269</v>
      </c>
      <c r="B887" s="222" t="s">
        <v>2315</v>
      </c>
      <c r="C887" s="222">
        <v>3269</v>
      </c>
      <c r="D887" s="222" t="s">
        <v>5146</v>
      </c>
      <c r="E887" s="224">
        <v>41239</v>
      </c>
      <c r="F887" s="225">
        <f t="shared" si="30"/>
        <v>41270</v>
      </c>
      <c r="G887" s="226">
        <v>6007.12</v>
      </c>
      <c r="H887" s="222">
        <v>771</v>
      </c>
      <c r="I887" s="223" t="s">
        <v>454</v>
      </c>
      <c r="J887" s="222"/>
    </row>
    <row r="888" spans="1:10">
      <c r="A888" s="222">
        <v>4529</v>
      </c>
      <c r="B888" s="222" t="s">
        <v>7874</v>
      </c>
      <c r="C888" s="222">
        <v>4529</v>
      </c>
      <c r="D888" s="222" t="s">
        <v>9345</v>
      </c>
      <c r="E888" s="224">
        <v>41236</v>
      </c>
      <c r="F888" s="225">
        <f t="shared" si="30"/>
        <v>41267</v>
      </c>
      <c r="G888" s="226">
        <v>6007.12</v>
      </c>
      <c r="H888" s="222">
        <v>772</v>
      </c>
      <c r="I888" s="223" t="s">
        <v>454</v>
      </c>
      <c r="J888" s="222"/>
    </row>
    <row r="889" spans="1:10">
      <c r="A889" s="222">
        <v>3671</v>
      </c>
      <c r="B889" s="222" t="s">
        <v>3551</v>
      </c>
      <c r="C889" s="222">
        <v>3671</v>
      </c>
      <c r="D889" s="222" t="s">
        <v>9279</v>
      </c>
      <c r="E889" s="224">
        <v>41235</v>
      </c>
      <c r="F889" s="225">
        <f t="shared" si="30"/>
        <v>41266</v>
      </c>
      <c r="G889" s="226">
        <v>6007.12</v>
      </c>
      <c r="H889" s="222">
        <v>773</v>
      </c>
      <c r="I889" s="223" t="s">
        <v>613</v>
      </c>
      <c r="J889" s="222"/>
    </row>
    <row r="890" spans="1:10">
      <c r="A890" s="222">
        <v>3321</v>
      </c>
      <c r="B890" s="222" t="s">
        <v>7445</v>
      </c>
      <c r="C890" s="222">
        <v>3321</v>
      </c>
      <c r="D890" s="222" t="s">
        <v>9339</v>
      </c>
      <c r="E890" s="224">
        <v>41239</v>
      </c>
      <c r="F890" s="225">
        <f t="shared" si="30"/>
        <v>41270</v>
      </c>
      <c r="G890" s="226">
        <v>6007.12</v>
      </c>
      <c r="H890" s="222">
        <v>774</v>
      </c>
      <c r="I890" s="223" t="s">
        <v>454</v>
      </c>
      <c r="J890" s="222"/>
    </row>
    <row r="891" spans="1:10">
      <c r="A891" s="222">
        <v>4582</v>
      </c>
      <c r="B891" s="222" t="s">
        <v>8129</v>
      </c>
      <c r="C891" s="222">
        <v>4582</v>
      </c>
      <c r="D891" s="222" t="s">
        <v>11665</v>
      </c>
      <c r="E891" s="224">
        <v>41242</v>
      </c>
      <c r="F891" s="225">
        <f t="shared" si="30"/>
        <v>41273</v>
      </c>
      <c r="G891" s="226">
        <v>6007.12</v>
      </c>
      <c r="H891" s="222">
        <v>775</v>
      </c>
      <c r="I891" s="223" t="s">
        <v>454</v>
      </c>
      <c r="J891" s="222"/>
    </row>
    <row r="892" spans="1:10">
      <c r="A892" s="222">
        <v>4095</v>
      </c>
      <c r="B892" s="222" t="s">
        <v>5947</v>
      </c>
      <c r="C892" s="222">
        <v>4095</v>
      </c>
      <c r="D892" s="222" t="s">
        <v>9473</v>
      </c>
      <c r="E892" s="224">
        <v>41242</v>
      </c>
      <c r="F892" s="225">
        <f t="shared" si="30"/>
        <v>41273</v>
      </c>
      <c r="G892" s="226">
        <v>6007.12</v>
      </c>
      <c r="H892" s="222">
        <v>776</v>
      </c>
      <c r="I892" s="223" t="s">
        <v>454</v>
      </c>
      <c r="J892" s="222"/>
    </row>
    <row r="893" spans="1:10">
      <c r="A893" s="222">
        <v>4379</v>
      </c>
      <c r="B893" s="222" t="s">
        <v>6875</v>
      </c>
      <c r="C893" s="222">
        <v>4379</v>
      </c>
      <c r="D893" s="222" t="s">
        <v>8941</v>
      </c>
      <c r="E893" s="224">
        <v>41219</v>
      </c>
      <c r="F893" s="225">
        <f t="shared" si="30"/>
        <v>41250</v>
      </c>
      <c r="G893" s="226">
        <v>6007.12</v>
      </c>
      <c r="H893" s="222">
        <v>777</v>
      </c>
      <c r="I893" s="223" t="s">
        <v>454</v>
      </c>
      <c r="J893" s="222"/>
    </row>
    <row r="894" spans="1:10">
      <c r="A894" s="222" t="s">
        <v>812</v>
      </c>
      <c r="B894" s="222" t="s">
        <v>813</v>
      </c>
      <c r="C894" s="222">
        <v>812</v>
      </c>
      <c r="D894" s="222" t="s">
        <v>8964</v>
      </c>
      <c r="E894" s="224">
        <v>41225</v>
      </c>
      <c r="F894" s="225">
        <f t="shared" si="30"/>
        <v>41256</v>
      </c>
      <c r="G894" s="226">
        <v>6007.12</v>
      </c>
      <c r="H894" s="222">
        <v>778</v>
      </c>
      <c r="I894" s="223" t="s">
        <v>454</v>
      </c>
      <c r="J894" s="222"/>
    </row>
    <row r="895" spans="1:10">
      <c r="A895" s="222">
        <v>3753</v>
      </c>
      <c r="B895" s="222" t="s">
        <v>3462</v>
      </c>
      <c r="C895" s="222">
        <v>3753</v>
      </c>
      <c r="D895" s="222" t="s">
        <v>10445</v>
      </c>
      <c r="E895" s="224">
        <v>41243</v>
      </c>
      <c r="F895" s="225">
        <f t="shared" si="30"/>
        <v>41274</v>
      </c>
      <c r="G895" s="226">
        <v>6007.12</v>
      </c>
      <c r="H895" s="222">
        <v>779</v>
      </c>
      <c r="I895" s="223" t="s">
        <v>454</v>
      </c>
      <c r="J895" s="222"/>
    </row>
    <row r="896" spans="1:10">
      <c r="A896" s="222">
        <v>4100</v>
      </c>
      <c r="B896" s="222" t="s">
        <v>5921</v>
      </c>
      <c r="C896" s="222">
        <v>4100</v>
      </c>
      <c r="D896" s="222" t="s">
        <v>9300</v>
      </c>
      <c r="E896" s="224">
        <v>41235</v>
      </c>
      <c r="F896" s="225">
        <f t="shared" si="30"/>
        <v>41266</v>
      </c>
      <c r="G896" s="226">
        <v>6007.12</v>
      </c>
      <c r="H896" s="222">
        <v>780</v>
      </c>
      <c r="I896" s="223" t="s">
        <v>454</v>
      </c>
      <c r="J896" s="222"/>
    </row>
    <row r="897" spans="1:10">
      <c r="A897" s="222">
        <v>4101</v>
      </c>
      <c r="B897" s="222" t="s">
        <v>5921</v>
      </c>
      <c r="C897" s="222">
        <v>4101</v>
      </c>
      <c r="D897" s="222" t="s">
        <v>8986</v>
      </c>
      <c r="E897" s="224">
        <v>41221</v>
      </c>
      <c r="F897" s="225">
        <f t="shared" si="30"/>
        <v>41252</v>
      </c>
      <c r="G897" s="226">
        <v>6007.12</v>
      </c>
      <c r="H897" s="222">
        <v>780</v>
      </c>
      <c r="I897" s="223" t="s">
        <v>454</v>
      </c>
      <c r="J897" s="222"/>
    </row>
    <row r="898" spans="1:10">
      <c r="A898" s="222">
        <v>4098</v>
      </c>
      <c r="B898" s="222" t="s">
        <v>5921</v>
      </c>
      <c r="C898" s="222">
        <v>4098</v>
      </c>
      <c r="D898" s="222" t="s">
        <v>9308</v>
      </c>
      <c r="E898" s="224">
        <v>41236</v>
      </c>
      <c r="F898" s="225">
        <f t="shared" si="30"/>
        <v>41267</v>
      </c>
      <c r="G898" s="226">
        <v>6007.12</v>
      </c>
      <c r="H898" s="222">
        <v>780</v>
      </c>
      <c r="I898" s="223" t="s">
        <v>454</v>
      </c>
      <c r="J898" s="222"/>
    </row>
    <row r="899" spans="1:10">
      <c r="A899" s="222">
        <v>4097</v>
      </c>
      <c r="B899" s="222" t="s">
        <v>5921</v>
      </c>
      <c r="C899" s="222">
        <v>4097</v>
      </c>
      <c r="D899" s="222" t="s">
        <v>8989</v>
      </c>
      <c r="E899" s="224">
        <v>41221</v>
      </c>
      <c r="F899" s="225">
        <f t="shared" si="30"/>
        <v>41252</v>
      </c>
      <c r="G899" s="226">
        <v>6007.12</v>
      </c>
      <c r="H899" s="222">
        <v>780</v>
      </c>
      <c r="I899" s="223" t="s">
        <v>454</v>
      </c>
      <c r="J899" s="222"/>
    </row>
    <row r="900" spans="1:10">
      <c r="A900" s="222">
        <v>4092</v>
      </c>
      <c r="B900" s="222" t="s">
        <v>1066</v>
      </c>
      <c r="C900" s="222">
        <v>4092</v>
      </c>
      <c r="D900" s="222" t="s">
        <v>6543</v>
      </c>
      <c r="E900" s="224">
        <v>41239</v>
      </c>
      <c r="F900" s="225">
        <f t="shared" ref="F900:F963" si="31">E900+31</f>
        <v>41270</v>
      </c>
      <c r="G900" s="226">
        <v>6007.12</v>
      </c>
      <c r="H900" s="222">
        <v>781</v>
      </c>
      <c r="I900" s="223" t="s">
        <v>454</v>
      </c>
      <c r="J900" s="222"/>
    </row>
    <row r="901" spans="1:10">
      <c r="A901" s="222">
        <v>3527</v>
      </c>
      <c r="B901" s="222" t="s">
        <v>3001</v>
      </c>
      <c r="C901" s="222">
        <v>3527</v>
      </c>
      <c r="D901" s="222" t="s">
        <v>9215</v>
      </c>
      <c r="E901" s="224">
        <v>41225</v>
      </c>
      <c r="F901" s="225">
        <f t="shared" si="31"/>
        <v>41256</v>
      </c>
      <c r="G901" s="226">
        <v>6007.12</v>
      </c>
      <c r="H901" s="222">
        <v>782</v>
      </c>
      <c r="I901" s="223" t="s">
        <v>454</v>
      </c>
      <c r="J901" s="222"/>
    </row>
    <row r="902" spans="1:10">
      <c r="A902" s="222">
        <v>3870</v>
      </c>
      <c r="B902" s="222" t="s">
        <v>2396</v>
      </c>
      <c r="C902" s="222">
        <v>3870</v>
      </c>
      <c r="D902" s="222" t="s">
        <v>9281</v>
      </c>
      <c r="E902" s="224">
        <v>41234</v>
      </c>
      <c r="F902" s="225">
        <f t="shared" si="31"/>
        <v>41265</v>
      </c>
      <c r="G902" s="226">
        <v>6007.12</v>
      </c>
      <c r="H902" s="222">
        <v>783</v>
      </c>
      <c r="I902" s="223" t="s">
        <v>454</v>
      </c>
      <c r="J902" s="222"/>
    </row>
    <row r="903" spans="1:10">
      <c r="A903" s="222">
        <v>3871</v>
      </c>
      <c r="B903" s="222" t="s">
        <v>2396</v>
      </c>
      <c r="C903" s="222">
        <v>3871</v>
      </c>
      <c r="D903" s="222" t="s">
        <v>9283</v>
      </c>
      <c r="E903" s="224">
        <v>41235</v>
      </c>
      <c r="F903" s="225">
        <f t="shared" si="31"/>
        <v>41266</v>
      </c>
      <c r="G903" s="226">
        <v>6007.12</v>
      </c>
      <c r="H903" s="222">
        <v>783</v>
      </c>
      <c r="I903" s="223" t="s">
        <v>454</v>
      </c>
      <c r="J903" s="222"/>
    </row>
    <row r="904" spans="1:10">
      <c r="A904" s="222" t="s">
        <v>1249</v>
      </c>
      <c r="B904" s="222" t="s">
        <v>967</v>
      </c>
      <c r="C904" s="222">
        <v>868</v>
      </c>
      <c r="D904" s="222" t="s">
        <v>9469</v>
      </c>
      <c r="E904" s="224">
        <v>41241</v>
      </c>
      <c r="F904" s="225">
        <f t="shared" si="31"/>
        <v>41272</v>
      </c>
      <c r="G904" s="226">
        <v>6007.12</v>
      </c>
      <c r="H904" s="222">
        <v>784</v>
      </c>
      <c r="I904" s="223" t="s">
        <v>454</v>
      </c>
      <c r="J904" s="222"/>
    </row>
    <row r="905" spans="1:10">
      <c r="A905" s="222">
        <v>3993</v>
      </c>
      <c r="B905" s="222" t="s">
        <v>1661</v>
      </c>
      <c r="C905" s="222">
        <v>3993</v>
      </c>
      <c r="D905" s="222" t="s">
        <v>9290</v>
      </c>
      <c r="E905" s="224">
        <v>41235</v>
      </c>
      <c r="F905" s="225">
        <f t="shared" si="31"/>
        <v>41266</v>
      </c>
      <c r="G905" s="226">
        <v>6007.12</v>
      </c>
      <c r="H905" s="222">
        <v>785</v>
      </c>
      <c r="I905" s="223" t="s">
        <v>454</v>
      </c>
      <c r="J905" s="222"/>
    </row>
    <row r="906" spans="1:10">
      <c r="A906" s="222">
        <v>3997</v>
      </c>
      <c r="B906" s="222" t="s">
        <v>1661</v>
      </c>
      <c r="C906" s="222">
        <v>3997</v>
      </c>
      <c r="D906" s="222" t="s">
        <v>8878</v>
      </c>
      <c r="E906" s="224">
        <v>41221</v>
      </c>
      <c r="F906" s="225">
        <f t="shared" si="31"/>
        <v>41252</v>
      </c>
      <c r="G906" s="226">
        <v>6007.12</v>
      </c>
      <c r="H906" s="222">
        <v>785</v>
      </c>
      <c r="I906" s="223" t="s">
        <v>454</v>
      </c>
      <c r="J906" s="222"/>
    </row>
    <row r="907" spans="1:10">
      <c r="A907" s="222">
        <v>4019</v>
      </c>
      <c r="B907" s="222" t="s">
        <v>1661</v>
      </c>
      <c r="C907" s="222">
        <v>4019</v>
      </c>
      <c r="D907" s="222" t="s">
        <v>9293</v>
      </c>
      <c r="E907" s="224">
        <v>41235</v>
      </c>
      <c r="F907" s="225">
        <f t="shared" si="31"/>
        <v>41266</v>
      </c>
      <c r="G907" s="226">
        <v>6007.12</v>
      </c>
      <c r="H907" s="222">
        <v>785</v>
      </c>
      <c r="I907" s="223" t="s">
        <v>454</v>
      </c>
      <c r="J907" s="222"/>
    </row>
    <row r="908" spans="1:10">
      <c r="A908" s="222" t="s">
        <v>1140</v>
      </c>
      <c r="B908" s="222" t="s">
        <v>1074</v>
      </c>
      <c r="C908" s="222">
        <v>904</v>
      </c>
      <c r="D908" s="222" t="s">
        <v>5140</v>
      </c>
      <c r="E908" s="224">
        <v>41242</v>
      </c>
      <c r="F908" s="225">
        <f t="shared" si="31"/>
        <v>41273</v>
      </c>
      <c r="G908" s="226">
        <v>6007.12</v>
      </c>
      <c r="H908" s="222">
        <v>786</v>
      </c>
      <c r="I908" s="223" t="s">
        <v>454</v>
      </c>
      <c r="J908" s="222"/>
    </row>
    <row r="909" spans="1:10">
      <c r="A909" s="222">
        <v>3506</v>
      </c>
      <c r="B909" s="222" t="s">
        <v>2829</v>
      </c>
      <c r="C909" s="222">
        <v>3506</v>
      </c>
      <c r="D909" s="222" t="s">
        <v>9136</v>
      </c>
      <c r="E909" s="224">
        <v>41222</v>
      </c>
      <c r="F909" s="225">
        <f t="shared" si="31"/>
        <v>41253</v>
      </c>
      <c r="G909" s="226">
        <v>6007.12</v>
      </c>
      <c r="H909" s="222">
        <v>787</v>
      </c>
      <c r="I909" s="223" t="s">
        <v>454</v>
      </c>
      <c r="J909" s="222"/>
    </row>
    <row r="910" spans="1:10">
      <c r="A910" s="222">
        <v>3510</v>
      </c>
      <c r="B910" s="222" t="s">
        <v>2829</v>
      </c>
      <c r="C910" s="222">
        <v>3510</v>
      </c>
      <c r="D910" s="222" t="s">
        <v>8927</v>
      </c>
      <c r="E910" s="224">
        <v>41213</v>
      </c>
      <c r="F910" s="225">
        <f>E910+30</f>
        <v>41243</v>
      </c>
      <c r="G910" s="226">
        <v>6007.12</v>
      </c>
      <c r="H910" s="222">
        <v>787</v>
      </c>
      <c r="I910" s="223" t="s">
        <v>454</v>
      </c>
      <c r="J910" s="222"/>
    </row>
    <row r="911" spans="1:10">
      <c r="A911" s="222">
        <v>3523</v>
      </c>
      <c r="B911" s="222" t="s">
        <v>2829</v>
      </c>
      <c r="C911" s="222">
        <v>3523</v>
      </c>
      <c r="D911" s="222" t="s">
        <v>8969</v>
      </c>
      <c r="E911" s="224">
        <v>41222</v>
      </c>
      <c r="F911" s="225">
        <f t="shared" si="31"/>
        <v>41253</v>
      </c>
      <c r="G911" s="226">
        <v>6007.12</v>
      </c>
      <c r="H911" s="222">
        <v>787</v>
      </c>
      <c r="I911" s="223" t="s">
        <v>454</v>
      </c>
      <c r="J911" s="222"/>
    </row>
    <row r="912" spans="1:10">
      <c r="A912" s="222">
        <v>3524</v>
      </c>
      <c r="B912" s="222" t="s">
        <v>2829</v>
      </c>
      <c r="C912" s="222">
        <v>3524</v>
      </c>
      <c r="D912" s="222" t="s">
        <v>8971</v>
      </c>
      <c r="E912" s="224">
        <v>41222</v>
      </c>
      <c r="F912" s="225">
        <f t="shared" si="31"/>
        <v>41253</v>
      </c>
      <c r="G912" s="226">
        <v>6007.12</v>
      </c>
      <c r="H912" s="222">
        <v>787</v>
      </c>
      <c r="I912" s="223" t="s">
        <v>454</v>
      </c>
      <c r="J912" s="222"/>
    </row>
    <row r="913" spans="1:10">
      <c r="A913" s="222">
        <v>3526</v>
      </c>
      <c r="B913" s="222" t="s">
        <v>2829</v>
      </c>
      <c r="C913" s="222">
        <v>3526</v>
      </c>
      <c r="D913" s="222" t="s">
        <v>8932</v>
      </c>
      <c r="E913" s="224">
        <v>41213</v>
      </c>
      <c r="F913" s="225">
        <f>E913+30</f>
        <v>41243</v>
      </c>
      <c r="G913" s="226">
        <v>6007.12</v>
      </c>
      <c r="H913" s="222">
        <v>787</v>
      </c>
      <c r="I913" s="223" t="s">
        <v>454</v>
      </c>
      <c r="J913" s="222"/>
    </row>
    <row r="914" spans="1:10">
      <c r="A914" s="222">
        <v>5537</v>
      </c>
      <c r="B914" s="222" t="s">
        <v>9055</v>
      </c>
      <c r="C914" s="222">
        <v>5537</v>
      </c>
      <c r="D914" s="222" t="s">
        <v>9367</v>
      </c>
      <c r="E914" s="224">
        <v>41234</v>
      </c>
      <c r="F914" s="225">
        <f t="shared" si="31"/>
        <v>41265</v>
      </c>
      <c r="G914" s="226">
        <v>6007.12</v>
      </c>
      <c r="H914" s="222">
        <v>788</v>
      </c>
      <c r="I914" s="223" t="s">
        <v>613</v>
      </c>
      <c r="J914" s="222"/>
    </row>
    <row r="915" spans="1:10">
      <c r="A915" s="222">
        <v>4243</v>
      </c>
      <c r="B915" s="222" t="s">
        <v>213</v>
      </c>
      <c r="C915" s="222">
        <v>4243</v>
      </c>
      <c r="D915" s="222" t="s">
        <v>8993</v>
      </c>
      <c r="E915" s="224">
        <v>41213</v>
      </c>
      <c r="F915" s="225">
        <f>E915+30</f>
        <v>41243</v>
      </c>
      <c r="G915" s="226">
        <v>6007.12</v>
      </c>
      <c r="H915" s="222">
        <v>789</v>
      </c>
      <c r="I915" s="223" t="s">
        <v>454</v>
      </c>
      <c r="J915" s="222"/>
    </row>
    <row r="916" spans="1:10">
      <c r="A916" s="222">
        <v>5554</v>
      </c>
      <c r="B916" s="222" t="s">
        <v>3439</v>
      </c>
      <c r="C916" s="222">
        <v>5554</v>
      </c>
      <c r="D916" s="222" t="s">
        <v>9250</v>
      </c>
      <c r="E916" s="224">
        <v>41232</v>
      </c>
      <c r="F916" s="225">
        <f t="shared" si="31"/>
        <v>41263</v>
      </c>
      <c r="G916" s="226">
        <v>6007.12</v>
      </c>
      <c r="H916" s="222">
        <v>790</v>
      </c>
      <c r="I916" s="223" t="s">
        <v>454</v>
      </c>
      <c r="J916" s="222"/>
    </row>
    <row r="917" spans="1:10">
      <c r="A917" s="222">
        <v>5531</v>
      </c>
      <c r="B917" s="222" t="s">
        <v>165</v>
      </c>
      <c r="C917" s="222">
        <v>5531</v>
      </c>
      <c r="D917" s="222" t="s">
        <v>9242</v>
      </c>
      <c r="E917" s="224">
        <v>41232</v>
      </c>
      <c r="F917" s="225">
        <f t="shared" si="31"/>
        <v>41263</v>
      </c>
      <c r="G917" s="226">
        <v>6007.12</v>
      </c>
      <c r="H917" s="222">
        <v>791</v>
      </c>
      <c r="I917" s="223" t="s">
        <v>454</v>
      </c>
      <c r="J917" s="222"/>
    </row>
    <row r="918" spans="1:10">
      <c r="A918" s="222">
        <v>4596</v>
      </c>
      <c r="B918" s="222" t="s">
        <v>8342</v>
      </c>
      <c r="C918" s="222">
        <v>4596</v>
      </c>
      <c r="D918" s="222" t="s">
        <v>9349</v>
      </c>
      <c r="E918" s="224">
        <v>41235</v>
      </c>
      <c r="F918" s="225">
        <f t="shared" si="31"/>
        <v>41266</v>
      </c>
      <c r="G918" s="226">
        <v>6007.12</v>
      </c>
      <c r="H918" s="222">
        <v>792</v>
      </c>
      <c r="I918" s="223" t="s">
        <v>454</v>
      </c>
      <c r="J918" s="222"/>
    </row>
    <row r="919" spans="1:10">
      <c r="A919" s="222">
        <v>3348</v>
      </c>
      <c r="B919" s="222" t="s">
        <v>2533</v>
      </c>
      <c r="C919" s="222">
        <v>3348</v>
      </c>
      <c r="D919" s="222" t="s">
        <v>8966</v>
      </c>
      <c r="E919" s="224">
        <v>41222</v>
      </c>
      <c r="F919" s="225">
        <f t="shared" si="31"/>
        <v>41253</v>
      </c>
      <c r="G919" s="226">
        <v>6007.12</v>
      </c>
      <c r="H919" s="222">
        <v>793</v>
      </c>
      <c r="I919" s="223" t="s">
        <v>454</v>
      </c>
      <c r="J919" s="222"/>
    </row>
    <row r="920" spans="1:10">
      <c r="A920" s="222">
        <v>3668</v>
      </c>
      <c r="B920" s="222" t="s">
        <v>2533</v>
      </c>
      <c r="C920" s="222">
        <v>3668</v>
      </c>
      <c r="D920" s="222" t="s">
        <v>8973</v>
      </c>
      <c r="E920" s="224">
        <v>41221</v>
      </c>
      <c r="F920" s="225">
        <f t="shared" si="31"/>
        <v>41252</v>
      </c>
      <c r="G920" s="226">
        <v>6007.12</v>
      </c>
      <c r="H920" s="222">
        <v>793</v>
      </c>
      <c r="I920" s="223" t="s">
        <v>454</v>
      </c>
      <c r="J920" s="222"/>
    </row>
    <row r="921" spans="1:10">
      <c r="A921" s="222">
        <v>4579</v>
      </c>
      <c r="B921" s="222" t="s">
        <v>126</v>
      </c>
      <c r="C921" s="222">
        <v>4579</v>
      </c>
      <c r="D921" s="222" t="s">
        <v>11671</v>
      </c>
      <c r="E921" s="224">
        <v>41242</v>
      </c>
      <c r="F921" s="225">
        <f t="shared" si="31"/>
        <v>41273</v>
      </c>
      <c r="G921" s="226">
        <v>6007.12</v>
      </c>
      <c r="H921" s="222">
        <v>794</v>
      </c>
      <c r="I921" s="223" t="s">
        <v>454</v>
      </c>
      <c r="J921" s="222"/>
    </row>
    <row r="922" spans="1:10">
      <c r="A922" s="222">
        <v>4578</v>
      </c>
      <c r="B922" s="222" t="s">
        <v>126</v>
      </c>
      <c r="C922" s="222">
        <v>4578</v>
      </c>
      <c r="D922" s="222" t="s">
        <v>11675</v>
      </c>
      <c r="E922" s="224">
        <v>41242</v>
      </c>
      <c r="F922" s="225">
        <f t="shared" si="31"/>
        <v>41273</v>
      </c>
      <c r="G922" s="226">
        <v>6007.12</v>
      </c>
      <c r="H922" s="222">
        <v>794</v>
      </c>
      <c r="I922" s="223" t="s">
        <v>454</v>
      </c>
      <c r="J922" s="222"/>
    </row>
    <row r="923" spans="1:10">
      <c r="A923" s="222">
        <v>4247</v>
      </c>
      <c r="B923" s="222" t="s">
        <v>6550</v>
      </c>
      <c r="C923" s="222">
        <v>4247</v>
      </c>
      <c r="D923" s="222" t="s">
        <v>17546</v>
      </c>
      <c r="E923" s="224">
        <v>41235</v>
      </c>
      <c r="F923" s="225">
        <f t="shared" si="31"/>
        <v>41266</v>
      </c>
      <c r="G923" s="226">
        <v>6007.12</v>
      </c>
      <c r="H923" s="222">
        <v>795</v>
      </c>
      <c r="I923" s="223" t="s">
        <v>454</v>
      </c>
      <c r="J923" s="222"/>
    </row>
    <row r="924" spans="1:10">
      <c r="A924" s="222">
        <v>4254</v>
      </c>
      <c r="B924" s="222" t="s">
        <v>6705</v>
      </c>
      <c r="C924" s="222">
        <v>4254</v>
      </c>
      <c r="D924" s="222" t="s">
        <v>9143</v>
      </c>
      <c r="E924" s="224">
        <v>41222</v>
      </c>
      <c r="F924" s="225">
        <f t="shared" si="31"/>
        <v>41253</v>
      </c>
      <c r="G924" s="226">
        <v>6007.12</v>
      </c>
      <c r="H924" s="222">
        <v>796</v>
      </c>
      <c r="I924" s="223" t="s">
        <v>454</v>
      </c>
      <c r="J924" s="222"/>
    </row>
    <row r="925" spans="1:10">
      <c r="A925" s="222">
        <v>4599</v>
      </c>
      <c r="B925" s="222" t="s">
        <v>6705</v>
      </c>
      <c r="C925" s="222">
        <v>4599</v>
      </c>
      <c r="D925" s="222" t="s">
        <v>9149</v>
      </c>
      <c r="E925" s="224">
        <v>41222</v>
      </c>
      <c r="F925" s="225">
        <f t="shared" si="31"/>
        <v>41253</v>
      </c>
      <c r="G925" s="226">
        <v>6007.12</v>
      </c>
      <c r="H925" s="222">
        <v>796</v>
      </c>
      <c r="I925" s="223" t="s">
        <v>454</v>
      </c>
      <c r="J925" s="222"/>
    </row>
    <row r="926" spans="1:10">
      <c r="A926" s="222">
        <v>3726</v>
      </c>
      <c r="B926" s="222" t="s">
        <v>3550</v>
      </c>
      <c r="C926" s="222">
        <v>3726</v>
      </c>
      <c r="D926" s="222" t="s">
        <v>9139</v>
      </c>
      <c r="E926" s="224">
        <v>41222</v>
      </c>
      <c r="F926" s="225">
        <f t="shared" si="31"/>
        <v>41253</v>
      </c>
      <c r="G926" s="226">
        <v>6007.12</v>
      </c>
      <c r="H926" s="222">
        <v>797</v>
      </c>
      <c r="I926" s="223" t="s">
        <v>454</v>
      </c>
      <c r="J926" s="222"/>
    </row>
    <row r="927" spans="1:10">
      <c r="A927" s="222">
        <v>3727</v>
      </c>
      <c r="B927" s="222" t="s">
        <v>3550</v>
      </c>
      <c r="C927" s="222">
        <v>3727</v>
      </c>
      <c r="D927" s="222" t="s">
        <v>8975</v>
      </c>
      <c r="E927" s="224">
        <v>41221</v>
      </c>
      <c r="F927" s="225">
        <f t="shared" si="31"/>
        <v>41252</v>
      </c>
      <c r="G927" s="226">
        <v>6007.12</v>
      </c>
      <c r="H927" s="222">
        <v>797</v>
      </c>
      <c r="I927" s="223" t="s">
        <v>454</v>
      </c>
      <c r="J927" s="222"/>
    </row>
    <row r="928" spans="1:10">
      <c r="A928" s="222">
        <v>3723</v>
      </c>
      <c r="B928" s="222" t="s">
        <v>3550</v>
      </c>
      <c r="C928" s="222">
        <v>3723</v>
      </c>
      <c r="D928" s="222" t="s">
        <v>8977</v>
      </c>
      <c r="E928" s="224">
        <v>41221</v>
      </c>
      <c r="F928" s="225">
        <f t="shared" si="31"/>
        <v>41252</v>
      </c>
      <c r="G928" s="226">
        <v>6007.12</v>
      </c>
      <c r="H928" s="222">
        <v>797</v>
      </c>
      <c r="I928" s="223" t="s">
        <v>454</v>
      </c>
      <c r="J928" s="222"/>
    </row>
    <row r="929" spans="1:10">
      <c r="A929" s="222">
        <v>4613</v>
      </c>
      <c r="B929" s="222" t="s">
        <v>8726</v>
      </c>
      <c r="C929" s="222">
        <v>4613</v>
      </c>
      <c r="D929" s="222" t="s">
        <v>9355</v>
      </c>
      <c r="E929" s="224">
        <v>41234</v>
      </c>
      <c r="F929" s="225">
        <f t="shared" si="31"/>
        <v>41265</v>
      </c>
      <c r="G929" s="226">
        <v>6007.12</v>
      </c>
      <c r="H929" s="222">
        <v>798</v>
      </c>
      <c r="I929" s="223" t="s">
        <v>454</v>
      </c>
      <c r="J929" s="222"/>
    </row>
    <row r="930" spans="1:10">
      <c r="A930" s="222">
        <v>3967</v>
      </c>
      <c r="B930" s="222" t="s">
        <v>3070</v>
      </c>
      <c r="C930" s="222">
        <v>3967</v>
      </c>
      <c r="D930" s="222" t="s">
        <v>17541</v>
      </c>
      <c r="E930" s="224">
        <v>41243</v>
      </c>
      <c r="F930" s="225">
        <f t="shared" si="31"/>
        <v>41274</v>
      </c>
      <c r="G930" s="226">
        <v>6007.12</v>
      </c>
      <c r="H930" s="222">
        <v>799</v>
      </c>
      <c r="I930" s="223" t="s">
        <v>454</v>
      </c>
      <c r="J930" s="222"/>
    </row>
    <row r="931" spans="1:10">
      <c r="A931" s="222">
        <v>3884</v>
      </c>
      <c r="B931" s="222" t="s">
        <v>4751</v>
      </c>
      <c r="C931" s="222">
        <v>3884</v>
      </c>
      <c r="D931" s="222" t="s">
        <v>9218</v>
      </c>
      <c r="E931" s="224">
        <v>41227</v>
      </c>
      <c r="F931" s="225">
        <f t="shared" si="31"/>
        <v>41258</v>
      </c>
      <c r="G931" s="226">
        <v>6007.12</v>
      </c>
      <c r="H931" s="222">
        <v>800</v>
      </c>
      <c r="I931" s="223" t="s">
        <v>454</v>
      </c>
      <c r="J931" s="222"/>
    </row>
    <row r="932" spans="1:10">
      <c r="A932" s="222">
        <v>4125</v>
      </c>
      <c r="B932" s="222" t="s">
        <v>4751</v>
      </c>
      <c r="C932" s="222">
        <v>4125</v>
      </c>
      <c r="D932" s="222" t="s">
        <v>9303</v>
      </c>
      <c r="E932" s="224">
        <v>41236</v>
      </c>
      <c r="F932" s="225">
        <f t="shared" si="31"/>
        <v>41267</v>
      </c>
      <c r="G932" s="226">
        <v>6007.12</v>
      </c>
      <c r="H932" s="222">
        <v>800</v>
      </c>
      <c r="I932" s="223" t="s">
        <v>454</v>
      </c>
      <c r="J932" s="222"/>
    </row>
    <row r="933" spans="1:10">
      <c r="A933" s="222">
        <v>4119</v>
      </c>
      <c r="B933" s="222" t="s">
        <v>4751</v>
      </c>
      <c r="C933" s="222">
        <v>4119</v>
      </c>
      <c r="D933" s="222" t="s">
        <v>9310</v>
      </c>
      <c r="E933" s="224">
        <v>41235</v>
      </c>
      <c r="F933" s="225">
        <f t="shared" si="31"/>
        <v>41266</v>
      </c>
      <c r="G933" s="226">
        <v>6007.12</v>
      </c>
      <c r="H933" s="222">
        <v>800</v>
      </c>
      <c r="I933" s="223" t="s">
        <v>454</v>
      </c>
      <c r="J933" s="222"/>
    </row>
    <row r="934" spans="1:10">
      <c r="A934" s="222">
        <v>4118</v>
      </c>
      <c r="B934" s="222" t="s">
        <v>4751</v>
      </c>
      <c r="C934" s="222">
        <v>4118</v>
      </c>
      <c r="D934" s="222" t="s">
        <v>9312</v>
      </c>
      <c r="E934" s="224">
        <v>41236</v>
      </c>
      <c r="F934" s="225">
        <f t="shared" si="31"/>
        <v>41267</v>
      </c>
      <c r="G934" s="226">
        <v>6007.12</v>
      </c>
      <c r="H934" s="222">
        <v>800</v>
      </c>
      <c r="I934" s="223" t="s">
        <v>454</v>
      </c>
      <c r="J934" s="222"/>
    </row>
    <row r="935" spans="1:10">
      <c r="A935" s="222">
        <v>4117</v>
      </c>
      <c r="B935" s="222" t="s">
        <v>4751</v>
      </c>
      <c r="C935" s="222">
        <v>4117</v>
      </c>
      <c r="D935" s="222" t="s">
        <v>9314</v>
      </c>
      <c r="E935" s="224">
        <v>41235</v>
      </c>
      <c r="F935" s="225">
        <f t="shared" si="31"/>
        <v>41266</v>
      </c>
      <c r="G935" s="226">
        <v>6007.12</v>
      </c>
      <c r="H935" s="222">
        <v>800</v>
      </c>
      <c r="I935" s="223" t="s">
        <v>454</v>
      </c>
      <c r="J935" s="222"/>
    </row>
    <row r="936" spans="1:10">
      <c r="A936" s="222">
        <v>4116</v>
      </c>
      <c r="B936" s="222" t="s">
        <v>4751</v>
      </c>
      <c r="C936" s="222">
        <v>4116</v>
      </c>
      <c r="D936" s="222" t="s">
        <v>9316</v>
      </c>
      <c r="E936" s="224">
        <v>41234</v>
      </c>
      <c r="F936" s="225">
        <f t="shared" si="31"/>
        <v>41265</v>
      </c>
      <c r="G936" s="226">
        <v>6007.12</v>
      </c>
      <c r="H936" s="222">
        <v>800</v>
      </c>
      <c r="I936" s="223" t="s">
        <v>454</v>
      </c>
      <c r="J936" s="222"/>
    </row>
    <row r="937" spans="1:10">
      <c r="A937" s="222">
        <v>4115</v>
      </c>
      <c r="B937" s="222" t="s">
        <v>4751</v>
      </c>
      <c r="C937" s="222">
        <v>4115</v>
      </c>
      <c r="D937" s="222" t="s">
        <v>9319</v>
      </c>
      <c r="E937" s="224">
        <v>41233</v>
      </c>
      <c r="F937" s="225">
        <f t="shared" si="31"/>
        <v>41264</v>
      </c>
      <c r="G937" s="226">
        <v>6007.12</v>
      </c>
      <c r="H937" s="222">
        <v>800</v>
      </c>
      <c r="I937" s="223" t="s">
        <v>454</v>
      </c>
      <c r="J937" s="222"/>
    </row>
    <row r="938" spans="1:10">
      <c r="A938" s="222">
        <v>4114</v>
      </c>
      <c r="B938" s="222" t="s">
        <v>4751</v>
      </c>
      <c r="C938" s="222">
        <v>4114</v>
      </c>
      <c r="D938" s="222" t="s">
        <v>9220</v>
      </c>
      <c r="E938" s="224">
        <v>41233</v>
      </c>
      <c r="F938" s="225">
        <f t="shared" si="31"/>
        <v>41264</v>
      </c>
      <c r="G938" s="226">
        <v>6007.12</v>
      </c>
      <c r="H938" s="222">
        <v>800</v>
      </c>
      <c r="I938" s="223" t="s">
        <v>454</v>
      </c>
      <c r="J938" s="222"/>
    </row>
    <row r="939" spans="1:10">
      <c r="A939" s="222">
        <v>4614</v>
      </c>
      <c r="B939" s="222" t="s">
        <v>8721</v>
      </c>
      <c r="C939" s="222">
        <v>4614</v>
      </c>
      <c r="D939" s="222" t="s">
        <v>9354</v>
      </c>
      <c r="E939" s="224">
        <v>41239</v>
      </c>
      <c r="F939" s="225">
        <f t="shared" si="31"/>
        <v>41270</v>
      </c>
      <c r="G939" s="226">
        <v>6007.12</v>
      </c>
      <c r="H939" s="222">
        <v>801</v>
      </c>
      <c r="I939" s="223" t="s">
        <v>454</v>
      </c>
      <c r="J939" s="222"/>
    </row>
    <row r="940" spans="1:10">
      <c r="A940" s="222">
        <v>5528</v>
      </c>
      <c r="B940" s="222" t="s">
        <v>7999</v>
      </c>
      <c r="C940" s="222">
        <v>5528</v>
      </c>
      <c r="D940" s="222" t="s">
        <v>9239</v>
      </c>
      <c r="E940" s="224">
        <v>41232</v>
      </c>
      <c r="F940" s="225">
        <f t="shared" si="31"/>
        <v>41263</v>
      </c>
      <c r="G940" s="226">
        <v>6007.12</v>
      </c>
      <c r="H940" s="222">
        <v>802</v>
      </c>
      <c r="I940" s="223" t="s">
        <v>613</v>
      </c>
      <c r="J940" s="222"/>
    </row>
    <row r="941" spans="1:10">
      <c r="A941" s="222" t="s">
        <v>981</v>
      </c>
      <c r="B941" s="222" t="s">
        <v>982</v>
      </c>
      <c r="C941" s="222">
        <v>838</v>
      </c>
      <c r="D941" s="222" t="s">
        <v>9265</v>
      </c>
      <c r="E941" s="224">
        <v>41233</v>
      </c>
      <c r="F941" s="225">
        <f t="shared" si="31"/>
        <v>41264</v>
      </c>
      <c r="G941" s="226">
        <v>6007.12</v>
      </c>
      <c r="H941" s="222">
        <v>803</v>
      </c>
      <c r="I941" s="223" t="s">
        <v>454</v>
      </c>
      <c r="J941" s="222"/>
    </row>
    <row r="942" spans="1:10">
      <c r="A942" s="222">
        <v>4315</v>
      </c>
      <c r="B942" s="222" t="s">
        <v>7008</v>
      </c>
      <c r="C942" s="222">
        <v>4315</v>
      </c>
      <c r="D942" s="222" t="s">
        <v>9331</v>
      </c>
      <c r="E942" s="224">
        <v>41233</v>
      </c>
      <c r="F942" s="225">
        <f t="shared" si="31"/>
        <v>41264</v>
      </c>
      <c r="G942" s="226">
        <v>6007.12</v>
      </c>
      <c r="H942" s="222">
        <v>804</v>
      </c>
      <c r="I942" s="223" t="s">
        <v>454</v>
      </c>
      <c r="J942" s="222"/>
    </row>
    <row r="943" spans="1:10">
      <c r="A943" s="222">
        <v>3469</v>
      </c>
      <c r="B943" s="222" t="s">
        <v>1670</v>
      </c>
      <c r="C943" s="222">
        <v>3469</v>
      </c>
      <c r="D943" s="222" t="s">
        <v>9273</v>
      </c>
      <c r="E943" s="224">
        <v>41234</v>
      </c>
      <c r="F943" s="225">
        <f t="shared" si="31"/>
        <v>41265</v>
      </c>
      <c r="G943" s="226">
        <v>6007.12</v>
      </c>
      <c r="H943" s="222">
        <v>805</v>
      </c>
      <c r="I943" s="223" t="s">
        <v>454</v>
      </c>
      <c r="J943" s="222"/>
    </row>
    <row r="944" spans="1:10">
      <c r="A944" s="222">
        <v>3886</v>
      </c>
      <c r="B944" s="222" t="s">
        <v>4750</v>
      </c>
      <c r="C944" s="222">
        <v>3886</v>
      </c>
      <c r="D944" s="222" t="s">
        <v>9472</v>
      </c>
      <c r="E944" s="224">
        <v>41242</v>
      </c>
      <c r="F944" s="225">
        <f t="shared" si="31"/>
        <v>41273</v>
      </c>
      <c r="G944" s="226">
        <v>6007.12</v>
      </c>
      <c r="H944" s="222">
        <v>806</v>
      </c>
      <c r="I944" s="223" t="s">
        <v>454</v>
      </c>
      <c r="J944" s="222"/>
    </row>
    <row r="945" spans="1:10">
      <c r="A945" s="222">
        <v>4129</v>
      </c>
      <c r="B945" s="222" t="s">
        <v>4750</v>
      </c>
      <c r="C945" s="222">
        <v>4129</v>
      </c>
      <c r="D945" s="222" t="s">
        <v>9142</v>
      </c>
      <c r="E945" s="224">
        <v>41233</v>
      </c>
      <c r="F945" s="225">
        <f t="shared" si="31"/>
        <v>41264</v>
      </c>
      <c r="G945" s="226">
        <v>6007.12</v>
      </c>
      <c r="H945" s="222">
        <v>806</v>
      </c>
      <c r="I945" s="223" t="s">
        <v>454</v>
      </c>
      <c r="J945" s="222"/>
    </row>
    <row r="946" spans="1:10">
      <c r="A946" s="222">
        <v>4136</v>
      </c>
      <c r="B946" s="222" t="s">
        <v>4750</v>
      </c>
      <c r="C946" s="222">
        <v>4136</v>
      </c>
      <c r="D946" s="222" t="s">
        <v>8988</v>
      </c>
      <c r="E946" s="224">
        <v>41242</v>
      </c>
      <c r="F946" s="225">
        <f t="shared" si="31"/>
        <v>41273</v>
      </c>
      <c r="G946" s="226">
        <v>6007.12</v>
      </c>
      <c r="H946" s="222">
        <v>806</v>
      </c>
      <c r="I946" s="223" t="s">
        <v>454</v>
      </c>
      <c r="J946" s="222"/>
    </row>
    <row r="947" spans="1:10">
      <c r="A947" s="222">
        <v>4130</v>
      </c>
      <c r="B947" s="222" t="s">
        <v>4750</v>
      </c>
      <c r="C947" s="222">
        <v>4130</v>
      </c>
      <c r="D947" s="222" t="s">
        <v>11047</v>
      </c>
      <c r="E947" s="224">
        <v>41243</v>
      </c>
      <c r="F947" s="225">
        <f t="shared" si="31"/>
        <v>41274</v>
      </c>
      <c r="G947" s="226">
        <v>6007.12</v>
      </c>
      <c r="H947" s="222">
        <v>806</v>
      </c>
      <c r="I947" s="223" t="s">
        <v>454</v>
      </c>
      <c r="J947" s="222"/>
    </row>
    <row r="948" spans="1:10">
      <c r="A948" s="222">
        <v>4326</v>
      </c>
      <c r="B948" s="222" t="s">
        <v>6981</v>
      </c>
      <c r="C948" s="222">
        <v>4326</v>
      </c>
      <c r="D948" s="222" t="s">
        <v>8999</v>
      </c>
      <c r="E948" s="224">
        <v>41213</v>
      </c>
      <c r="F948" s="225">
        <f>E948+30</f>
        <v>41243</v>
      </c>
      <c r="G948" s="226">
        <v>6007.12</v>
      </c>
      <c r="H948" s="222">
        <v>807</v>
      </c>
      <c r="I948" s="223" t="s">
        <v>454</v>
      </c>
      <c r="J948" s="222"/>
    </row>
    <row r="949" spans="1:10">
      <c r="A949" s="222">
        <v>4325</v>
      </c>
      <c r="B949" s="222" t="s">
        <v>6981</v>
      </c>
      <c r="C949" s="222">
        <v>4325</v>
      </c>
      <c r="D949" s="222" t="s">
        <v>9001</v>
      </c>
      <c r="E949" s="224">
        <v>41218</v>
      </c>
      <c r="F949" s="225">
        <f t="shared" si="31"/>
        <v>41249</v>
      </c>
      <c r="G949" s="226">
        <v>6007.12</v>
      </c>
      <c r="H949" s="222">
        <v>807</v>
      </c>
      <c r="I949" s="223" t="s">
        <v>454</v>
      </c>
      <c r="J949" s="222"/>
    </row>
    <row r="950" spans="1:10">
      <c r="A950" s="222">
        <v>4331</v>
      </c>
      <c r="B950" s="222" t="s">
        <v>6981</v>
      </c>
      <c r="C950" s="222">
        <v>4331</v>
      </c>
      <c r="D950" s="222" t="s">
        <v>8944</v>
      </c>
      <c r="E950" s="224">
        <v>41213</v>
      </c>
      <c r="F950" s="225">
        <f>E950+30</f>
        <v>41243</v>
      </c>
      <c r="G950" s="226">
        <v>6007.12</v>
      </c>
      <c r="H950" s="222">
        <v>807</v>
      </c>
      <c r="I950" s="223" t="s">
        <v>454</v>
      </c>
      <c r="J950" s="222"/>
    </row>
    <row r="951" spans="1:10">
      <c r="A951" s="222">
        <v>4324</v>
      </c>
      <c r="B951" s="222" t="s">
        <v>6981</v>
      </c>
      <c r="C951" s="222">
        <v>4324</v>
      </c>
      <c r="D951" s="222" t="s">
        <v>9003</v>
      </c>
      <c r="E951" s="224">
        <v>41213</v>
      </c>
      <c r="F951" s="225">
        <f>E951+30</f>
        <v>41243</v>
      </c>
      <c r="G951" s="226">
        <v>6007.12</v>
      </c>
      <c r="H951" s="222">
        <v>807</v>
      </c>
      <c r="I951" s="223" t="s">
        <v>454</v>
      </c>
      <c r="J951" s="222"/>
    </row>
    <row r="952" spans="1:10">
      <c r="A952" s="222">
        <v>4398</v>
      </c>
      <c r="B952" s="222" t="s">
        <v>1786</v>
      </c>
      <c r="C952" s="222">
        <v>4398</v>
      </c>
      <c r="D952" s="222" t="s">
        <v>9479</v>
      </c>
      <c r="E952" s="224">
        <v>41240</v>
      </c>
      <c r="F952" s="225">
        <f t="shared" si="31"/>
        <v>41271</v>
      </c>
      <c r="G952" s="226">
        <v>6007.12</v>
      </c>
      <c r="H952" s="222">
        <v>808</v>
      </c>
      <c r="I952" s="223" t="s">
        <v>454</v>
      </c>
      <c r="J952" s="222"/>
    </row>
    <row r="953" spans="1:10">
      <c r="A953" s="222">
        <v>4463</v>
      </c>
      <c r="B953" s="222" t="s">
        <v>7494</v>
      </c>
      <c r="C953" s="222">
        <v>4463</v>
      </c>
      <c r="D953" s="222" t="s">
        <v>9485</v>
      </c>
      <c r="E953" s="224">
        <v>41239</v>
      </c>
      <c r="F953" s="225">
        <f t="shared" si="31"/>
        <v>41270</v>
      </c>
      <c r="G953" s="226">
        <v>6007.12</v>
      </c>
      <c r="H953" s="222">
        <v>809</v>
      </c>
      <c r="I953" s="223" t="s">
        <v>454</v>
      </c>
      <c r="J953" s="222"/>
    </row>
    <row r="954" spans="1:10">
      <c r="A954" s="222">
        <v>4462</v>
      </c>
      <c r="B954" s="222" t="s">
        <v>7494</v>
      </c>
      <c r="C954" s="222">
        <v>4462</v>
      </c>
      <c r="D954" s="222" t="s">
        <v>9487</v>
      </c>
      <c r="E954" s="224">
        <v>41239</v>
      </c>
      <c r="F954" s="225">
        <f t="shared" si="31"/>
        <v>41270</v>
      </c>
      <c r="G954" s="226">
        <v>6007.12</v>
      </c>
      <c r="H954" s="222">
        <v>809</v>
      </c>
      <c r="I954" s="223" t="s">
        <v>454</v>
      </c>
      <c r="J954" s="222"/>
    </row>
    <row r="955" spans="1:10">
      <c r="A955" s="222">
        <v>4461</v>
      </c>
      <c r="B955" s="222" t="s">
        <v>7494</v>
      </c>
      <c r="C955" s="222">
        <v>4461</v>
      </c>
      <c r="D955" s="222" t="s">
        <v>9489</v>
      </c>
      <c r="E955" s="224">
        <v>41239</v>
      </c>
      <c r="F955" s="225">
        <f t="shared" si="31"/>
        <v>41270</v>
      </c>
      <c r="G955" s="226">
        <v>6007.12</v>
      </c>
      <c r="H955" s="222">
        <v>809</v>
      </c>
      <c r="I955" s="223" t="s">
        <v>454</v>
      </c>
      <c r="J955" s="222"/>
    </row>
    <row r="956" spans="1:10">
      <c r="A956" s="222">
        <v>4460</v>
      </c>
      <c r="B956" s="222" t="s">
        <v>7494</v>
      </c>
      <c r="C956" s="222">
        <v>4460</v>
      </c>
      <c r="D956" s="222" t="s">
        <v>9492</v>
      </c>
      <c r="E956" s="224">
        <v>41239</v>
      </c>
      <c r="F956" s="225">
        <f t="shared" si="31"/>
        <v>41270</v>
      </c>
      <c r="G956" s="226">
        <v>6007.12</v>
      </c>
      <c r="H956" s="222">
        <v>809</v>
      </c>
      <c r="I956" s="223" t="s">
        <v>454</v>
      </c>
      <c r="J956" s="222"/>
    </row>
    <row r="957" spans="1:10">
      <c r="A957" s="222">
        <v>4459</v>
      </c>
      <c r="B957" s="222" t="s">
        <v>7494</v>
      </c>
      <c r="C957" s="222">
        <v>4459</v>
      </c>
      <c r="D957" s="222" t="s">
        <v>9494</v>
      </c>
      <c r="E957" s="224">
        <v>41240</v>
      </c>
      <c r="F957" s="225">
        <f t="shared" si="31"/>
        <v>41271</v>
      </c>
      <c r="G957" s="226">
        <v>6007.12</v>
      </c>
      <c r="H957" s="222">
        <v>809</v>
      </c>
      <c r="I957" s="223" t="s">
        <v>454</v>
      </c>
      <c r="J957" s="222"/>
    </row>
    <row r="958" spans="1:10">
      <c r="A958" s="222">
        <v>4624</v>
      </c>
      <c r="B958" s="222" t="s">
        <v>8688</v>
      </c>
      <c r="C958" s="222">
        <v>4624</v>
      </c>
      <c r="D958" s="222" t="s">
        <v>11731</v>
      </c>
      <c r="E958" s="224">
        <v>41243</v>
      </c>
      <c r="F958" s="225">
        <f t="shared" si="31"/>
        <v>41274</v>
      </c>
      <c r="G958" s="226">
        <v>6007.12</v>
      </c>
      <c r="H958" s="222">
        <v>810</v>
      </c>
      <c r="I958" s="223" t="s">
        <v>454</v>
      </c>
      <c r="J958" s="222"/>
    </row>
    <row r="959" spans="1:10">
      <c r="A959" s="222">
        <v>4625</v>
      </c>
      <c r="B959" s="222" t="s">
        <v>2956</v>
      </c>
      <c r="C959" s="222">
        <v>4625</v>
      </c>
      <c r="D959" s="222" t="s">
        <v>9351</v>
      </c>
      <c r="E959" s="224">
        <v>41234</v>
      </c>
      <c r="F959" s="225">
        <f t="shared" si="31"/>
        <v>41265</v>
      </c>
      <c r="G959" s="226">
        <v>6007.12</v>
      </c>
      <c r="H959" s="222">
        <v>811</v>
      </c>
      <c r="I959" s="223" t="s">
        <v>454</v>
      </c>
      <c r="J959" s="222"/>
    </row>
    <row r="960" spans="1:10">
      <c r="A960" s="222">
        <v>5540</v>
      </c>
      <c r="B960" s="222" t="s">
        <v>9063</v>
      </c>
      <c r="C960" s="222">
        <v>5540</v>
      </c>
      <c r="D960" s="222" t="s">
        <v>9372</v>
      </c>
      <c r="E960" s="224">
        <v>41233</v>
      </c>
      <c r="F960" s="225">
        <f t="shared" si="31"/>
        <v>41264</v>
      </c>
      <c r="G960" s="226">
        <v>6007.12</v>
      </c>
      <c r="H960" s="222">
        <v>812</v>
      </c>
      <c r="I960" s="223" t="s">
        <v>454</v>
      </c>
      <c r="J960" s="222"/>
    </row>
    <row r="961" spans="1:10">
      <c r="A961" s="222">
        <v>4166</v>
      </c>
      <c r="B961" s="222" t="s">
        <v>4748</v>
      </c>
      <c r="C961" s="222">
        <v>4166</v>
      </c>
      <c r="D961" s="222" t="s">
        <v>6836</v>
      </c>
      <c r="E961" s="224">
        <v>41243</v>
      </c>
      <c r="F961" s="225">
        <f t="shared" si="31"/>
        <v>41274</v>
      </c>
      <c r="G961" s="226">
        <v>6007.12</v>
      </c>
      <c r="H961" s="222">
        <v>813</v>
      </c>
      <c r="I961" s="223" t="s">
        <v>613</v>
      </c>
      <c r="J961" s="222"/>
    </row>
    <row r="962" spans="1:10">
      <c r="A962" s="222">
        <v>4178</v>
      </c>
      <c r="B962" s="222" t="s">
        <v>4748</v>
      </c>
      <c r="C962" s="222">
        <v>4178</v>
      </c>
      <c r="D962" s="222" t="s">
        <v>17996</v>
      </c>
      <c r="E962" s="224">
        <v>41221</v>
      </c>
      <c r="F962" s="225">
        <f t="shared" si="31"/>
        <v>41252</v>
      </c>
      <c r="G962" s="226">
        <v>6007.12</v>
      </c>
      <c r="H962" s="222">
        <v>813</v>
      </c>
      <c r="I962" s="223" t="s">
        <v>613</v>
      </c>
      <c r="J962" s="222"/>
    </row>
    <row r="963" spans="1:10">
      <c r="A963" s="222">
        <v>5541</v>
      </c>
      <c r="B963" s="222" t="s">
        <v>4748</v>
      </c>
      <c r="C963" s="222">
        <v>5541</v>
      </c>
      <c r="D963" s="222" t="s">
        <v>9244</v>
      </c>
      <c r="E963" s="224">
        <v>41226</v>
      </c>
      <c r="F963" s="225">
        <f t="shared" si="31"/>
        <v>41257</v>
      </c>
      <c r="G963" s="226">
        <v>6007.12</v>
      </c>
      <c r="H963" s="222">
        <v>813</v>
      </c>
      <c r="I963" s="223" t="s">
        <v>613</v>
      </c>
      <c r="J963" s="222"/>
    </row>
    <row r="964" spans="1:10">
      <c r="A964" s="222">
        <v>3250</v>
      </c>
      <c r="B964" s="222" t="s">
        <v>116</v>
      </c>
      <c r="C964" s="222">
        <v>3250</v>
      </c>
      <c r="D964" s="222" t="s">
        <v>8965</v>
      </c>
      <c r="E964" s="224">
        <v>41242</v>
      </c>
      <c r="F964" s="225">
        <f t="shared" ref="F964:F1027" si="32">E964+31</f>
        <v>41273</v>
      </c>
      <c r="G964" s="226">
        <v>6007.12</v>
      </c>
      <c r="H964" s="222">
        <v>814</v>
      </c>
      <c r="I964" s="223" t="s">
        <v>613</v>
      </c>
      <c r="J964" s="222"/>
    </row>
    <row r="965" spans="1:10">
      <c r="A965" s="222">
        <v>5026</v>
      </c>
      <c r="B965" s="222" t="s">
        <v>8291</v>
      </c>
      <c r="C965" s="222">
        <v>5026</v>
      </c>
      <c r="D965" s="222" t="s">
        <v>9347</v>
      </c>
      <c r="E965" s="224">
        <v>41236</v>
      </c>
      <c r="F965" s="225">
        <f t="shared" si="32"/>
        <v>41267</v>
      </c>
      <c r="G965" s="226">
        <v>6007.12</v>
      </c>
      <c r="H965" s="222">
        <v>815</v>
      </c>
      <c r="I965" s="223" t="s">
        <v>454</v>
      </c>
      <c r="J965" s="222"/>
    </row>
    <row r="966" spans="1:10">
      <c r="A966" s="222">
        <v>5510</v>
      </c>
      <c r="B966" s="222" t="s">
        <v>1709</v>
      </c>
      <c r="C966" s="222">
        <v>5510</v>
      </c>
      <c r="D966" s="222" t="s">
        <v>9363</v>
      </c>
      <c r="E966" s="224">
        <v>41233</v>
      </c>
      <c r="F966" s="225">
        <f t="shared" si="32"/>
        <v>41264</v>
      </c>
      <c r="G966" s="226">
        <v>6007.12</v>
      </c>
      <c r="H966" s="222">
        <v>816</v>
      </c>
      <c r="I966" s="223" t="s">
        <v>454</v>
      </c>
      <c r="J966" s="222"/>
    </row>
    <row r="967" spans="1:10">
      <c r="A967" s="222">
        <v>4484</v>
      </c>
      <c r="B967" s="222" t="s">
        <v>7624</v>
      </c>
      <c r="C967" s="222">
        <v>4484</v>
      </c>
      <c r="D967" s="222" t="s">
        <v>11516</v>
      </c>
      <c r="E967" s="224">
        <v>41243</v>
      </c>
      <c r="F967" s="225">
        <f t="shared" si="32"/>
        <v>41274</v>
      </c>
      <c r="G967" s="226">
        <v>6007.12</v>
      </c>
      <c r="H967" s="222">
        <v>817</v>
      </c>
      <c r="I967" s="223" t="s">
        <v>454</v>
      </c>
      <c r="J967" s="222"/>
    </row>
    <row r="968" spans="1:10">
      <c r="A968" s="222">
        <v>4485</v>
      </c>
      <c r="B968" s="222" t="s">
        <v>7624</v>
      </c>
      <c r="C968" s="222">
        <v>4485</v>
      </c>
      <c r="D968" s="222" t="s">
        <v>11520</v>
      </c>
      <c r="E968" s="224">
        <v>41243</v>
      </c>
      <c r="F968" s="225">
        <f t="shared" si="32"/>
        <v>41274</v>
      </c>
      <c r="G968" s="226">
        <v>6007.12</v>
      </c>
      <c r="H968" s="222">
        <v>817</v>
      </c>
      <c r="I968" s="223" t="s">
        <v>454</v>
      </c>
      <c r="J968" s="222"/>
    </row>
    <row r="969" spans="1:10">
      <c r="A969" s="222">
        <v>3594</v>
      </c>
      <c r="B969" s="222" t="s">
        <v>3248</v>
      </c>
      <c r="C969" s="222">
        <v>3594</v>
      </c>
      <c r="D969" s="222" t="s">
        <v>9276</v>
      </c>
      <c r="E969" s="224">
        <v>41234</v>
      </c>
      <c r="F969" s="225">
        <f t="shared" si="32"/>
        <v>41265</v>
      </c>
      <c r="G969" s="226">
        <v>6007.12</v>
      </c>
      <c r="H969" s="222">
        <v>818</v>
      </c>
      <c r="I969" s="223" t="s">
        <v>613</v>
      </c>
      <c r="J969" s="222"/>
    </row>
    <row r="970" spans="1:10">
      <c r="A970" s="222">
        <v>4358</v>
      </c>
      <c r="B970" s="222" t="s">
        <v>3255</v>
      </c>
      <c r="C970" s="222">
        <v>4358</v>
      </c>
      <c r="D970" s="222" t="s">
        <v>9329</v>
      </c>
      <c r="E970" s="224">
        <v>41233</v>
      </c>
      <c r="F970" s="225">
        <f t="shared" si="32"/>
        <v>41264</v>
      </c>
      <c r="G970" s="226">
        <v>6007.12</v>
      </c>
      <c r="H970" s="222">
        <v>819</v>
      </c>
      <c r="I970" s="223" t="s">
        <v>454</v>
      </c>
      <c r="J970" s="222"/>
    </row>
    <row r="971" spans="1:10">
      <c r="A971" s="222">
        <v>4640</v>
      </c>
      <c r="B971" s="222" t="s">
        <v>8756</v>
      </c>
      <c r="C971" s="222">
        <v>4640</v>
      </c>
      <c r="D971" s="222" t="s">
        <v>9358</v>
      </c>
      <c r="E971" s="224">
        <v>41236</v>
      </c>
      <c r="F971" s="225">
        <f t="shared" si="32"/>
        <v>41267</v>
      </c>
      <c r="G971" s="226">
        <v>6007.12</v>
      </c>
      <c r="H971" s="222">
        <v>820</v>
      </c>
      <c r="I971" s="223" t="s">
        <v>454</v>
      </c>
      <c r="J971" s="222"/>
    </row>
    <row r="972" spans="1:10">
      <c r="A972" s="222">
        <v>4237</v>
      </c>
      <c r="B972" s="222" t="s">
        <v>3262</v>
      </c>
      <c r="C972" s="222">
        <v>4237</v>
      </c>
      <c r="D972" s="222" t="s">
        <v>9323</v>
      </c>
      <c r="E972" s="224">
        <v>41234</v>
      </c>
      <c r="F972" s="225">
        <f t="shared" si="32"/>
        <v>41265</v>
      </c>
      <c r="G972" s="226">
        <v>6007.12</v>
      </c>
      <c r="H972" s="222">
        <v>821</v>
      </c>
      <c r="I972" s="223" t="s">
        <v>613</v>
      </c>
      <c r="J972" s="222"/>
    </row>
    <row r="973" spans="1:10">
      <c r="A973" s="222">
        <v>4239</v>
      </c>
      <c r="B973" s="222" t="s">
        <v>3262</v>
      </c>
      <c r="C973" s="222">
        <v>4239</v>
      </c>
      <c r="D973" s="222" t="s">
        <v>8995</v>
      </c>
      <c r="E973" s="224">
        <v>41221</v>
      </c>
      <c r="F973" s="225">
        <f t="shared" si="32"/>
        <v>41252</v>
      </c>
      <c r="G973" s="226">
        <v>6007.12</v>
      </c>
      <c r="H973" s="222">
        <v>821</v>
      </c>
      <c r="I973" s="223" t="s">
        <v>613</v>
      </c>
      <c r="J973" s="222"/>
    </row>
    <row r="974" spans="1:10">
      <c r="A974" s="222">
        <v>4235</v>
      </c>
      <c r="B974" s="222" t="s">
        <v>3262</v>
      </c>
      <c r="C974" s="222">
        <v>4235</v>
      </c>
      <c r="D974" s="222" t="s">
        <v>9325</v>
      </c>
      <c r="E974" s="224">
        <v>41236</v>
      </c>
      <c r="F974" s="225">
        <f t="shared" si="32"/>
        <v>41267</v>
      </c>
      <c r="G974" s="226">
        <v>6007.12</v>
      </c>
      <c r="H974" s="222">
        <v>821</v>
      </c>
      <c r="I974" s="223" t="s">
        <v>613</v>
      </c>
      <c r="J974" s="222"/>
    </row>
    <row r="975" spans="1:10">
      <c r="A975" s="222">
        <v>4241</v>
      </c>
      <c r="B975" s="222" t="s">
        <v>3262</v>
      </c>
      <c r="C975" s="222">
        <v>4241</v>
      </c>
      <c r="D975" s="222" t="s">
        <v>9327</v>
      </c>
      <c r="E975" s="224">
        <v>41235</v>
      </c>
      <c r="F975" s="225">
        <f t="shared" si="32"/>
        <v>41266</v>
      </c>
      <c r="G975" s="226">
        <v>6007.12</v>
      </c>
      <c r="H975" s="222">
        <v>821</v>
      </c>
      <c r="I975" s="223" t="s">
        <v>613</v>
      </c>
      <c r="J975" s="222"/>
    </row>
    <row r="976" spans="1:10">
      <c r="A976" s="222">
        <v>4364</v>
      </c>
      <c r="B976" s="222" t="s">
        <v>6951</v>
      </c>
      <c r="C976" s="222">
        <v>4364</v>
      </c>
      <c r="D976" s="222" t="s">
        <v>9475</v>
      </c>
      <c r="E976" s="224">
        <v>41240</v>
      </c>
      <c r="F976" s="225">
        <f t="shared" si="32"/>
        <v>41271</v>
      </c>
      <c r="G976" s="226">
        <v>6007.12</v>
      </c>
      <c r="H976" s="222">
        <v>822</v>
      </c>
      <c r="I976" s="223" t="s">
        <v>454</v>
      </c>
      <c r="J976" s="222"/>
    </row>
    <row r="977" spans="1:10">
      <c r="A977" s="222">
        <v>4363</v>
      </c>
      <c r="B977" s="222" t="s">
        <v>6951</v>
      </c>
      <c r="C977" s="222">
        <v>4363</v>
      </c>
      <c r="D977" s="222" t="s">
        <v>9477</v>
      </c>
      <c r="E977" s="224">
        <v>41242</v>
      </c>
      <c r="F977" s="225">
        <f t="shared" si="32"/>
        <v>41273</v>
      </c>
      <c r="G977" s="226">
        <v>6007.12</v>
      </c>
      <c r="H977" s="222">
        <v>822</v>
      </c>
      <c r="I977" s="223" t="s">
        <v>454</v>
      </c>
      <c r="J977" s="222"/>
    </row>
    <row r="978" spans="1:10">
      <c r="A978" s="222">
        <v>4645</v>
      </c>
      <c r="B978" s="222" t="s">
        <v>8776</v>
      </c>
      <c r="C978" s="222">
        <v>4645</v>
      </c>
      <c r="D978" s="222" t="s">
        <v>9360</v>
      </c>
      <c r="E978" s="224">
        <v>41236</v>
      </c>
      <c r="F978" s="225">
        <f t="shared" si="32"/>
        <v>41267</v>
      </c>
      <c r="G978" s="226">
        <v>6007.12</v>
      </c>
      <c r="H978" s="222">
        <v>823</v>
      </c>
      <c r="I978" s="223" t="s">
        <v>454</v>
      </c>
      <c r="J978" s="222"/>
    </row>
    <row r="979" spans="1:10">
      <c r="A979" s="222">
        <v>4646</v>
      </c>
      <c r="B979" s="222" t="s">
        <v>8781</v>
      </c>
      <c r="C979" s="222">
        <v>4646</v>
      </c>
      <c r="D979" s="222" t="s">
        <v>11761</v>
      </c>
      <c r="E979" s="224">
        <v>41242</v>
      </c>
      <c r="F979" s="225">
        <f t="shared" si="32"/>
        <v>41273</v>
      </c>
      <c r="G979" s="226">
        <v>6007.12</v>
      </c>
      <c r="H979" s="222">
        <v>824</v>
      </c>
      <c r="I979" s="223" t="s">
        <v>454</v>
      </c>
      <c r="J979" s="222"/>
    </row>
    <row r="980" spans="1:10">
      <c r="A980" s="222">
        <v>3675</v>
      </c>
      <c r="B980" s="222" t="s">
        <v>171</v>
      </c>
      <c r="C980" s="222">
        <v>3675</v>
      </c>
      <c r="D980" s="222" t="s">
        <v>8608</v>
      </c>
      <c r="E980" s="224">
        <v>41213</v>
      </c>
      <c r="F980" s="225">
        <f>E980+30</f>
        <v>41243</v>
      </c>
      <c r="G980" s="226">
        <v>6007.12</v>
      </c>
      <c r="H980" s="222">
        <v>825</v>
      </c>
      <c r="I980" s="223" t="s">
        <v>454</v>
      </c>
      <c r="J980" s="222"/>
    </row>
    <row r="981" spans="1:10">
      <c r="A981" s="222">
        <v>4647</v>
      </c>
      <c r="B981" s="222" t="s">
        <v>8786</v>
      </c>
      <c r="C981" s="222">
        <v>4647</v>
      </c>
      <c r="D981" s="222" t="s">
        <v>9361</v>
      </c>
      <c r="E981" s="224">
        <v>41235</v>
      </c>
      <c r="F981" s="225">
        <f t="shared" si="32"/>
        <v>41266</v>
      </c>
      <c r="G981" s="226">
        <v>6007.12</v>
      </c>
      <c r="H981" s="222">
        <v>826</v>
      </c>
      <c r="I981" s="223" t="s">
        <v>454</v>
      </c>
      <c r="J981" s="222"/>
    </row>
    <row r="982" spans="1:10">
      <c r="A982" s="222">
        <v>4370</v>
      </c>
      <c r="B982" s="222" t="s">
        <v>6898</v>
      </c>
      <c r="C982" s="222">
        <v>4370</v>
      </c>
      <c r="D982" s="222" t="s">
        <v>8615</v>
      </c>
      <c r="E982" s="224">
        <v>41213</v>
      </c>
      <c r="F982" s="225">
        <f>E982+30</f>
        <v>41243</v>
      </c>
      <c r="G982" s="226">
        <v>6007.12</v>
      </c>
      <c r="H982" s="222">
        <v>827</v>
      </c>
      <c r="I982" s="223" t="s">
        <v>454</v>
      </c>
      <c r="J982" s="222"/>
    </row>
    <row r="983" spans="1:10">
      <c r="A983" s="222">
        <v>4368</v>
      </c>
      <c r="B983" s="222" t="s">
        <v>6898</v>
      </c>
      <c r="C983" s="222">
        <v>4368</v>
      </c>
      <c r="D983" s="222" t="s">
        <v>8892</v>
      </c>
      <c r="E983" s="224">
        <v>41221</v>
      </c>
      <c r="F983" s="225">
        <f t="shared" si="32"/>
        <v>41252</v>
      </c>
      <c r="G983" s="226">
        <v>6007.12</v>
      </c>
      <c r="H983" s="222">
        <v>827</v>
      </c>
      <c r="I983" s="223" t="s">
        <v>454</v>
      </c>
      <c r="J983" s="222"/>
    </row>
    <row r="984" spans="1:10">
      <c r="A984" s="249">
        <v>4491</v>
      </c>
      <c r="B984" s="249" t="s">
        <v>7812</v>
      </c>
      <c r="C984" s="249">
        <v>4491</v>
      </c>
      <c r="D984" s="249" t="s">
        <v>12143</v>
      </c>
      <c r="E984" s="250">
        <v>41250</v>
      </c>
      <c r="F984" s="225">
        <f t="shared" si="32"/>
        <v>41281</v>
      </c>
      <c r="G984" s="251">
        <v>6007.12</v>
      </c>
      <c r="H984" s="249">
        <v>835</v>
      </c>
      <c r="I984" s="252" t="s">
        <v>454</v>
      </c>
      <c r="J984" s="249"/>
    </row>
    <row r="985" spans="1:10">
      <c r="A985" s="249" t="s">
        <v>2025</v>
      </c>
      <c r="B985" s="249" t="s">
        <v>2039</v>
      </c>
      <c r="C985" s="249" t="s">
        <v>2025</v>
      </c>
      <c r="D985" s="249" t="s">
        <v>5144</v>
      </c>
      <c r="E985" s="250">
        <v>41262</v>
      </c>
      <c r="F985" s="225">
        <f t="shared" si="32"/>
        <v>41293</v>
      </c>
      <c r="G985" s="251">
        <v>6007.12</v>
      </c>
      <c r="H985" s="249">
        <v>836</v>
      </c>
      <c r="I985" s="252" t="s">
        <v>454</v>
      </c>
      <c r="J985" s="249"/>
    </row>
    <row r="986" spans="1:10">
      <c r="A986" s="249">
        <v>4413</v>
      </c>
      <c r="B986" s="249" t="s">
        <v>7270</v>
      </c>
      <c r="C986" s="249">
        <v>4413</v>
      </c>
      <c r="D986" s="249" t="s">
        <v>12118</v>
      </c>
      <c r="E986" s="250">
        <v>41250</v>
      </c>
      <c r="F986" s="225">
        <f t="shared" si="32"/>
        <v>41281</v>
      </c>
      <c r="G986" s="251">
        <v>6007.12</v>
      </c>
      <c r="H986" s="249">
        <v>837</v>
      </c>
      <c r="I986" s="252" t="s">
        <v>454</v>
      </c>
      <c r="J986" s="249"/>
    </row>
    <row r="987" spans="1:10">
      <c r="A987" s="249">
        <v>4530</v>
      </c>
      <c r="B987" s="249" t="s">
        <v>1857</v>
      </c>
      <c r="C987" s="249">
        <v>4530</v>
      </c>
      <c r="D987" s="249" t="s">
        <v>13195</v>
      </c>
      <c r="E987" s="250">
        <v>41263</v>
      </c>
      <c r="F987" s="225">
        <f t="shared" si="32"/>
        <v>41294</v>
      </c>
      <c r="G987" s="251">
        <v>6007.12</v>
      </c>
      <c r="H987" s="249">
        <v>838</v>
      </c>
      <c r="I987" s="252" t="s">
        <v>454</v>
      </c>
      <c r="J987" s="249"/>
    </row>
    <row r="988" spans="1:10">
      <c r="A988" s="249">
        <v>4495</v>
      </c>
      <c r="B988" s="249" t="s">
        <v>7673</v>
      </c>
      <c r="C988" s="249">
        <v>4495</v>
      </c>
      <c r="D988" s="249" t="s">
        <v>9340</v>
      </c>
      <c r="E988" s="250">
        <v>41261</v>
      </c>
      <c r="F988" s="225">
        <f t="shared" si="32"/>
        <v>41292</v>
      </c>
      <c r="G988" s="251">
        <v>6007.12</v>
      </c>
      <c r="H988" s="249">
        <v>839</v>
      </c>
      <c r="I988" s="252" t="s">
        <v>454</v>
      </c>
      <c r="J988" s="249"/>
    </row>
    <row r="989" spans="1:10">
      <c r="A989" s="249">
        <v>4417</v>
      </c>
      <c r="B989" s="249" t="s">
        <v>7275</v>
      </c>
      <c r="C989" s="249">
        <v>4417</v>
      </c>
      <c r="D989" s="249" t="s">
        <v>12121</v>
      </c>
      <c r="E989" s="250">
        <v>41255</v>
      </c>
      <c r="F989" s="225">
        <f t="shared" si="32"/>
        <v>41286</v>
      </c>
      <c r="G989" s="251">
        <v>6007.12</v>
      </c>
      <c r="H989" s="249">
        <v>840</v>
      </c>
      <c r="I989" s="252" t="s">
        <v>454</v>
      </c>
      <c r="J989" s="249"/>
    </row>
    <row r="990" spans="1:10">
      <c r="A990" s="249">
        <v>4426</v>
      </c>
      <c r="B990" s="249" t="s">
        <v>7275</v>
      </c>
      <c r="C990" s="249">
        <v>4426</v>
      </c>
      <c r="D990" s="249" t="s">
        <v>12763</v>
      </c>
      <c r="E990" s="250">
        <v>41257</v>
      </c>
      <c r="F990" s="225">
        <f t="shared" si="32"/>
        <v>41288</v>
      </c>
      <c r="G990" s="251">
        <v>6007.12</v>
      </c>
      <c r="H990" s="249">
        <v>840</v>
      </c>
      <c r="I990" s="252" t="s">
        <v>454</v>
      </c>
      <c r="J990" s="249"/>
    </row>
    <row r="991" spans="1:10">
      <c r="A991" s="249">
        <v>4416</v>
      </c>
      <c r="B991" s="249" t="s">
        <v>7275</v>
      </c>
      <c r="C991" s="249">
        <v>4416</v>
      </c>
      <c r="D991" s="249" t="s">
        <v>11960</v>
      </c>
      <c r="E991" s="250">
        <v>41249</v>
      </c>
      <c r="F991" s="225">
        <f t="shared" si="32"/>
        <v>41280</v>
      </c>
      <c r="G991" s="251">
        <v>6007.12</v>
      </c>
      <c r="H991" s="249">
        <v>840</v>
      </c>
      <c r="I991" s="252" t="s">
        <v>454</v>
      </c>
      <c r="J991" s="249"/>
    </row>
    <row r="992" spans="1:10">
      <c r="A992" s="249">
        <v>4419</v>
      </c>
      <c r="B992" s="249" t="s">
        <v>7275</v>
      </c>
      <c r="C992" s="249">
        <v>4419</v>
      </c>
      <c r="D992" s="249" t="s">
        <v>12635</v>
      </c>
      <c r="E992" s="250">
        <v>41255</v>
      </c>
      <c r="F992" s="225">
        <f t="shared" si="32"/>
        <v>41286</v>
      </c>
      <c r="G992" s="251">
        <v>6007.12</v>
      </c>
      <c r="H992" s="249">
        <v>840</v>
      </c>
      <c r="I992" s="252" t="s">
        <v>454</v>
      </c>
      <c r="J992" s="249"/>
    </row>
    <row r="993" spans="1:10">
      <c r="A993" s="249">
        <v>4415</v>
      </c>
      <c r="B993" s="249" t="s">
        <v>7275</v>
      </c>
      <c r="C993" s="249">
        <v>4415</v>
      </c>
      <c r="D993" s="249" t="s">
        <v>12123</v>
      </c>
      <c r="E993" s="250">
        <v>41254</v>
      </c>
      <c r="F993" s="225">
        <f t="shared" si="32"/>
        <v>41285</v>
      </c>
      <c r="G993" s="251">
        <v>6007.12</v>
      </c>
      <c r="H993" s="249">
        <v>840</v>
      </c>
      <c r="I993" s="252" t="s">
        <v>454</v>
      </c>
      <c r="J993" s="249"/>
    </row>
    <row r="994" spans="1:10">
      <c r="A994" s="249">
        <v>4431</v>
      </c>
      <c r="B994" s="249" t="s">
        <v>7275</v>
      </c>
      <c r="C994" s="249">
        <v>4431</v>
      </c>
      <c r="D994" s="249" t="s">
        <v>12766</v>
      </c>
      <c r="E994" s="250">
        <v>41257</v>
      </c>
      <c r="F994" s="225">
        <f t="shared" si="32"/>
        <v>41288</v>
      </c>
      <c r="G994" s="251">
        <v>6007.12</v>
      </c>
      <c r="H994" s="249">
        <v>840</v>
      </c>
      <c r="I994" s="252" t="s">
        <v>454</v>
      </c>
      <c r="J994" s="249"/>
    </row>
    <row r="995" spans="1:10">
      <c r="A995" s="249">
        <v>4430</v>
      </c>
      <c r="B995" s="249" t="s">
        <v>7275</v>
      </c>
      <c r="C995" s="249">
        <v>4430</v>
      </c>
      <c r="D995" s="249" t="s">
        <v>12638</v>
      </c>
      <c r="E995" s="250">
        <v>41255</v>
      </c>
      <c r="F995" s="225">
        <f t="shared" si="32"/>
        <v>41286</v>
      </c>
      <c r="G995" s="251">
        <v>6007.12</v>
      </c>
      <c r="H995" s="249">
        <v>840</v>
      </c>
      <c r="I995" s="252" t="s">
        <v>454</v>
      </c>
      <c r="J995" s="249"/>
    </row>
    <row r="996" spans="1:10">
      <c r="A996" s="249">
        <v>4428</v>
      </c>
      <c r="B996" s="249" t="s">
        <v>7275</v>
      </c>
      <c r="C996" s="249">
        <v>4428</v>
      </c>
      <c r="D996" s="249" t="s">
        <v>12126</v>
      </c>
      <c r="E996" s="250">
        <v>41253</v>
      </c>
      <c r="F996" s="225">
        <f t="shared" si="32"/>
        <v>41284</v>
      </c>
      <c r="G996" s="251">
        <v>6007.12</v>
      </c>
      <c r="H996" s="249">
        <v>840</v>
      </c>
      <c r="I996" s="252" t="s">
        <v>454</v>
      </c>
      <c r="J996" s="249"/>
    </row>
    <row r="997" spans="1:10">
      <c r="A997" s="249">
        <v>4418</v>
      </c>
      <c r="B997" s="249" t="s">
        <v>7275</v>
      </c>
      <c r="C997" s="249">
        <v>4418</v>
      </c>
      <c r="D997" s="249" t="s">
        <v>12129</v>
      </c>
      <c r="E997" s="250">
        <v>41253</v>
      </c>
      <c r="F997" s="225">
        <f t="shared" si="32"/>
        <v>41284</v>
      </c>
      <c r="G997" s="251">
        <v>6007.12</v>
      </c>
      <c r="H997" s="249">
        <v>840</v>
      </c>
      <c r="I997" s="252" t="s">
        <v>454</v>
      </c>
      <c r="J997" s="249"/>
    </row>
    <row r="998" spans="1:10">
      <c r="A998" s="249">
        <v>4425</v>
      </c>
      <c r="B998" s="249" t="s">
        <v>7275</v>
      </c>
      <c r="C998" s="249">
        <v>4425</v>
      </c>
      <c r="D998" s="249" t="s">
        <v>12132</v>
      </c>
      <c r="E998" s="250">
        <v>41253</v>
      </c>
      <c r="F998" s="225">
        <f t="shared" si="32"/>
        <v>41284</v>
      </c>
      <c r="G998" s="251">
        <v>6007.12</v>
      </c>
      <c r="H998" s="249">
        <v>840</v>
      </c>
      <c r="I998" s="252" t="s">
        <v>454</v>
      </c>
      <c r="J998" s="249"/>
    </row>
    <row r="999" spans="1:10">
      <c r="A999" s="249">
        <v>4424</v>
      </c>
      <c r="B999" s="249" t="s">
        <v>7275</v>
      </c>
      <c r="C999" s="249">
        <v>4424</v>
      </c>
      <c r="D999" s="249" t="s">
        <v>11963</v>
      </c>
      <c r="E999" s="250">
        <v>41248</v>
      </c>
      <c r="F999" s="225">
        <f t="shared" si="32"/>
        <v>41279</v>
      </c>
      <c r="G999" s="251">
        <v>6007.12</v>
      </c>
      <c r="H999" s="249">
        <v>840</v>
      </c>
      <c r="I999" s="252" t="s">
        <v>454</v>
      </c>
      <c r="J999" s="249"/>
    </row>
    <row r="1000" spans="1:10">
      <c r="A1000" s="249">
        <v>4422</v>
      </c>
      <c r="B1000" s="249" t="s">
        <v>7275</v>
      </c>
      <c r="C1000" s="249">
        <v>4422</v>
      </c>
      <c r="D1000" s="249" t="s">
        <v>11406</v>
      </c>
      <c r="E1000" s="250">
        <v>41247</v>
      </c>
      <c r="F1000" s="225">
        <f t="shared" si="32"/>
        <v>41278</v>
      </c>
      <c r="G1000" s="251">
        <v>6007.12</v>
      </c>
      <c r="H1000" s="249">
        <v>840</v>
      </c>
      <c r="I1000" s="252" t="s">
        <v>454</v>
      </c>
      <c r="J1000" s="249"/>
    </row>
    <row r="1001" spans="1:10">
      <c r="A1001" s="249">
        <v>4421</v>
      </c>
      <c r="B1001" s="249" t="s">
        <v>7275</v>
      </c>
      <c r="C1001" s="249">
        <v>4421</v>
      </c>
      <c r="D1001" s="249" t="s">
        <v>12641</v>
      </c>
      <c r="E1001" s="250">
        <v>41256</v>
      </c>
      <c r="F1001" s="225">
        <f t="shared" si="32"/>
        <v>41287</v>
      </c>
      <c r="G1001" s="251">
        <v>6007.12</v>
      </c>
      <c r="H1001" s="249">
        <v>840</v>
      </c>
      <c r="I1001" s="252" t="s">
        <v>454</v>
      </c>
      <c r="J1001" s="249"/>
    </row>
    <row r="1002" spans="1:10">
      <c r="A1002" s="249">
        <v>4420</v>
      </c>
      <c r="B1002" s="249" t="s">
        <v>7275</v>
      </c>
      <c r="C1002" s="249">
        <v>4420</v>
      </c>
      <c r="D1002" s="249" t="s">
        <v>11863</v>
      </c>
      <c r="E1002" s="250">
        <v>41248</v>
      </c>
      <c r="F1002" s="225">
        <f t="shared" si="32"/>
        <v>41279</v>
      </c>
      <c r="G1002" s="251">
        <v>6007.12</v>
      </c>
      <c r="H1002" s="249">
        <v>840</v>
      </c>
      <c r="I1002" s="252" t="s">
        <v>454</v>
      </c>
      <c r="J1002" s="249"/>
    </row>
    <row r="1003" spans="1:10">
      <c r="A1003" s="249">
        <v>4496</v>
      </c>
      <c r="B1003" s="249" t="s">
        <v>7688</v>
      </c>
      <c r="C1003" s="249">
        <v>4496</v>
      </c>
      <c r="D1003" s="249" t="s">
        <v>13489</v>
      </c>
      <c r="E1003" s="250">
        <v>41264</v>
      </c>
      <c r="F1003" s="225">
        <f t="shared" si="32"/>
        <v>41295</v>
      </c>
      <c r="G1003" s="251">
        <v>6007.12</v>
      </c>
      <c r="H1003" s="249">
        <v>841</v>
      </c>
      <c r="I1003" s="252" t="s">
        <v>454</v>
      </c>
      <c r="J1003" s="249"/>
    </row>
    <row r="1004" spans="1:10">
      <c r="A1004" s="249">
        <v>4532</v>
      </c>
      <c r="B1004" s="249" t="s">
        <v>7879</v>
      </c>
      <c r="C1004" s="249">
        <v>4532</v>
      </c>
      <c r="D1004" s="249" t="s">
        <v>12790</v>
      </c>
      <c r="E1004" s="250">
        <v>41257</v>
      </c>
      <c r="F1004" s="225">
        <f t="shared" si="32"/>
        <v>41288</v>
      </c>
      <c r="G1004" s="251">
        <v>6007.12</v>
      </c>
      <c r="H1004" s="249">
        <v>842</v>
      </c>
      <c r="I1004" s="252" t="s">
        <v>454</v>
      </c>
      <c r="J1004" s="249"/>
    </row>
    <row r="1005" spans="1:10">
      <c r="A1005" s="249">
        <v>4297</v>
      </c>
      <c r="B1005" s="249" t="s">
        <v>175</v>
      </c>
      <c r="C1005" s="249">
        <v>4297</v>
      </c>
      <c r="D1005" s="249" t="s">
        <v>12113</v>
      </c>
      <c r="E1005" s="250">
        <v>41255</v>
      </c>
      <c r="F1005" s="225">
        <f t="shared" si="32"/>
        <v>41286</v>
      </c>
      <c r="G1005" s="251">
        <v>6007.12</v>
      </c>
      <c r="H1005" s="249">
        <v>843</v>
      </c>
      <c r="I1005" s="252" t="s">
        <v>454</v>
      </c>
      <c r="J1005" s="249"/>
    </row>
    <row r="1006" spans="1:10">
      <c r="A1006" s="249">
        <v>4298</v>
      </c>
      <c r="B1006" s="249" t="s">
        <v>175</v>
      </c>
      <c r="C1006" s="249">
        <v>4298</v>
      </c>
      <c r="D1006" s="249" t="s">
        <v>12115</v>
      </c>
      <c r="E1006" s="250">
        <v>41255</v>
      </c>
      <c r="F1006" s="225">
        <f t="shared" si="32"/>
        <v>41286</v>
      </c>
      <c r="G1006" s="251">
        <v>6007.12</v>
      </c>
      <c r="H1006" s="249">
        <v>843</v>
      </c>
      <c r="I1006" s="252" t="s">
        <v>454</v>
      </c>
      <c r="J1006" s="249"/>
    </row>
    <row r="1007" spans="1:10">
      <c r="A1007" s="249">
        <v>4299</v>
      </c>
      <c r="B1007" s="249" t="s">
        <v>175</v>
      </c>
      <c r="C1007" s="249">
        <v>4299</v>
      </c>
      <c r="D1007" s="249" t="s">
        <v>12628</v>
      </c>
      <c r="E1007" s="250">
        <v>41255</v>
      </c>
      <c r="F1007" s="225">
        <f t="shared" si="32"/>
        <v>41286</v>
      </c>
      <c r="G1007" s="251">
        <v>6007.12</v>
      </c>
      <c r="H1007" s="249">
        <v>843</v>
      </c>
      <c r="I1007" s="252" t="s">
        <v>454</v>
      </c>
      <c r="J1007" s="249"/>
    </row>
    <row r="1008" spans="1:10">
      <c r="A1008" s="249">
        <v>4300</v>
      </c>
      <c r="B1008" s="249" t="s">
        <v>175</v>
      </c>
      <c r="C1008" s="249">
        <v>4300</v>
      </c>
      <c r="D1008" s="249" t="s">
        <v>12631</v>
      </c>
      <c r="E1008" s="250">
        <v>41254</v>
      </c>
      <c r="F1008" s="225">
        <f t="shared" si="32"/>
        <v>41285</v>
      </c>
      <c r="G1008" s="251">
        <v>6007.12</v>
      </c>
      <c r="H1008" s="249">
        <v>843</v>
      </c>
      <c r="I1008" s="252" t="s">
        <v>454</v>
      </c>
      <c r="J1008" s="249"/>
    </row>
    <row r="1009" spans="1:10">
      <c r="A1009" s="249">
        <v>4498</v>
      </c>
      <c r="B1009" s="249" t="s">
        <v>7698</v>
      </c>
      <c r="C1009" s="249">
        <v>4498</v>
      </c>
      <c r="D1009" s="249" t="s">
        <v>13186</v>
      </c>
      <c r="E1009" s="250">
        <v>41263</v>
      </c>
      <c r="F1009" s="225">
        <f t="shared" si="32"/>
        <v>41294</v>
      </c>
      <c r="G1009" s="251">
        <v>6007.12</v>
      </c>
      <c r="H1009" s="249">
        <v>844</v>
      </c>
      <c r="I1009" s="252" t="s">
        <v>454</v>
      </c>
      <c r="J1009" s="249"/>
    </row>
    <row r="1010" spans="1:10">
      <c r="A1010" s="249">
        <v>3734</v>
      </c>
      <c r="B1010" s="249" t="s">
        <v>2111</v>
      </c>
      <c r="C1010" s="249">
        <v>3734</v>
      </c>
      <c r="D1010" s="249" t="s">
        <v>12597</v>
      </c>
      <c r="E1010" s="250">
        <v>41255</v>
      </c>
      <c r="F1010" s="225">
        <f t="shared" si="32"/>
        <v>41286</v>
      </c>
      <c r="G1010" s="251">
        <v>6007.12</v>
      </c>
      <c r="H1010" s="249">
        <v>845</v>
      </c>
      <c r="I1010" s="252" t="s">
        <v>454</v>
      </c>
      <c r="J1010" s="249"/>
    </row>
    <row r="1011" spans="1:10">
      <c r="A1011" s="249">
        <v>3629</v>
      </c>
      <c r="B1011" s="249" t="s">
        <v>3200</v>
      </c>
      <c r="C1011" s="249">
        <v>3629</v>
      </c>
      <c r="D1011" s="249" t="s">
        <v>9275</v>
      </c>
      <c r="E1011" s="250">
        <v>41263</v>
      </c>
      <c r="F1011" s="225">
        <f t="shared" si="32"/>
        <v>41294</v>
      </c>
      <c r="G1011" s="251">
        <v>6007.12</v>
      </c>
      <c r="H1011" s="249">
        <v>846</v>
      </c>
      <c r="I1011" s="252" t="s">
        <v>454</v>
      </c>
      <c r="J1011" s="249"/>
    </row>
    <row r="1012" spans="1:10">
      <c r="A1012" s="249">
        <v>3491</v>
      </c>
      <c r="B1012" s="249" t="s">
        <v>2850</v>
      </c>
      <c r="C1012" s="249">
        <v>3491</v>
      </c>
      <c r="D1012" s="24" t="s">
        <v>17892</v>
      </c>
      <c r="E1012" s="250">
        <v>41255</v>
      </c>
      <c r="F1012" s="225">
        <f t="shared" si="32"/>
        <v>41286</v>
      </c>
      <c r="G1012" s="251">
        <v>6007.12</v>
      </c>
      <c r="H1012" s="249">
        <v>847</v>
      </c>
      <c r="I1012" s="252" t="s">
        <v>454</v>
      </c>
      <c r="J1012" s="249"/>
    </row>
    <row r="1013" spans="1:10">
      <c r="A1013" s="249">
        <v>3493</v>
      </c>
      <c r="B1013" s="249" t="s">
        <v>2850</v>
      </c>
      <c r="C1013" s="249">
        <v>3493</v>
      </c>
      <c r="D1013" s="249" t="s">
        <v>12591</v>
      </c>
      <c r="E1013" s="250">
        <v>41257</v>
      </c>
      <c r="F1013" s="225">
        <f t="shared" si="32"/>
        <v>41288</v>
      </c>
      <c r="G1013" s="251">
        <v>6007.12</v>
      </c>
      <c r="H1013" s="249">
        <v>847</v>
      </c>
      <c r="I1013" s="252" t="s">
        <v>454</v>
      </c>
      <c r="J1013" s="249"/>
    </row>
    <row r="1014" spans="1:10">
      <c r="A1014" s="249">
        <v>5557</v>
      </c>
      <c r="B1014" s="249" t="s">
        <v>1531</v>
      </c>
      <c r="C1014" s="249">
        <v>5557</v>
      </c>
      <c r="D1014" s="249" t="s">
        <v>12829</v>
      </c>
      <c r="E1014" s="250">
        <v>41260</v>
      </c>
      <c r="F1014" s="225">
        <f t="shared" si="32"/>
        <v>41291</v>
      </c>
      <c r="G1014" s="251">
        <v>6007.12</v>
      </c>
      <c r="H1014" s="249">
        <v>848</v>
      </c>
      <c r="I1014" s="252" t="s">
        <v>613</v>
      </c>
      <c r="J1014" s="249"/>
    </row>
    <row r="1015" spans="1:10">
      <c r="A1015" s="249">
        <v>4500</v>
      </c>
      <c r="B1015" s="249" t="s">
        <v>7707</v>
      </c>
      <c r="C1015" s="249">
        <v>4500</v>
      </c>
      <c r="D1015" s="249" t="s">
        <v>11871</v>
      </c>
      <c r="E1015" s="250">
        <v>41247</v>
      </c>
      <c r="F1015" s="225">
        <f t="shared" si="32"/>
        <v>41278</v>
      </c>
      <c r="G1015" s="251">
        <v>6007.12</v>
      </c>
      <c r="H1015" s="249">
        <v>849</v>
      </c>
      <c r="I1015" s="252" t="s">
        <v>454</v>
      </c>
      <c r="J1015" s="249"/>
    </row>
    <row r="1016" spans="1:10">
      <c r="A1016" s="249">
        <v>4501</v>
      </c>
      <c r="B1016" s="249" t="s">
        <v>7710</v>
      </c>
      <c r="C1016" s="249">
        <v>4501</v>
      </c>
      <c r="D1016" s="249" t="s">
        <v>13189</v>
      </c>
      <c r="E1016" s="250">
        <v>41262</v>
      </c>
      <c r="F1016" s="225">
        <f t="shared" si="32"/>
        <v>41293</v>
      </c>
      <c r="G1016" s="251">
        <v>6007.12</v>
      </c>
      <c r="H1016" s="249">
        <v>850</v>
      </c>
      <c r="I1016" s="252" t="s">
        <v>454</v>
      </c>
      <c r="J1016" s="249"/>
    </row>
    <row r="1017" spans="1:10">
      <c r="A1017" s="249">
        <v>3985</v>
      </c>
      <c r="B1017" s="249" t="s">
        <v>162</v>
      </c>
      <c r="C1017" s="249">
        <v>3985</v>
      </c>
      <c r="D1017" s="249" t="s">
        <v>9285</v>
      </c>
      <c r="E1017" s="250">
        <v>41261</v>
      </c>
      <c r="F1017" s="225">
        <f t="shared" si="32"/>
        <v>41292</v>
      </c>
      <c r="G1017" s="251">
        <v>6007.12</v>
      </c>
      <c r="H1017" s="249">
        <f>H1016+1</f>
        <v>851</v>
      </c>
      <c r="I1017" s="252" t="s">
        <v>454</v>
      </c>
      <c r="J1017" s="249"/>
    </row>
    <row r="1018" spans="1:10">
      <c r="A1018" s="249">
        <v>3978</v>
      </c>
      <c r="B1018" s="249" t="s">
        <v>162</v>
      </c>
      <c r="C1018" s="249">
        <v>3978</v>
      </c>
      <c r="D1018" s="249" t="s">
        <v>13129</v>
      </c>
      <c r="E1018" s="250">
        <v>41261</v>
      </c>
      <c r="F1018" s="225">
        <f t="shared" si="32"/>
        <v>41292</v>
      </c>
      <c r="G1018" s="251">
        <v>6007.12</v>
      </c>
      <c r="H1018" s="249">
        <f>H1017</f>
        <v>851</v>
      </c>
      <c r="I1018" s="252" t="s">
        <v>454</v>
      </c>
      <c r="J1018" s="249"/>
    </row>
    <row r="1019" spans="1:10">
      <c r="A1019" s="249">
        <v>3979</v>
      </c>
      <c r="B1019" s="249" t="s">
        <v>162</v>
      </c>
      <c r="C1019" s="249">
        <v>3979</v>
      </c>
      <c r="D1019" s="249" t="s">
        <v>6185</v>
      </c>
      <c r="E1019" s="250">
        <v>41260</v>
      </c>
      <c r="F1019" s="225">
        <f t="shared" si="32"/>
        <v>41291</v>
      </c>
      <c r="G1019" s="251">
        <v>6007.12</v>
      </c>
      <c r="H1019" s="249">
        <f>H1018</f>
        <v>851</v>
      </c>
      <c r="I1019" s="252" t="s">
        <v>454</v>
      </c>
      <c r="J1019" s="249"/>
    </row>
    <row r="1020" spans="1:10">
      <c r="A1020" s="249">
        <v>3981</v>
      </c>
      <c r="B1020" s="249" t="s">
        <v>162</v>
      </c>
      <c r="C1020" s="249">
        <v>3981</v>
      </c>
      <c r="D1020" s="249" t="s">
        <v>12744</v>
      </c>
      <c r="E1020" s="250">
        <v>41261</v>
      </c>
      <c r="F1020" s="225">
        <f t="shared" si="32"/>
        <v>41292</v>
      </c>
      <c r="G1020" s="251">
        <v>6007.12</v>
      </c>
      <c r="H1020" s="249">
        <f>H1019</f>
        <v>851</v>
      </c>
      <c r="I1020" s="252" t="s">
        <v>454</v>
      </c>
      <c r="J1020" s="249"/>
    </row>
    <row r="1021" spans="1:10">
      <c r="A1021" s="249">
        <v>4275</v>
      </c>
      <c r="B1021" s="249" t="s">
        <v>2610</v>
      </c>
      <c r="C1021" s="249">
        <v>4275</v>
      </c>
      <c r="D1021" s="249" t="s">
        <v>8642</v>
      </c>
      <c r="E1021" s="250">
        <v>41260</v>
      </c>
      <c r="F1021" s="225">
        <f t="shared" si="32"/>
        <v>41291</v>
      </c>
      <c r="G1021" s="251">
        <v>6007.12</v>
      </c>
      <c r="H1021" s="249">
        <f>H1020+1</f>
        <v>852</v>
      </c>
      <c r="I1021" s="252" t="s">
        <v>454</v>
      </c>
      <c r="J1021" s="249"/>
    </row>
    <row r="1022" spans="1:10">
      <c r="A1022" s="249">
        <v>4388</v>
      </c>
      <c r="B1022" s="249" t="s">
        <v>7365</v>
      </c>
      <c r="C1022" s="249">
        <v>4388</v>
      </c>
      <c r="D1022" s="249" t="s">
        <v>11442</v>
      </c>
      <c r="E1022" s="250">
        <v>41253</v>
      </c>
      <c r="F1022" s="225">
        <f t="shared" si="32"/>
        <v>41284</v>
      </c>
      <c r="G1022" s="251">
        <v>6007.12</v>
      </c>
      <c r="H1022" s="249">
        <f>H1021+1</f>
        <v>853</v>
      </c>
      <c r="I1022" s="252" t="s">
        <v>454</v>
      </c>
      <c r="J1022" s="249"/>
    </row>
    <row r="1023" spans="1:10">
      <c r="A1023" s="249">
        <v>4508</v>
      </c>
      <c r="B1023" s="249" t="s">
        <v>7736</v>
      </c>
      <c r="C1023" s="249">
        <v>4508</v>
      </c>
      <c r="D1023" s="249" t="s">
        <v>11973</v>
      </c>
      <c r="E1023" s="250">
        <v>41249</v>
      </c>
      <c r="F1023" s="225">
        <f t="shared" si="32"/>
        <v>41280</v>
      </c>
      <c r="G1023" s="251">
        <v>6007.12</v>
      </c>
      <c r="H1023" s="249">
        <f>H1022+1</f>
        <v>854</v>
      </c>
      <c r="I1023" s="252" t="s">
        <v>454</v>
      </c>
      <c r="J1023" s="249"/>
    </row>
    <row r="1024" spans="1:10">
      <c r="A1024" s="249">
        <v>3953</v>
      </c>
      <c r="B1024" s="249" t="s">
        <v>5197</v>
      </c>
      <c r="C1024" s="249">
        <v>3953</v>
      </c>
      <c r="D1024" s="249" t="s">
        <v>13475</v>
      </c>
      <c r="E1024" s="250">
        <v>41270</v>
      </c>
      <c r="F1024" s="225">
        <f t="shared" si="32"/>
        <v>41301</v>
      </c>
      <c r="G1024" s="251">
        <v>6007.12</v>
      </c>
      <c r="H1024" s="249">
        <f>H1023+1</f>
        <v>855</v>
      </c>
      <c r="I1024" s="252" t="s">
        <v>454</v>
      </c>
      <c r="J1024" s="249"/>
    </row>
    <row r="1025" spans="1:10">
      <c r="A1025" s="249">
        <v>4541</v>
      </c>
      <c r="B1025" s="249" t="s">
        <v>188</v>
      </c>
      <c r="C1025" s="249">
        <v>4541</v>
      </c>
      <c r="D1025" s="249" t="s">
        <v>13198</v>
      </c>
      <c r="E1025" s="250">
        <v>41261</v>
      </c>
      <c r="F1025" s="225">
        <f t="shared" si="32"/>
        <v>41292</v>
      </c>
      <c r="G1025" s="251">
        <v>6007.12</v>
      </c>
      <c r="H1025" s="249">
        <f>H1024+1</f>
        <v>856</v>
      </c>
      <c r="I1025" s="252" t="s">
        <v>454</v>
      </c>
      <c r="J1025" s="249"/>
    </row>
    <row r="1026" spans="1:10">
      <c r="A1026" s="249">
        <v>4544</v>
      </c>
      <c r="B1026" s="249" t="s">
        <v>188</v>
      </c>
      <c r="C1026" s="249">
        <v>4544</v>
      </c>
      <c r="D1026" s="249" t="s">
        <v>9236</v>
      </c>
      <c r="E1026" s="250">
        <v>41261</v>
      </c>
      <c r="F1026" s="225">
        <f t="shared" si="32"/>
        <v>41292</v>
      </c>
      <c r="G1026" s="251">
        <v>6007.12</v>
      </c>
      <c r="H1026" s="249">
        <f>H1025</f>
        <v>856</v>
      </c>
      <c r="I1026" s="252" t="s">
        <v>454</v>
      </c>
      <c r="J1026" s="249"/>
    </row>
    <row r="1027" spans="1:10">
      <c r="A1027" s="249">
        <v>4545</v>
      </c>
      <c r="B1027" s="249" t="s">
        <v>188</v>
      </c>
      <c r="C1027" s="249">
        <v>4545</v>
      </c>
      <c r="D1027" s="249" t="s">
        <v>13202</v>
      </c>
      <c r="E1027" s="250">
        <v>41262</v>
      </c>
      <c r="F1027" s="225">
        <f t="shared" si="32"/>
        <v>41293</v>
      </c>
      <c r="G1027" s="251">
        <v>6007.12</v>
      </c>
      <c r="H1027" s="249">
        <f>H1026</f>
        <v>856</v>
      </c>
      <c r="I1027" s="252" t="s">
        <v>454</v>
      </c>
      <c r="J1027" s="249"/>
    </row>
    <row r="1028" spans="1:10">
      <c r="A1028" s="249">
        <v>4510</v>
      </c>
      <c r="B1028" s="249" t="s">
        <v>7743</v>
      </c>
      <c r="C1028" s="249">
        <v>4510</v>
      </c>
      <c r="D1028" s="249" t="s">
        <v>12647</v>
      </c>
      <c r="E1028" s="250">
        <v>41255</v>
      </c>
      <c r="F1028" s="225">
        <f t="shared" ref="F1028:F1091" si="33">E1028+31</f>
        <v>41286</v>
      </c>
      <c r="G1028" s="251">
        <v>6007.12</v>
      </c>
      <c r="H1028" s="249">
        <f t="shared" ref="H1028:H1035" si="34">H1027+1</f>
        <v>857</v>
      </c>
      <c r="I1028" s="252" t="s">
        <v>11846</v>
      </c>
      <c r="J1028" s="249"/>
    </row>
    <row r="1029" spans="1:10">
      <c r="A1029" s="249" t="s">
        <v>1132</v>
      </c>
      <c r="B1029" s="249" t="s">
        <v>1069</v>
      </c>
      <c r="C1029" s="249" t="s">
        <v>1132</v>
      </c>
      <c r="D1029" s="249" t="s">
        <v>12041</v>
      </c>
      <c r="E1029" s="250">
        <v>41254</v>
      </c>
      <c r="F1029" s="225">
        <f t="shared" si="33"/>
        <v>41285</v>
      </c>
      <c r="G1029" s="251">
        <v>6007.12</v>
      </c>
      <c r="H1029" s="249">
        <f t="shared" si="34"/>
        <v>858</v>
      </c>
      <c r="I1029" s="252" t="s">
        <v>454</v>
      </c>
      <c r="J1029" s="249"/>
    </row>
    <row r="1030" spans="1:10">
      <c r="A1030" s="249">
        <v>4513</v>
      </c>
      <c r="B1030" s="249" t="s">
        <v>7757</v>
      </c>
      <c r="C1030" s="249">
        <v>4513</v>
      </c>
      <c r="D1030" s="249" t="s">
        <v>12650</v>
      </c>
      <c r="E1030" s="250">
        <v>41261</v>
      </c>
      <c r="F1030" s="225">
        <f t="shared" si="33"/>
        <v>41292</v>
      </c>
      <c r="G1030" s="251">
        <v>6007.12</v>
      </c>
      <c r="H1030" s="249">
        <f t="shared" si="34"/>
        <v>859</v>
      </c>
      <c r="I1030" s="252" t="s">
        <v>11846</v>
      </c>
      <c r="J1030" s="249"/>
    </row>
    <row r="1031" spans="1:10">
      <c r="A1031" s="249" t="s">
        <v>69</v>
      </c>
      <c r="B1031" s="249" t="s">
        <v>193</v>
      </c>
      <c r="C1031" s="249" t="s">
        <v>69</v>
      </c>
      <c r="D1031" s="249" t="s">
        <v>12037</v>
      </c>
      <c r="E1031" s="250">
        <v>41254</v>
      </c>
      <c r="F1031" s="225">
        <f t="shared" si="33"/>
        <v>41285</v>
      </c>
      <c r="G1031" s="251">
        <v>6007.12</v>
      </c>
      <c r="H1031" s="249">
        <f t="shared" si="34"/>
        <v>860</v>
      </c>
      <c r="I1031" s="252" t="s">
        <v>454</v>
      </c>
      <c r="J1031" s="249"/>
    </row>
    <row r="1032" spans="1:10">
      <c r="A1032" s="249">
        <v>5549</v>
      </c>
      <c r="B1032" s="249" t="s">
        <v>9094</v>
      </c>
      <c r="C1032" s="249">
        <v>5549</v>
      </c>
      <c r="D1032" s="249" t="s">
        <v>11988</v>
      </c>
      <c r="E1032" s="250">
        <v>41250</v>
      </c>
      <c r="F1032" s="225">
        <f t="shared" si="33"/>
        <v>41281</v>
      </c>
      <c r="G1032" s="251">
        <v>6007.12</v>
      </c>
      <c r="H1032" s="249">
        <f t="shared" si="34"/>
        <v>861</v>
      </c>
      <c r="I1032" s="252" t="s">
        <v>613</v>
      </c>
      <c r="J1032" s="249"/>
    </row>
    <row r="1033" spans="1:10">
      <c r="A1033" s="249">
        <v>4514</v>
      </c>
      <c r="B1033" s="249" t="s">
        <v>7762</v>
      </c>
      <c r="C1033" s="249">
        <v>4514</v>
      </c>
      <c r="D1033" s="249" t="s">
        <v>12141</v>
      </c>
      <c r="E1033" s="250">
        <v>41254</v>
      </c>
      <c r="F1033" s="225">
        <f t="shared" si="33"/>
        <v>41285</v>
      </c>
      <c r="G1033" s="251">
        <v>6007.12</v>
      </c>
      <c r="H1033" s="249">
        <f t="shared" si="34"/>
        <v>862</v>
      </c>
      <c r="I1033" s="252" t="s">
        <v>454</v>
      </c>
      <c r="J1033" s="249"/>
    </row>
    <row r="1034" spans="1:10">
      <c r="A1034" s="249">
        <v>4516</v>
      </c>
      <c r="B1034" s="249" t="s">
        <v>7770</v>
      </c>
      <c r="C1034" s="249">
        <v>4516</v>
      </c>
      <c r="D1034" s="249" t="s">
        <v>13192</v>
      </c>
      <c r="E1034" s="250">
        <v>41262</v>
      </c>
      <c r="F1034" s="225">
        <f t="shared" si="33"/>
        <v>41293</v>
      </c>
      <c r="G1034" s="251">
        <v>6007.12</v>
      </c>
      <c r="H1034" s="249">
        <f t="shared" si="34"/>
        <v>863</v>
      </c>
      <c r="I1034" s="252" t="s">
        <v>454</v>
      </c>
      <c r="J1034" s="249"/>
    </row>
    <row r="1035" spans="1:10">
      <c r="A1035" s="249">
        <v>4093</v>
      </c>
      <c r="B1035" s="249" t="s">
        <v>5948</v>
      </c>
      <c r="C1035" s="249">
        <v>4093</v>
      </c>
      <c r="D1035" s="249" t="s">
        <v>12061</v>
      </c>
      <c r="E1035" s="250">
        <v>41254</v>
      </c>
      <c r="F1035" s="225">
        <f t="shared" si="33"/>
        <v>41285</v>
      </c>
      <c r="G1035" s="251">
        <v>6007.12</v>
      </c>
      <c r="H1035" s="249">
        <f t="shared" si="34"/>
        <v>864</v>
      </c>
      <c r="I1035" s="252" t="s">
        <v>454</v>
      </c>
      <c r="J1035" s="249"/>
    </row>
    <row r="1036" spans="1:10">
      <c r="A1036" s="249">
        <v>4094</v>
      </c>
      <c r="B1036" s="249" t="s">
        <v>5948</v>
      </c>
      <c r="C1036" s="249">
        <v>4094</v>
      </c>
      <c r="D1036" s="249" t="s">
        <v>11933</v>
      </c>
      <c r="E1036" s="250">
        <v>41248</v>
      </c>
      <c r="F1036" s="225">
        <f t="shared" si="33"/>
        <v>41279</v>
      </c>
      <c r="G1036" s="251">
        <v>6007.12</v>
      </c>
      <c r="H1036" s="249">
        <f>H1035</f>
        <v>864</v>
      </c>
      <c r="I1036" s="252" t="s">
        <v>454</v>
      </c>
      <c r="J1036" s="249"/>
    </row>
    <row r="1037" spans="1:10">
      <c r="A1037" s="249">
        <v>4519</v>
      </c>
      <c r="B1037" s="249" t="s">
        <v>7782</v>
      </c>
      <c r="C1037" s="249">
        <v>4519</v>
      </c>
      <c r="D1037" s="249" t="s">
        <v>11579</v>
      </c>
      <c r="E1037" s="250">
        <v>41247</v>
      </c>
      <c r="F1037" s="225">
        <f t="shared" si="33"/>
        <v>41278</v>
      </c>
      <c r="G1037" s="251">
        <v>6007.12</v>
      </c>
      <c r="H1037" s="249">
        <f>H1036+1</f>
        <v>865</v>
      </c>
      <c r="I1037" s="252" t="s">
        <v>454</v>
      </c>
      <c r="J1037" s="249"/>
    </row>
    <row r="1038" spans="1:10">
      <c r="A1038" s="249">
        <v>4550</v>
      </c>
      <c r="B1038" s="249" t="s">
        <v>1818</v>
      </c>
      <c r="C1038" s="249">
        <v>4550</v>
      </c>
      <c r="D1038" s="249" t="s">
        <v>12148</v>
      </c>
      <c r="E1038" s="250">
        <v>41253</v>
      </c>
      <c r="F1038" s="225">
        <f t="shared" si="33"/>
        <v>41284</v>
      </c>
      <c r="G1038" s="251">
        <v>6007.12</v>
      </c>
      <c r="H1038" s="249">
        <f>H1037+1</f>
        <v>866</v>
      </c>
      <c r="I1038" s="252" t="s">
        <v>454</v>
      </c>
      <c r="J1038" s="249"/>
    </row>
    <row r="1039" spans="1:10">
      <c r="A1039" s="249" t="s">
        <v>1155</v>
      </c>
      <c r="B1039" s="249" t="s">
        <v>17038</v>
      </c>
      <c r="C1039" s="249" t="s">
        <v>1155</v>
      </c>
      <c r="D1039" s="249" t="s">
        <v>13108</v>
      </c>
      <c r="E1039" s="250">
        <v>41261</v>
      </c>
      <c r="F1039" s="225">
        <f t="shared" si="33"/>
        <v>41292</v>
      </c>
      <c r="G1039" s="251">
        <v>6007.12</v>
      </c>
      <c r="H1039" s="249">
        <f>H1038+1</f>
        <v>867</v>
      </c>
      <c r="I1039" s="252" t="s">
        <v>454</v>
      </c>
      <c r="J1039" s="249"/>
    </row>
    <row r="1040" spans="1:10">
      <c r="A1040" s="249">
        <v>3747</v>
      </c>
      <c r="B1040" s="249" t="s">
        <v>4089</v>
      </c>
      <c r="C1040" s="249">
        <v>3747</v>
      </c>
      <c r="D1040" s="249" t="s">
        <v>10397</v>
      </c>
      <c r="E1040" s="250">
        <v>41255</v>
      </c>
      <c r="F1040" s="225">
        <f t="shared" si="33"/>
        <v>41286</v>
      </c>
      <c r="G1040" s="251">
        <v>6007.12</v>
      </c>
      <c r="H1040" s="249">
        <f>H1039+1</f>
        <v>868</v>
      </c>
      <c r="I1040" s="252" t="s">
        <v>454</v>
      </c>
      <c r="J1040" s="249"/>
    </row>
    <row r="1041" spans="1:10">
      <c r="A1041" s="249">
        <v>4522</v>
      </c>
      <c r="B1041" s="249" t="s">
        <v>4089</v>
      </c>
      <c r="C1041" s="249">
        <v>4522</v>
      </c>
      <c r="D1041" s="249" t="s">
        <v>11585</v>
      </c>
      <c r="E1041" s="250">
        <v>41249</v>
      </c>
      <c r="F1041" s="225">
        <f t="shared" si="33"/>
        <v>41280</v>
      </c>
      <c r="G1041" s="251">
        <v>6007.12</v>
      </c>
      <c r="H1041" s="249">
        <f>H1040</f>
        <v>868</v>
      </c>
      <c r="I1041" s="252" t="s">
        <v>454</v>
      </c>
      <c r="J1041" s="249"/>
    </row>
    <row r="1042" spans="1:10">
      <c r="A1042" s="249">
        <v>4527</v>
      </c>
      <c r="B1042" s="249" t="s">
        <v>7869</v>
      </c>
      <c r="C1042" s="249">
        <v>4527</v>
      </c>
      <c r="D1042" s="249" t="s">
        <v>12146</v>
      </c>
      <c r="E1042" s="250">
        <v>41255</v>
      </c>
      <c r="F1042" s="225">
        <f t="shared" si="33"/>
        <v>41286</v>
      </c>
      <c r="G1042" s="251">
        <v>6007.12</v>
      </c>
      <c r="H1042" s="249">
        <f>H1041+1</f>
        <v>869</v>
      </c>
      <c r="I1042" s="252" t="s">
        <v>11846</v>
      </c>
      <c r="J1042" s="249"/>
    </row>
    <row r="1043" spans="1:10">
      <c r="A1043" s="249">
        <v>5543</v>
      </c>
      <c r="B1043" s="249" t="s">
        <v>7874</v>
      </c>
      <c r="C1043" s="249">
        <v>5543</v>
      </c>
      <c r="D1043" s="249" t="s">
        <v>13235</v>
      </c>
      <c r="E1043" s="250">
        <v>41263</v>
      </c>
      <c r="F1043" s="225">
        <f t="shared" si="33"/>
        <v>41294</v>
      </c>
      <c r="G1043" s="251">
        <v>6007.12</v>
      </c>
      <c r="H1043" s="249">
        <f>H1042+1</f>
        <v>870</v>
      </c>
      <c r="I1043" s="252" t="s">
        <v>454</v>
      </c>
      <c r="J1043" s="249"/>
    </row>
    <row r="1044" spans="1:10">
      <c r="A1044" s="249">
        <v>4446</v>
      </c>
      <c r="B1044" s="249" t="s">
        <v>3551</v>
      </c>
      <c r="C1044" s="249">
        <v>4446</v>
      </c>
      <c r="D1044" s="249" t="s">
        <v>13484</v>
      </c>
      <c r="E1044" s="250">
        <v>41269</v>
      </c>
      <c r="F1044" s="225">
        <f t="shared" si="33"/>
        <v>41300</v>
      </c>
      <c r="G1044" s="251">
        <v>6007.12</v>
      </c>
      <c r="H1044" s="249">
        <f>H1043+1</f>
        <v>871</v>
      </c>
      <c r="I1044" s="252" t="s">
        <v>454</v>
      </c>
      <c r="J1044" s="249"/>
    </row>
    <row r="1045" spans="1:10">
      <c r="A1045" s="249">
        <v>4581</v>
      </c>
      <c r="B1045" s="249" t="s">
        <v>3551</v>
      </c>
      <c r="C1045" s="249">
        <v>4581</v>
      </c>
      <c r="D1045" s="249" t="s">
        <v>13495</v>
      </c>
      <c r="E1045" s="250">
        <v>41264</v>
      </c>
      <c r="F1045" s="225">
        <f t="shared" si="33"/>
        <v>41295</v>
      </c>
      <c r="G1045" s="251">
        <v>6007.12</v>
      </c>
      <c r="H1045" s="249">
        <f>H1044</f>
        <v>871</v>
      </c>
      <c r="I1045" s="252" t="s">
        <v>454</v>
      </c>
      <c r="J1045" s="249"/>
    </row>
    <row r="1046" spans="1:10">
      <c r="A1046" s="249">
        <v>3752</v>
      </c>
      <c r="B1046" s="249" t="s">
        <v>3462</v>
      </c>
      <c r="C1046" s="249">
        <v>3752</v>
      </c>
      <c r="D1046" s="249" t="s">
        <v>12056</v>
      </c>
      <c r="E1046" s="250">
        <v>41254</v>
      </c>
      <c r="F1046" s="225">
        <f t="shared" si="33"/>
        <v>41285</v>
      </c>
      <c r="G1046" s="251">
        <v>6007.12</v>
      </c>
      <c r="H1046" s="249">
        <f>H1045+1</f>
        <v>872</v>
      </c>
      <c r="I1046" s="252" t="s">
        <v>454</v>
      </c>
      <c r="J1046" s="249"/>
    </row>
    <row r="1047" spans="1:10">
      <c r="A1047" s="249">
        <v>3751</v>
      </c>
      <c r="B1047" s="249" t="s">
        <v>3462</v>
      </c>
      <c r="C1047" s="249">
        <v>3751</v>
      </c>
      <c r="D1047" s="249" t="s">
        <v>10449</v>
      </c>
      <c r="E1047" s="250">
        <v>41257</v>
      </c>
      <c r="F1047" s="225">
        <f t="shared" si="33"/>
        <v>41288</v>
      </c>
      <c r="G1047" s="251">
        <v>6007.12</v>
      </c>
      <c r="H1047" s="249">
        <f>H1046</f>
        <v>872</v>
      </c>
      <c r="I1047" s="252" t="s">
        <v>454</v>
      </c>
      <c r="J1047" s="249"/>
    </row>
    <row r="1048" spans="1:10">
      <c r="A1048" s="249">
        <v>4584</v>
      </c>
      <c r="B1048" s="249" t="s">
        <v>8127</v>
      </c>
      <c r="C1048" s="249">
        <v>4584</v>
      </c>
      <c r="D1048" s="249" t="s">
        <v>13493</v>
      </c>
      <c r="E1048" s="250">
        <v>41270</v>
      </c>
      <c r="F1048" s="225">
        <f t="shared" si="33"/>
        <v>41301</v>
      </c>
      <c r="G1048" s="251">
        <v>6007.12</v>
      </c>
      <c r="H1048" s="249">
        <f t="shared" ref="H1048:H1053" si="35">H1047+1</f>
        <v>873</v>
      </c>
      <c r="I1048" s="252" t="s">
        <v>454</v>
      </c>
      <c r="J1048" s="249"/>
    </row>
    <row r="1049" spans="1:10">
      <c r="A1049" s="249">
        <v>3650</v>
      </c>
      <c r="B1049" s="249" t="s">
        <v>2392</v>
      </c>
      <c r="C1049" s="249">
        <v>3650</v>
      </c>
      <c r="D1049" s="249" t="s">
        <v>13123</v>
      </c>
      <c r="E1049" s="250">
        <v>41263</v>
      </c>
      <c r="F1049" s="225">
        <f t="shared" si="33"/>
        <v>41294</v>
      </c>
      <c r="G1049" s="251">
        <v>6007.12</v>
      </c>
      <c r="H1049" s="249">
        <f t="shared" si="35"/>
        <v>874</v>
      </c>
      <c r="I1049" s="252" t="s">
        <v>454</v>
      </c>
      <c r="J1049" s="249"/>
    </row>
    <row r="1050" spans="1:10">
      <c r="A1050" s="249">
        <v>4586</v>
      </c>
      <c r="B1050" s="249" t="s">
        <v>8125</v>
      </c>
      <c r="C1050" s="249">
        <v>4586</v>
      </c>
      <c r="D1050" s="249" t="s">
        <v>13455</v>
      </c>
      <c r="E1050" s="250">
        <v>41264</v>
      </c>
      <c r="F1050" s="225">
        <f t="shared" si="33"/>
        <v>41295</v>
      </c>
      <c r="G1050" s="251">
        <v>6007.12</v>
      </c>
      <c r="H1050" s="249">
        <f t="shared" si="35"/>
        <v>875</v>
      </c>
      <c r="I1050" s="252" t="s">
        <v>454</v>
      </c>
      <c r="J1050" s="249"/>
    </row>
    <row r="1051" spans="1:10">
      <c r="A1051" s="249">
        <v>4179</v>
      </c>
      <c r="B1051" s="249" t="s">
        <v>2408</v>
      </c>
      <c r="C1051" s="249">
        <v>4179</v>
      </c>
      <c r="D1051" s="249" t="s">
        <v>17910</v>
      </c>
      <c r="E1051" s="250">
        <v>41257</v>
      </c>
      <c r="F1051" s="225">
        <f t="shared" si="33"/>
        <v>41288</v>
      </c>
      <c r="G1051" s="251">
        <v>6007.12</v>
      </c>
      <c r="H1051" s="249">
        <f t="shared" si="35"/>
        <v>876</v>
      </c>
      <c r="I1051" s="252" t="s">
        <v>454</v>
      </c>
      <c r="J1051" s="249"/>
    </row>
    <row r="1052" spans="1:10">
      <c r="A1052" s="249">
        <v>4587</v>
      </c>
      <c r="B1052" s="249" t="s">
        <v>8124</v>
      </c>
      <c r="C1052" s="249">
        <v>4587</v>
      </c>
      <c r="D1052" s="249" t="s">
        <v>12657</v>
      </c>
      <c r="E1052" s="250">
        <v>41256</v>
      </c>
      <c r="F1052" s="225">
        <f t="shared" si="33"/>
        <v>41287</v>
      </c>
      <c r="G1052" s="251">
        <v>6007.12</v>
      </c>
      <c r="H1052" s="249">
        <f t="shared" si="35"/>
        <v>877</v>
      </c>
      <c r="I1052" s="252" t="s">
        <v>11846</v>
      </c>
      <c r="J1052" s="249"/>
    </row>
    <row r="1053" spans="1:10">
      <c r="A1053" s="249">
        <v>4564</v>
      </c>
      <c r="B1053" s="249" t="s">
        <v>7960</v>
      </c>
      <c r="C1053" s="249">
        <v>4564</v>
      </c>
      <c r="D1053" s="249" t="s">
        <v>11874</v>
      </c>
      <c r="E1053" s="250">
        <v>41248</v>
      </c>
      <c r="F1053" s="225">
        <f t="shared" si="33"/>
        <v>41279</v>
      </c>
      <c r="G1053" s="251">
        <v>6007.12</v>
      </c>
      <c r="H1053" s="249">
        <f t="shared" si="35"/>
        <v>878</v>
      </c>
      <c r="I1053" s="252" t="s">
        <v>454</v>
      </c>
      <c r="J1053" s="249"/>
    </row>
    <row r="1054" spans="1:10">
      <c r="A1054" s="249">
        <v>4565</v>
      </c>
      <c r="B1054" s="249" t="s">
        <v>7960</v>
      </c>
      <c r="C1054" s="249">
        <v>4565</v>
      </c>
      <c r="D1054" s="249" t="s">
        <v>11638</v>
      </c>
      <c r="E1054" s="250">
        <v>41249</v>
      </c>
      <c r="F1054" s="225">
        <f t="shared" si="33"/>
        <v>41280</v>
      </c>
      <c r="G1054" s="251">
        <v>6007.12</v>
      </c>
      <c r="H1054" s="249">
        <f>H1053</f>
        <v>878</v>
      </c>
      <c r="I1054" s="252" t="s">
        <v>454</v>
      </c>
      <c r="J1054" s="249"/>
    </row>
    <row r="1055" spans="1:10">
      <c r="A1055" s="249">
        <v>4566</v>
      </c>
      <c r="B1055" s="249" t="s">
        <v>7960</v>
      </c>
      <c r="C1055" s="249">
        <v>4566</v>
      </c>
      <c r="D1055" s="249" t="s">
        <v>11876</v>
      </c>
      <c r="E1055" s="250">
        <v>41249</v>
      </c>
      <c r="F1055" s="225">
        <f t="shared" si="33"/>
        <v>41280</v>
      </c>
      <c r="G1055" s="251">
        <v>6007.12</v>
      </c>
      <c r="H1055" s="249">
        <f>H1054</f>
        <v>878</v>
      </c>
      <c r="I1055" s="252" t="s">
        <v>454</v>
      </c>
      <c r="J1055" s="249"/>
    </row>
    <row r="1056" spans="1:10">
      <c r="A1056" s="249">
        <v>4588</v>
      </c>
      <c r="B1056" s="249" t="s">
        <v>7960</v>
      </c>
      <c r="C1056" s="249">
        <v>4588</v>
      </c>
      <c r="D1056" s="249" t="s">
        <v>11878</v>
      </c>
      <c r="E1056" s="250">
        <v>41248</v>
      </c>
      <c r="F1056" s="225">
        <f t="shared" si="33"/>
        <v>41279</v>
      </c>
      <c r="G1056" s="251">
        <v>6007.12</v>
      </c>
      <c r="H1056" s="249">
        <f>H1055</f>
        <v>878</v>
      </c>
      <c r="I1056" s="252" t="s">
        <v>454</v>
      </c>
      <c r="J1056" s="249"/>
    </row>
    <row r="1057" spans="1:10">
      <c r="A1057" s="249">
        <v>3994</v>
      </c>
      <c r="B1057" s="249" t="s">
        <v>1661</v>
      </c>
      <c r="C1057" s="249">
        <v>3994</v>
      </c>
      <c r="D1057" s="249" t="s">
        <v>9292</v>
      </c>
      <c r="E1057" s="250">
        <v>41255</v>
      </c>
      <c r="F1057" s="225">
        <f t="shared" si="33"/>
        <v>41286</v>
      </c>
      <c r="G1057" s="251">
        <v>6007.12</v>
      </c>
      <c r="H1057" s="249">
        <f>H1056+1</f>
        <v>879</v>
      </c>
      <c r="I1057" s="252" t="s">
        <v>454</v>
      </c>
      <c r="J1057" s="249"/>
    </row>
    <row r="1058" spans="1:10">
      <c r="A1058" s="249">
        <v>4589</v>
      </c>
      <c r="B1058" s="249" t="s">
        <v>8123</v>
      </c>
      <c r="C1058" s="249">
        <v>4589</v>
      </c>
      <c r="D1058" s="249" t="s">
        <v>13205</v>
      </c>
      <c r="E1058" s="250">
        <v>41263</v>
      </c>
      <c r="F1058" s="225">
        <f t="shared" si="33"/>
        <v>41294</v>
      </c>
      <c r="G1058" s="251">
        <v>6007.12</v>
      </c>
      <c r="H1058" s="249">
        <f>H1057+1</f>
        <v>880</v>
      </c>
      <c r="I1058" s="252" t="s">
        <v>454</v>
      </c>
      <c r="J1058" s="249"/>
    </row>
    <row r="1059" spans="1:10">
      <c r="A1059" s="249">
        <v>4192</v>
      </c>
      <c r="B1059" s="249" t="s">
        <v>6406</v>
      </c>
      <c r="C1059" s="249">
        <v>4192</v>
      </c>
      <c r="D1059" s="249" t="s">
        <v>12067</v>
      </c>
      <c r="E1059" s="250">
        <v>41257</v>
      </c>
      <c r="F1059" s="225">
        <f t="shared" si="33"/>
        <v>41288</v>
      </c>
      <c r="G1059" s="251">
        <v>6007.12</v>
      </c>
      <c r="H1059" s="249">
        <f>H1058+1</f>
        <v>881</v>
      </c>
      <c r="I1059" s="252" t="s">
        <v>454</v>
      </c>
      <c r="J1059" s="249"/>
    </row>
    <row r="1060" spans="1:10">
      <c r="A1060" s="249">
        <v>4193</v>
      </c>
      <c r="B1060" s="249" t="s">
        <v>6406</v>
      </c>
      <c r="C1060" s="249">
        <v>4193</v>
      </c>
      <c r="D1060" s="249" t="s">
        <v>17926</v>
      </c>
      <c r="E1060" s="250">
        <v>41262</v>
      </c>
      <c r="F1060" s="225">
        <f t="shared" si="33"/>
        <v>41293</v>
      </c>
      <c r="G1060" s="251">
        <v>6007.12</v>
      </c>
      <c r="H1060" s="249">
        <f>H1059</f>
        <v>881</v>
      </c>
      <c r="I1060" s="252" t="s">
        <v>454</v>
      </c>
      <c r="J1060" s="249"/>
    </row>
    <row r="1061" spans="1:10">
      <c r="A1061" s="249">
        <v>4191</v>
      </c>
      <c r="B1061" s="249" t="s">
        <v>6406</v>
      </c>
      <c r="C1061" s="249">
        <v>4191</v>
      </c>
      <c r="D1061" s="249" t="s">
        <v>17925</v>
      </c>
      <c r="E1061" s="250">
        <v>41256</v>
      </c>
      <c r="F1061" s="225">
        <f t="shared" si="33"/>
        <v>41287</v>
      </c>
      <c r="G1061" s="251">
        <v>6007.12</v>
      </c>
      <c r="H1061" s="249">
        <f>H1060</f>
        <v>881</v>
      </c>
      <c r="I1061" s="252" t="s">
        <v>454</v>
      </c>
      <c r="J1061" s="249"/>
    </row>
    <row r="1062" spans="1:10">
      <c r="A1062" s="249">
        <v>4590</v>
      </c>
      <c r="B1062" s="249" t="s">
        <v>6406</v>
      </c>
      <c r="C1062" s="249">
        <v>4590</v>
      </c>
      <c r="D1062" s="249" t="s">
        <v>12151</v>
      </c>
      <c r="E1062" s="250">
        <v>41261</v>
      </c>
      <c r="F1062" s="225">
        <f t="shared" si="33"/>
        <v>41292</v>
      </c>
      <c r="G1062" s="251">
        <v>6007.12</v>
      </c>
      <c r="H1062" s="249">
        <v>881</v>
      </c>
      <c r="I1062" s="252" t="s">
        <v>454</v>
      </c>
      <c r="J1062" s="249"/>
    </row>
    <row r="1063" spans="1:10">
      <c r="A1063" s="249">
        <v>4591</v>
      </c>
      <c r="B1063" s="249" t="s">
        <v>8364</v>
      </c>
      <c r="C1063" s="249">
        <v>4591</v>
      </c>
      <c r="D1063" s="249" t="s">
        <v>12169</v>
      </c>
      <c r="E1063" s="250">
        <v>41253</v>
      </c>
      <c r="F1063" s="225">
        <f t="shared" si="33"/>
        <v>41284</v>
      </c>
      <c r="G1063" s="251">
        <v>6007.12</v>
      </c>
      <c r="H1063" s="249">
        <f>H1061+1</f>
        <v>882</v>
      </c>
      <c r="I1063" s="252" t="s">
        <v>11846</v>
      </c>
      <c r="J1063" s="249"/>
    </row>
    <row r="1064" spans="1:10">
      <c r="A1064" s="249">
        <v>4592</v>
      </c>
      <c r="B1064" s="249" t="s">
        <v>8360</v>
      </c>
      <c r="C1064" s="249">
        <v>4592</v>
      </c>
      <c r="D1064" s="249" t="s">
        <v>12164</v>
      </c>
      <c r="E1064" s="250">
        <v>41250</v>
      </c>
      <c r="F1064" s="225">
        <f t="shared" si="33"/>
        <v>41281</v>
      </c>
      <c r="G1064" s="251">
        <v>6007.12</v>
      </c>
      <c r="H1064" s="249">
        <f>H1063+1</f>
        <v>883</v>
      </c>
      <c r="I1064" s="252" t="s">
        <v>454</v>
      </c>
      <c r="J1064" s="249"/>
    </row>
    <row r="1065" spans="1:10">
      <c r="A1065" s="249" t="s">
        <v>1160</v>
      </c>
      <c r="B1065" s="249" t="s">
        <v>1086</v>
      </c>
      <c r="C1065" s="249" t="s">
        <v>1160</v>
      </c>
      <c r="D1065" s="249" t="s">
        <v>5143</v>
      </c>
      <c r="E1065" s="250">
        <v>41249</v>
      </c>
      <c r="F1065" s="225">
        <f t="shared" si="33"/>
        <v>41280</v>
      </c>
      <c r="G1065" s="251">
        <v>6007.12</v>
      </c>
      <c r="H1065" s="249">
        <f>H1064+1</f>
        <v>884</v>
      </c>
      <c r="I1065" s="252" t="s">
        <v>454</v>
      </c>
      <c r="J1065" s="249"/>
    </row>
    <row r="1066" spans="1:10">
      <c r="A1066" s="249">
        <v>3880</v>
      </c>
      <c r="B1066" s="249" t="s">
        <v>4755</v>
      </c>
      <c r="C1066" s="249">
        <v>3880</v>
      </c>
      <c r="D1066" s="249" t="s">
        <v>13126</v>
      </c>
      <c r="E1066" s="250">
        <v>41263</v>
      </c>
      <c r="F1066" s="225">
        <f t="shared" si="33"/>
        <v>41294</v>
      </c>
      <c r="G1066" s="251">
        <v>6007.12</v>
      </c>
      <c r="H1066" s="249">
        <f>H1065+1</f>
        <v>885</v>
      </c>
      <c r="I1066" s="252" t="s">
        <v>454</v>
      </c>
      <c r="J1066" s="249"/>
    </row>
    <row r="1067" spans="1:10">
      <c r="A1067" s="249">
        <v>5591</v>
      </c>
      <c r="B1067" s="249" t="s">
        <v>161</v>
      </c>
      <c r="C1067" s="249">
        <v>5591</v>
      </c>
      <c r="D1067" s="249" t="s">
        <v>13255</v>
      </c>
      <c r="E1067" s="250">
        <v>41263</v>
      </c>
      <c r="F1067" s="225">
        <f t="shared" si="33"/>
        <v>41294</v>
      </c>
      <c r="G1067" s="251">
        <v>6007.12</v>
      </c>
      <c r="H1067" s="249">
        <f>H1066+1</f>
        <v>886</v>
      </c>
      <c r="I1067" s="252" t="s">
        <v>454</v>
      </c>
      <c r="J1067" s="249"/>
    </row>
    <row r="1068" spans="1:10">
      <c r="A1068" s="249">
        <v>5592</v>
      </c>
      <c r="B1068" s="249" t="s">
        <v>161</v>
      </c>
      <c r="C1068" s="249">
        <v>5592</v>
      </c>
      <c r="D1068" s="249" t="s">
        <v>12854</v>
      </c>
      <c r="E1068" s="250">
        <v>41261</v>
      </c>
      <c r="F1068" s="225">
        <f t="shared" si="33"/>
        <v>41292</v>
      </c>
      <c r="G1068" s="251">
        <v>6007.12</v>
      </c>
      <c r="H1068" s="249">
        <f t="shared" ref="H1068:H1074" si="36">H1067</f>
        <v>886</v>
      </c>
      <c r="I1068" s="252" t="s">
        <v>454</v>
      </c>
      <c r="J1068" s="249"/>
    </row>
    <row r="1069" spans="1:10">
      <c r="A1069" s="249">
        <v>5593</v>
      </c>
      <c r="B1069" s="249" t="s">
        <v>161</v>
      </c>
      <c r="C1069" s="249">
        <v>5593</v>
      </c>
      <c r="D1069" s="249" t="s">
        <v>13258</v>
      </c>
      <c r="E1069" s="250">
        <v>41263</v>
      </c>
      <c r="F1069" s="225">
        <f t="shared" si="33"/>
        <v>41294</v>
      </c>
      <c r="G1069" s="251">
        <v>6007.12</v>
      </c>
      <c r="H1069" s="249">
        <f t="shared" si="36"/>
        <v>886</v>
      </c>
      <c r="I1069" s="252" t="s">
        <v>454</v>
      </c>
      <c r="J1069" s="249"/>
    </row>
    <row r="1070" spans="1:10">
      <c r="A1070" s="249">
        <v>5595</v>
      </c>
      <c r="B1070" s="249" t="s">
        <v>161</v>
      </c>
      <c r="C1070" s="249">
        <v>5595</v>
      </c>
      <c r="D1070" s="249" t="s">
        <v>13261</v>
      </c>
      <c r="E1070" s="250">
        <v>41261</v>
      </c>
      <c r="F1070" s="225">
        <f t="shared" si="33"/>
        <v>41292</v>
      </c>
      <c r="G1070" s="251">
        <v>6007.12</v>
      </c>
      <c r="H1070" s="249">
        <f t="shared" si="36"/>
        <v>886</v>
      </c>
      <c r="I1070" s="252" t="s">
        <v>454</v>
      </c>
      <c r="J1070" s="249"/>
    </row>
    <row r="1071" spans="1:10">
      <c r="A1071" s="249">
        <v>5596</v>
      </c>
      <c r="B1071" s="249" t="s">
        <v>161</v>
      </c>
      <c r="C1071" s="249">
        <v>5596</v>
      </c>
      <c r="D1071" s="249" t="s">
        <v>13264</v>
      </c>
      <c r="E1071" s="250">
        <v>41262</v>
      </c>
      <c r="F1071" s="225">
        <f t="shared" si="33"/>
        <v>41293</v>
      </c>
      <c r="G1071" s="251">
        <v>6007.12</v>
      </c>
      <c r="H1071" s="249">
        <f t="shared" si="36"/>
        <v>886</v>
      </c>
      <c r="I1071" s="252" t="s">
        <v>454</v>
      </c>
      <c r="J1071" s="249"/>
    </row>
    <row r="1072" spans="1:10">
      <c r="A1072" s="249">
        <v>5597</v>
      </c>
      <c r="B1072" s="249" t="s">
        <v>161</v>
      </c>
      <c r="C1072" s="249">
        <v>5597</v>
      </c>
      <c r="D1072" s="249" t="s">
        <v>13267</v>
      </c>
      <c r="E1072" s="250">
        <v>41264</v>
      </c>
      <c r="F1072" s="225">
        <f t="shared" si="33"/>
        <v>41295</v>
      </c>
      <c r="G1072" s="251">
        <v>6007.12</v>
      </c>
      <c r="H1072" s="249">
        <f t="shared" si="36"/>
        <v>886</v>
      </c>
      <c r="I1072" s="252" t="s">
        <v>454</v>
      </c>
      <c r="J1072" s="249"/>
    </row>
    <row r="1073" spans="1:10">
      <c r="A1073" s="249">
        <v>5598</v>
      </c>
      <c r="B1073" s="249" t="s">
        <v>161</v>
      </c>
      <c r="C1073" s="249">
        <v>5598</v>
      </c>
      <c r="D1073" s="249" t="s">
        <v>13270</v>
      </c>
      <c r="E1073" s="250">
        <v>41261</v>
      </c>
      <c r="F1073" s="225">
        <f t="shared" si="33"/>
        <v>41292</v>
      </c>
      <c r="G1073" s="251">
        <v>6007.12</v>
      </c>
      <c r="H1073" s="249">
        <f t="shared" si="36"/>
        <v>886</v>
      </c>
      <c r="I1073" s="252" t="s">
        <v>454</v>
      </c>
      <c r="J1073" s="249"/>
    </row>
    <row r="1074" spans="1:10">
      <c r="A1074" s="249">
        <v>5599</v>
      </c>
      <c r="B1074" s="249" t="s">
        <v>161</v>
      </c>
      <c r="C1074" s="249">
        <v>5599</v>
      </c>
      <c r="D1074" s="249" t="s">
        <v>13273</v>
      </c>
      <c r="E1074" s="250">
        <v>41262</v>
      </c>
      <c r="F1074" s="225">
        <f t="shared" si="33"/>
        <v>41293</v>
      </c>
      <c r="G1074" s="251">
        <v>6007.12</v>
      </c>
      <c r="H1074" s="249">
        <f t="shared" si="36"/>
        <v>886</v>
      </c>
      <c r="I1074" s="252" t="s">
        <v>454</v>
      </c>
      <c r="J1074" s="249"/>
    </row>
    <row r="1075" spans="1:10">
      <c r="A1075" s="249">
        <v>3761</v>
      </c>
      <c r="B1075" s="249" t="s">
        <v>3439</v>
      </c>
      <c r="C1075" s="249">
        <v>3761</v>
      </c>
      <c r="D1075" s="249" t="s">
        <v>4940</v>
      </c>
      <c r="E1075" s="250">
        <v>41250</v>
      </c>
      <c r="F1075" s="225">
        <f t="shared" si="33"/>
        <v>41281</v>
      </c>
      <c r="G1075" s="251">
        <v>6007.12</v>
      </c>
      <c r="H1075" s="249">
        <f t="shared" ref="H1075:H1080" si="37">H1074+1</f>
        <v>887</v>
      </c>
      <c r="I1075" s="252" t="s">
        <v>613</v>
      </c>
      <c r="J1075" s="249"/>
    </row>
    <row r="1076" spans="1:10">
      <c r="A1076" s="249">
        <v>3658</v>
      </c>
      <c r="B1076" s="249" t="s">
        <v>3483</v>
      </c>
      <c r="C1076" s="249">
        <v>3658</v>
      </c>
      <c r="D1076" s="249" t="s">
        <v>13120</v>
      </c>
      <c r="E1076" s="250">
        <v>41263</v>
      </c>
      <c r="F1076" s="225">
        <f t="shared" si="33"/>
        <v>41294</v>
      </c>
      <c r="G1076" s="251">
        <v>6007.12</v>
      </c>
      <c r="H1076" s="249">
        <f t="shared" si="37"/>
        <v>888</v>
      </c>
      <c r="I1076" s="252" t="s">
        <v>454</v>
      </c>
      <c r="J1076" s="249"/>
    </row>
    <row r="1077" spans="1:10">
      <c r="A1077" s="249">
        <v>4593</v>
      </c>
      <c r="B1077" s="249" t="s">
        <v>8355</v>
      </c>
      <c r="C1077" s="249">
        <v>4593</v>
      </c>
      <c r="D1077" s="249" t="s">
        <v>13217</v>
      </c>
      <c r="E1077" s="250">
        <v>41263</v>
      </c>
      <c r="F1077" s="225">
        <f t="shared" si="33"/>
        <v>41294</v>
      </c>
      <c r="G1077" s="251">
        <v>6007.12</v>
      </c>
      <c r="H1077" s="249">
        <f t="shared" si="37"/>
        <v>889</v>
      </c>
      <c r="I1077" s="252" t="s">
        <v>454</v>
      </c>
      <c r="J1077" s="249"/>
    </row>
    <row r="1078" spans="1:10">
      <c r="A1078" s="249">
        <v>4594</v>
      </c>
      <c r="B1078" s="249" t="s">
        <v>8350</v>
      </c>
      <c r="C1078" s="249">
        <v>4594</v>
      </c>
      <c r="D1078" s="249" t="s">
        <v>13214</v>
      </c>
      <c r="E1078" s="250">
        <v>41262</v>
      </c>
      <c r="F1078" s="225">
        <f t="shared" si="33"/>
        <v>41293</v>
      </c>
      <c r="G1078" s="251">
        <v>6007.12</v>
      </c>
      <c r="H1078" s="249">
        <f t="shared" si="37"/>
        <v>890</v>
      </c>
      <c r="I1078" s="252" t="s">
        <v>454</v>
      </c>
      <c r="J1078" s="249"/>
    </row>
    <row r="1079" spans="1:10">
      <c r="A1079" s="249">
        <v>4595</v>
      </c>
      <c r="B1079" s="249" t="s">
        <v>8347</v>
      </c>
      <c r="C1079" s="249">
        <v>4595</v>
      </c>
      <c r="D1079" s="249" t="s">
        <v>12801</v>
      </c>
      <c r="E1079" s="250">
        <v>41256</v>
      </c>
      <c r="F1079" s="225">
        <f t="shared" si="33"/>
        <v>41287</v>
      </c>
      <c r="G1079" s="251">
        <v>6007.12</v>
      </c>
      <c r="H1079" s="249">
        <f t="shared" si="37"/>
        <v>891</v>
      </c>
      <c r="I1079" s="252" t="s">
        <v>11846</v>
      </c>
      <c r="J1079" s="249"/>
    </row>
    <row r="1080" spans="1:10">
      <c r="A1080" s="249">
        <v>4575</v>
      </c>
      <c r="B1080" s="249" t="s">
        <v>1909</v>
      </c>
      <c r="C1080" s="249">
        <v>4575</v>
      </c>
      <c r="D1080" s="249" t="s">
        <v>12153</v>
      </c>
      <c r="E1080" s="250">
        <v>41255</v>
      </c>
      <c r="F1080" s="225">
        <f t="shared" si="33"/>
        <v>41286</v>
      </c>
      <c r="G1080" s="251">
        <v>6007.12</v>
      </c>
      <c r="H1080" s="249">
        <f t="shared" si="37"/>
        <v>892</v>
      </c>
      <c r="I1080" s="252" t="s">
        <v>454</v>
      </c>
      <c r="J1080" s="249"/>
    </row>
    <row r="1081" spans="1:10">
      <c r="A1081" s="249">
        <v>4574</v>
      </c>
      <c r="B1081" s="249" t="s">
        <v>1909</v>
      </c>
      <c r="C1081" s="249">
        <v>4574</v>
      </c>
      <c r="D1081" s="249" t="s">
        <v>12155</v>
      </c>
      <c r="E1081" s="250">
        <v>41256</v>
      </c>
      <c r="F1081" s="225">
        <f t="shared" si="33"/>
        <v>41287</v>
      </c>
      <c r="G1081" s="251">
        <v>6007.12</v>
      </c>
      <c r="H1081" s="249">
        <f>H1080</f>
        <v>892</v>
      </c>
      <c r="I1081" s="252" t="s">
        <v>454</v>
      </c>
      <c r="J1081" s="249"/>
    </row>
    <row r="1082" spans="1:10">
      <c r="A1082" s="249">
        <v>4573</v>
      </c>
      <c r="B1082" s="249" t="s">
        <v>1909</v>
      </c>
      <c r="C1082" s="249">
        <v>4573</v>
      </c>
      <c r="D1082" s="249" t="s">
        <v>12157</v>
      </c>
      <c r="E1082" s="250">
        <v>41255</v>
      </c>
      <c r="F1082" s="225">
        <f t="shared" si="33"/>
        <v>41286</v>
      </c>
      <c r="G1082" s="251">
        <v>6007.12</v>
      </c>
      <c r="H1082" s="249">
        <f>H1081</f>
        <v>892</v>
      </c>
      <c r="I1082" s="252" t="s">
        <v>454</v>
      </c>
      <c r="J1082" s="249"/>
    </row>
    <row r="1083" spans="1:10">
      <c r="A1083" s="249">
        <v>4572</v>
      </c>
      <c r="B1083" s="249" t="s">
        <v>1909</v>
      </c>
      <c r="C1083" s="249">
        <v>4572</v>
      </c>
      <c r="D1083" s="249" t="s">
        <v>12159</v>
      </c>
      <c r="E1083" s="250">
        <v>41255</v>
      </c>
      <c r="F1083" s="225">
        <f t="shared" si="33"/>
        <v>41286</v>
      </c>
      <c r="G1083" s="251">
        <v>6007.12</v>
      </c>
      <c r="H1083" s="249">
        <f>H1082</f>
        <v>892</v>
      </c>
      <c r="I1083" s="252" t="s">
        <v>454</v>
      </c>
      <c r="J1083" s="249"/>
    </row>
    <row r="1084" spans="1:10">
      <c r="A1084" s="249">
        <v>5542</v>
      </c>
      <c r="B1084" s="249" t="s">
        <v>9071</v>
      </c>
      <c r="C1084" s="249">
        <v>5542</v>
      </c>
      <c r="D1084" s="249" t="s">
        <v>12677</v>
      </c>
      <c r="E1084" s="250">
        <v>41256</v>
      </c>
      <c r="F1084" s="225">
        <f t="shared" si="33"/>
        <v>41287</v>
      </c>
      <c r="G1084" s="251">
        <v>6007.12</v>
      </c>
      <c r="H1084" s="249">
        <f>H1083+1</f>
        <v>893</v>
      </c>
      <c r="I1084" s="252" t="s">
        <v>613</v>
      </c>
      <c r="J1084" s="249"/>
    </row>
    <row r="1085" spans="1:10">
      <c r="A1085" s="249">
        <v>4068</v>
      </c>
      <c r="B1085" s="249" t="s">
        <v>166</v>
      </c>
      <c r="C1085" s="249">
        <v>4068</v>
      </c>
      <c r="D1085" s="249" t="s">
        <v>11929</v>
      </c>
      <c r="E1085" s="250">
        <v>41249</v>
      </c>
      <c r="F1085" s="225">
        <f t="shared" si="33"/>
        <v>41280</v>
      </c>
      <c r="G1085" s="251">
        <v>6007.12</v>
      </c>
      <c r="H1085" s="249">
        <f>H1084+1</f>
        <v>894</v>
      </c>
      <c r="I1085" s="252" t="s">
        <v>454</v>
      </c>
      <c r="J1085" s="249"/>
    </row>
    <row r="1086" spans="1:10">
      <c r="A1086" s="249">
        <v>3513</v>
      </c>
      <c r="B1086" s="249" t="s">
        <v>2809</v>
      </c>
      <c r="C1086" s="249">
        <v>3513</v>
      </c>
      <c r="D1086" s="249" t="s">
        <v>12048</v>
      </c>
      <c r="E1086" s="250">
        <v>41253</v>
      </c>
      <c r="F1086" s="225">
        <f t="shared" si="33"/>
        <v>41284</v>
      </c>
      <c r="G1086" s="251">
        <v>6007.12</v>
      </c>
      <c r="H1086" s="249">
        <f>H1085+1</f>
        <v>895</v>
      </c>
      <c r="I1086" s="252" t="s">
        <v>454</v>
      </c>
      <c r="J1086" s="249"/>
    </row>
    <row r="1087" spans="1:10">
      <c r="A1087" s="249">
        <v>3514</v>
      </c>
      <c r="B1087" s="249" t="s">
        <v>2809</v>
      </c>
      <c r="C1087" s="249">
        <v>3514</v>
      </c>
      <c r="D1087" s="249" t="s">
        <v>12051</v>
      </c>
      <c r="E1087" s="250">
        <v>41250</v>
      </c>
      <c r="F1087" s="225">
        <f t="shared" si="33"/>
        <v>41281</v>
      </c>
      <c r="G1087" s="251">
        <v>6007.12</v>
      </c>
      <c r="H1087" s="249">
        <f>H1086</f>
        <v>895</v>
      </c>
      <c r="I1087" s="252" t="s">
        <v>454</v>
      </c>
      <c r="J1087" s="249"/>
    </row>
    <row r="1088" spans="1:10">
      <c r="A1088" s="249">
        <v>3487</v>
      </c>
      <c r="B1088" s="249" t="s">
        <v>1178</v>
      </c>
      <c r="C1088" s="249">
        <v>3487</v>
      </c>
      <c r="D1088" s="249" t="s">
        <v>12587</v>
      </c>
      <c r="E1088" s="250">
        <v>41255</v>
      </c>
      <c r="F1088" s="225">
        <f t="shared" si="33"/>
        <v>41286</v>
      </c>
      <c r="G1088" s="251">
        <v>6007.12</v>
      </c>
      <c r="H1088" s="249">
        <f>H1087+1</f>
        <v>896</v>
      </c>
      <c r="I1088" s="252" t="s">
        <v>454</v>
      </c>
      <c r="J1088" s="249"/>
    </row>
    <row r="1089" spans="1:10">
      <c r="A1089" s="249">
        <v>4381</v>
      </c>
      <c r="B1089" s="249" t="s">
        <v>6866</v>
      </c>
      <c r="C1089" s="249">
        <v>4381</v>
      </c>
      <c r="D1089" s="249" t="s">
        <v>11853</v>
      </c>
      <c r="E1089" s="250">
        <v>41248</v>
      </c>
      <c r="F1089" s="225">
        <f t="shared" si="33"/>
        <v>41279</v>
      </c>
      <c r="G1089" s="251">
        <v>6007.12</v>
      </c>
      <c r="H1089" s="249">
        <f>H1088+1</f>
        <v>897</v>
      </c>
      <c r="I1089" s="252" t="s">
        <v>454</v>
      </c>
      <c r="J1089" s="249"/>
    </row>
    <row r="1090" spans="1:10">
      <c r="A1090" s="249">
        <v>4386</v>
      </c>
      <c r="B1090" s="249" t="s">
        <v>6866</v>
      </c>
      <c r="C1090" s="249">
        <v>4386</v>
      </c>
      <c r="D1090" s="249" t="s">
        <v>11938</v>
      </c>
      <c r="E1090" s="250">
        <v>41250</v>
      </c>
      <c r="F1090" s="225">
        <f t="shared" si="33"/>
        <v>41281</v>
      </c>
      <c r="G1090" s="251">
        <v>6007.12</v>
      </c>
      <c r="H1090" s="249">
        <f>H1089</f>
        <v>897</v>
      </c>
      <c r="I1090" s="252" t="s">
        <v>454</v>
      </c>
      <c r="J1090" s="249"/>
    </row>
    <row r="1091" spans="1:10">
      <c r="A1091" s="249">
        <v>4383</v>
      </c>
      <c r="B1091" s="249" t="s">
        <v>6866</v>
      </c>
      <c r="C1091" s="249">
        <v>4383</v>
      </c>
      <c r="D1091" s="249" t="s">
        <v>11941</v>
      </c>
      <c r="E1091" s="250">
        <v>41249</v>
      </c>
      <c r="F1091" s="225">
        <f t="shared" si="33"/>
        <v>41280</v>
      </c>
      <c r="G1091" s="251">
        <v>6007.12</v>
      </c>
      <c r="H1091" s="249">
        <f>H1090</f>
        <v>897</v>
      </c>
      <c r="I1091" s="252" t="s">
        <v>454</v>
      </c>
      <c r="J1091" s="249"/>
    </row>
    <row r="1092" spans="1:10">
      <c r="A1092" s="249">
        <v>4384</v>
      </c>
      <c r="B1092" s="249" t="s">
        <v>6866</v>
      </c>
      <c r="C1092" s="249">
        <v>4384</v>
      </c>
      <c r="D1092" s="249" t="s">
        <v>12077</v>
      </c>
      <c r="E1092" s="250">
        <v>41250</v>
      </c>
      <c r="F1092" s="225">
        <f t="shared" ref="F1092:F1155" si="38">E1092+31</f>
        <v>41281</v>
      </c>
      <c r="G1092" s="251">
        <v>6007.12</v>
      </c>
      <c r="H1092" s="249">
        <f>H1091</f>
        <v>897</v>
      </c>
      <c r="I1092" s="252" t="s">
        <v>454</v>
      </c>
      <c r="J1092" s="249"/>
    </row>
    <row r="1093" spans="1:10">
      <c r="A1093" s="249">
        <v>4380</v>
      </c>
      <c r="B1093" s="249" t="s">
        <v>6866</v>
      </c>
      <c r="C1093" s="249">
        <v>4380</v>
      </c>
      <c r="D1093" s="249" t="s">
        <v>11865</v>
      </c>
      <c r="E1093" s="250">
        <v>41248</v>
      </c>
      <c r="F1093" s="225">
        <f t="shared" si="38"/>
        <v>41279</v>
      </c>
      <c r="G1093" s="251">
        <v>6007.12</v>
      </c>
      <c r="H1093" s="249">
        <f>H1092</f>
        <v>897</v>
      </c>
      <c r="I1093" s="252" t="s">
        <v>454</v>
      </c>
      <c r="J1093" s="249"/>
    </row>
    <row r="1094" spans="1:10">
      <c r="A1094" s="249">
        <v>4113</v>
      </c>
      <c r="B1094" s="249" t="s">
        <v>4754</v>
      </c>
      <c r="C1094" s="249">
        <v>4113</v>
      </c>
      <c r="D1094" s="249" t="s">
        <v>12750</v>
      </c>
      <c r="E1094" s="250">
        <v>41257</v>
      </c>
      <c r="F1094" s="225">
        <f t="shared" si="38"/>
        <v>41288</v>
      </c>
      <c r="G1094" s="251">
        <v>6007.12</v>
      </c>
      <c r="H1094" s="249">
        <f>H1093+1</f>
        <v>898</v>
      </c>
      <c r="I1094" s="252" t="s">
        <v>454</v>
      </c>
      <c r="J1094" s="249"/>
    </row>
    <row r="1095" spans="1:10">
      <c r="A1095" s="249">
        <v>4110</v>
      </c>
      <c r="B1095" s="249" t="s">
        <v>4754</v>
      </c>
      <c r="C1095" s="249">
        <v>4110</v>
      </c>
      <c r="D1095" s="249" t="s">
        <v>13132</v>
      </c>
      <c r="E1095" s="250">
        <v>41263</v>
      </c>
      <c r="F1095" s="225">
        <f t="shared" si="38"/>
        <v>41294</v>
      </c>
      <c r="G1095" s="251">
        <v>6007.12</v>
      </c>
      <c r="H1095" s="249">
        <f>H1094</f>
        <v>898</v>
      </c>
      <c r="I1095" s="252" t="s">
        <v>454</v>
      </c>
      <c r="J1095" s="249"/>
    </row>
    <row r="1096" spans="1:10">
      <c r="A1096" s="249">
        <v>4109</v>
      </c>
      <c r="B1096" s="249" t="s">
        <v>4754</v>
      </c>
      <c r="C1096" s="249">
        <v>4109</v>
      </c>
      <c r="D1096" s="249" t="s">
        <v>13135</v>
      </c>
      <c r="E1096" s="250">
        <v>41262</v>
      </c>
      <c r="F1096" s="225">
        <f t="shared" si="38"/>
        <v>41293</v>
      </c>
      <c r="G1096" s="251">
        <v>6007.12</v>
      </c>
      <c r="H1096" s="249">
        <f>H1095</f>
        <v>898</v>
      </c>
      <c r="I1096" s="252" t="s">
        <v>454</v>
      </c>
      <c r="J1096" s="249"/>
    </row>
    <row r="1097" spans="1:10">
      <c r="A1097" s="249">
        <v>4108</v>
      </c>
      <c r="B1097" s="249" t="s">
        <v>4754</v>
      </c>
      <c r="C1097" s="249">
        <v>4108</v>
      </c>
      <c r="D1097" s="249" t="s">
        <v>12752</v>
      </c>
      <c r="E1097" s="250">
        <v>41262</v>
      </c>
      <c r="F1097" s="225">
        <f t="shared" si="38"/>
        <v>41293</v>
      </c>
      <c r="G1097" s="251">
        <v>6007.12</v>
      </c>
      <c r="H1097" s="249">
        <f>H1096</f>
        <v>898</v>
      </c>
      <c r="I1097" s="252" t="s">
        <v>454</v>
      </c>
      <c r="J1097" s="249"/>
    </row>
    <row r="1098" spans="1:10">
      <c r="A1098" s="249">
        <v>4107</v>
      </c>
      <c r="B1098" s="249" t="s">
        <v>4754</v>
      </c>
      <c r="C1098" s="249">
        <v>4107</v>
      </c>
      <c r="D1098" s="249" t="s">
        <v>13139</v>
      </c>
      <c r="E1098" s="250">
        <v>41261</v>
      </c>
      <c r="F1098" s="225">
        <f t="shared" si="38"/>
        <v>41292</v>
      </c>
      <c r="G1098" s="251">
        <v>6007.12</v>
      </c>
      <c r="H1098" s="249">
        <f>H1097</f>
        <v>898</v>
      </c>
      <c r="I1098" s="252" t="s">
        <v>454</v>
      </c>
      <c r="J1098" s="249"/>
    </row>
    <row r="1099" spans="1:10">
      <c r="A1099" s="249">
        <v>4597</v>
      </c>
      <c r="B1099" s="249" t="s">
        <v>8339</v>
      </c>
      <c r="C1099" s="249">
        <v>4597</v>
      </c>
      <c r="D1099" s="249" t="s">
        <v>11704</v>
      </c>
      <c r="E1099" s="250">
        <v>41248</v>
      </c>
      <c r="F1099" s="225">
        <f t="shared" si="38"/>
        <v>41279</v>
      </c>
      <c r="G1099" s="251">
        <v>6007.12</v>
      </c>
      <c r="H1099" s="249">
        <f>H1098+1</f>
        <v>899</v>
      </c>
      <c r="I1099" s="252" t="s">
        <v>454</v>
      </c>
      <c r="J1099" s="249"/>
    </row>
    <row r="1100" spans="1:10">
      <c r="A1100" s="249">
        <v>4600</v>
      </c>
      <c r="B1100" s="249" t="s">
        <v>8327</v>
      </c>
      <c r="C1100" s="249">
        <v>4600</v>
      </c>
      <c r="D1100" s="249" t="s">
        <v>11697</v>
      </c>
      <c r="E1100" s="250">
        <v>41246</v>
      </c>
      <c r="F1100" s="225">
        <f t="shared" si="38"/>
        <v>41277</v>
      </c>
      <c r="G1100" s="251">
        <v>6007.12</v>
      </c>
      <c r="H1100" s="249">
        <f>H1099+1</f>
        <v>900</v>
      </c>
      <c r="I1100" s="252" t="s">
        <v>454</v>
      </c>
      <c r="J1100" s="249"/>
    </row>
    <row r="1101" spans="1:10">
      <c r="A1101" s="249">
        <v>4257</v>
      </c>
      <c r="B1101" s="249" t="s">
        <v>6697</v>
      </c>
      <c r="C1101" s="249">
        <v>4257</v>
      </c>
      <c r="D1101" s="249" t="s">
        <v>12071</v>
      </c>
      <c r="E1101" s="250">
        <v>41250</v>
      </c>
      <c r="F1101" s="225">
        <f t="shared" si="38"/>
        <v>41281</v>
      </c>
      <c r="G1101" s="251">
        <v>6007.12</v>
      </c>
      <c r="H1101" s="249">
        <f>H1100+1</f>
        <v>901</v>
      </c>
      <c r="I1101" s="252" t="s">
        <v>11846</v>
      </c>
      <c r="J1101" s="249"/>
    </row>
    <row r="1102" spans="1:10">
      <c r="A1102" s="249">
        <v>4256</v>
      </c>
      <c r="B1102" s="249" t="s">
        <v>6697</v>
      </c>
      <c r="C1102" s="249">
        <v>4256</v>
      </c>
      <c r="D1102" s="249" t="s">
        <v>12074</v>
      </c>
      <c r="E1102" s="250">
        <v>41250</v>
      </c>
      <c r="F1102" s="225">
        <f t="shared" si="38"/>
        <v>41281</v>
      </c>
      <c r="G1102" s="251">
        <v>6007.12</v>
      </c>
      <c r="H1102" s="249">
        <f>H1101</f>
        <v>901</v>
      </c>
      <c r="I1102" s="252" t="s">
        <v>11846</v>
      </c>
      <c r="J1102" s="249"/>
    </row>
    <row r="1103" spans="1:10">
      <c r="A1103" s="249">
        <v>4604</v>
      </c>
      <c r="B1103" s="249" t="s">
        <v>8311</v>
      </c>
      <c r="C1103" s="249">
        <v>4604</v>
      </c>
      <c r="D1103" s="249" t="s">
        <v>11981</v>
      </c>
      <c r="E1103" s="250">
        <v>41250</v>
      </c>
      <c r="F1103" s="225">
        <f t="shared" si="38"/>
        <v>41281</v>
      </c>
      <c r="G1103" s="251">
        <v>6007.12</v>
      </c>
      <c r="H1103" s="249">
        <f>H1102+1</f>
        <v>902</v>
      </c>
      <c r="I1103" s="252" t="s">
        <v>454</v>
      </c>
      <c r="J1103" s="249"/>
    </row>
    <row r="1104" spans="1:10">
      <c r="A1104" s="249">
        <v>4606</v>
      </c>
      <c r="B1104" s="249" t="s">
        <v>8368</v>
      </c>
      <c r="C1104" s="249">
        <v>4606</v>
      </c>
      <c r="D1104" s="249" t="s">
        <v>12172</v>
      </c>
      <c r="E1104" s="250">
        <v>41253</v>
      </c>
      <c r="F1104" s="225">
        <f t="shared" si="38"/>
        <v>41284</v>
      </c>
      <c r="G1104" s="251">
        <v>6007.12</v>
      </c>
      <c r="H1104" s="249">
        <f>H1103+1</f>
        <v>903</v>
      </c>
      <c r="I1104" s="252" t="s">
        <v>454</v>
      </c>
      <c r="J1104" s="249"/>
    </row>
    <row r="1105" spans="1:10">
      <c r="A1105" s="249">
        <v>5033</v>
      </c>
      <c r="B1105" s="249" t="s">
        <v>9398</v>
      </c>
      <c r="C1105" s="249">
        <v>5033</v>
      </c>
      <c r="D1105" s="249" t="s">
        <v>12838</v>
      </c>
      <c r="E1105" s="250">
        <v>41263</v>
      </c>
      <c r="F1105" s="225">
        <f t="shared" si="38"/>
        <v>41294</v>
      </c>
      <c r="G1105" s="251">
        <v>6007.12</v>
      </c>
      <c r="H1105" s="249">
        <f>H1104+1</f>
        <v>904</v>
      </c>
      <c r="I1105" s="252" t="s">
        <v>11846</v>
      </c>
      <c r="J1105" s="249"/>
    </row>
    <row r="1106" spans="1:10">
      <c r="A1106" s="249">
        <v>5034</v>
      </c>
      <c r="B1106" s="249" t="s">
        <v>9398</v>
      </c>
      <c r="C1106" s="249">
        <v>5034</v>
      </c>
      <c r="D1106" s="249" t="s">
        <v>12840</v>
      </c>
      <c r="E1106" s="250">
        <v>41261</v>
      </c>
      <c r="F1106" s="225">
        <f t="shared" si="38"/>
        <v>41292</v>
      </c>
      <c r="G1106" s="251">
        <v>6007.12</v>
      </c>
      <c r="H1106" s="249">
        <f t="shared" ref="H1106:H1112" si="39">H1105</f>
        <v>904</v>
      </c>
      <c r="I1106" s="252" t="s">
        <v>11846</v>
      </c>
      <c r="J1106" s="249"/>
    </row>
    <row r="1107" spans="1:10">
      <c r="A1107" s="249">
        <v>5035</v>
      </c>
      <c r="B1107" s="249" t="s">
        <v>9398</v>
      </c>
      <c r="C1107" s="249">
        <v>5035</v>
      </c>
      <c r="D1107" s="249" t="s">
        <v>12843</v>
      </c>
      <c r="E1107" s="250">
        <v>41260</v>
      </c>
      <c r="F1107" s="225">
        <f t="shared" si="38"/>
        <v>41291</v>
      </c>
      <c r="G1107" s="251">
        <v>6007.12</v>
      </c>
      <c r="H1107" s="249">
        <f t="shared" si="39"/>
        <v>904</v>
      </c>
      <c r="I1107" s="252" t="s">
        <v>11846</v>
      </c>
      <c r="J1107" s="249"/>
    </row>
    <row r="1108" spans="1:10">
      <c r="A1108" s="249">
        <v>5036</v>
      </c>
      <c r="B1108" s="249" t="s">
        <v>9398</v>
      </c>
      <c r="C1108" s="249">
        <v>5036</v>
      </c>
      <c r="D1108" s="249" t="s">
        <v>12847</v>
      </c>
      <c r="E1108" s="250">
        <v>41261</v>
      </c>
      <c r="F1108" s="225">
        <f t="shared" si="38"/>
        <v>41292</v>
      </c>
      <c r="G1108" s="251">
        <v>6007.12</v>
      </c>
      <c r="H1108" s="249">
        <f t="shared" si="39"/>
        <v>904</v>
      </c>
      <c r="I1108" s="252" t="s">
        <v>11846</v>
      </c>
      <c r="J1108" s="249"/>
    </row>
    <row r="1109" spans="1:10">
      <c r="A1109" s="249">
        <v>5037</v>
      </c>
      <c r="B1109" s="249" t="s">
        <v>9398</v>
      </c>
      <c r="C1109" s="249">
        <v>5037</v>
      </c>
      <c r="D1109" s="249" t="s">
        <v>13239</v>
      </c>
      <c r="E1109" s="250">
        <v>41261</v>
      </c>
      <c r="F1109" s="225">
        <f t="shared" si="38"/>
        <v>41292</v>
      </c>
      <c r="G1109" s="251">
        <v>6007.12</v>
      </c>
      <c r="H1109" s="249">
        <f t="shared" si="39"/>
        <v>904</v>
      </c>
      <c r="I1109" s="252" t="s">
        <v>11846</v>
      </c>
      <c r="J1109" s="249"/>
    </row>
    <row r="1110" spans="1:10">
      <c r="A1110" s="249">
        <v>5038</v>
      </c>
      <c r="B1110" s="249" t="s">
        <v>9398</v>
      </c>
      <c r="C1110" s="249">
        <v>5038</v>
      </c>
      <c r="D1110" s="249" t="s">
        <v>12850</v>
      </c>
      <c r="E1110" s="250">
        <v>41263</v>
      </c>
      <c r="F1110" s="225">
        <f t="shared" si="38"/>
        <v>41294</v>
      </c>
      <c r="G1110" s="251">
        <v>6007.12</v>
      </c>
      <c r="H1110" s="249">
        <f t="shared" si="39"/>
        <v>904</v>
      </c>
      <c r="I1110" s="252" t="s">
        <v>11846</v>
      </c>
      <c r="J1110" s="249"/>
    </row>
    <row r="1111" spans="1:10">
      <c r="A1111" s="249">
        <v>5039</v>
      </c>
      <c r="B1111" s="249" t="s">
        <v>9398</v>
      </c>
      <c r="C1111" s="249">
        <v>5039</v>
      </c>
      <c r="D1111" s="249" t="s">
        <v>13242</v>
      </c>
      <c r="E1111" s="250">
        <v>41262</v>
      </c>
      <c r="F1111" s="225">
        <f t="shared" si="38"/>
        <v>41293</v>
      </c>
      <c r="G1111" s="251">
        <v>6007.12</v>
      </c>
      <c r="H1111" s="249">
        <f t="shared" si="39"/>
        <v>904</v>
      </c>
      <c r="I1111" s="252" t="s">
        <v>11846</v>
      </c>
      <c r="J1111" s="249"/>
    </row>
    <row r="1112" spans="1:10">
      <c r="A1112" s="249">
        <v>5040</v>
      </c>
      <c r="B1112" s="249" t="s">
        <v>9398</v>
      </c>
      <c r="C1112" s="249">
        <v>5040</v>
      </c>
      <c r="D1112" s="249" t="s">
        <v>12852</v>
      </c>
      <c r="E1112" s="250">
        <v>41261</v>
      </c>
      <c r="F1112" s="225">
        <f t="shared" si="38"/>
        <v>41292</v>
      </c>
      <c r="G1112" s="251">
        <v>6007.12</v>
      </c>
      <c r="H1112" s="249">
        <f t="shared" si="39"/>
        <v>904</v>
      </c>
      <c r="I1112" s="252" t="s">
        <v>11846</v>
      </c>
      <c r="J1112" s="249"/>
    </row>
    <row r="1113" spans="1:10">
      <c r="A1113" s="249">
        <v>4607</v>
      </c>
      <c r="B1113" s="249" t="s">
        <v>8305</v>
      </c>
      <c r="C1113" s="249">
        <v>4607</v>
      </c>
      <c r="D1113" s="249" t="s">
        <v>13211</v>
      </c>
      <c r="E1113" s="250">
        <v>41261</v>
      </c>
      <c r="F1113" s="225">
        <f t="shared" si="38"/>
        <v>41292</v>
      </c>
      <c r="G1113" s="251">
        <v>6007.12</v>
      </c>
      <c r="H1113" s="249">
        <f>H1112+1</f>
        <v>905</v>
      </c>
      <c r="I1113" s="252" t="s">
        <v>454</v>
      </c>
      <c r="J1113" s="249"/>
    </row>
    <row r="1114" spans="1:10">
      <c r="A1114" s="249">
        <v>3530</v>
      </c>
      <c r="B1114" s="249" t="s">
        <v>122</v>
      </c>
      <c r="C1114" s="249">
        <v>3530</v>
      </c>
      <c r="D1114" s="249" t="s">
        <v>13471</v>
      </c>
      <c r="E1114" s="250">
        <v>41264</v>
      </c>
      <c r="F1114" s="225">
        <f t="shared" si="38"/>
        <v>41295</v>
      </c>
      <c r="G1114" s="251">
        <v>6007.12</v>
      </c>
      <c r="H1114" s="249">
        <f>H1113+1</f>
        <v>906</v>
      </c>
      <c r="I1114" s="252" t="s">
        <v>454</v>
      </c>
      <c r="J1114" s="249"/>
    </row>
    <row r="1115" spans="1:10">
      <c r="A1115" s="249">
        <v>4608</v>
      </c>
      <c r="B1115" s="249" t="s">
        <v>8300</v>
      </c>
      <c r="C1115" s="249">
        <v>4608</v>
      </c>
      <c r="D1115" s="249" t="s">
        <v>12161</v>
      </c>
      <c r="E1115" s="250">
        <v>41254</v>
      </c>
      <c r="F1115" s="225">
        <f t="shared" si="38"/>
        <v>41285</v>
      </c>
      <c r="G1115" s="251">
        <v>6007.12</v>
      </c>
      <c r="H1115" s="249">
        <f>H1114+1</f>
        <v>907</v>
      </c>
      <c r="I1115" s="252" t="s">
        <v>454</v>
      </c>
      <c r="J1115" s="249"/>
    </row>
    <row r="1116" spans="1:10">
      <c r="A1116" s="249">
        <v>4611</v>
      </c>
      <c r="B1116" s="249" t="s">
        <v>8733</v>
      </c>
      <c r="C1116" s="249">
        <v>4611</v>
      </c>
      <c r="D1116" s="249" t="s">
        <v>12673</v>
      </c>
      <c r="E1116" s="250">
        <v>41255</v>
      </c>
      <c r="F1116" s="225">
        <f t="shared" si="38"/>
        <v>41286</v>
      </c>
      <c r="G1116" s="251">
        <v>6007.12</v>
      </c>
      <c r="H1116" s="249">
        <f>H1115+1</f>
        <v>908</v>
      </c>
      <c r="I1116" s="252" t="s">
        <v>454</v>
      </c>
      <c r="J1116" s="249"/>
    </row>
    <row r="1117" spans="1:10">
      <c r="A1117" s="249">
        <v>4224</v>
      </c>
      <c r="B1117" s="249" t="s">
        <v>4752</v>
      </c>
      <c r="C1117" s="249">
        <v>4224</v>
      </c>
      <c r="D1117" s="249" t="s">
        <v>13150</v>
      </c>
      <c r="E1117" s="250">
        <v>41262</v>
      </c>
      <c r="F1117" s="225">
        <f t="shared" si="38"/>
        <v>41293</v>
      </c>
      <c r="G1117" s="251">
        <v>6007.12</v>
      </c>
      <c r="H1117" s="249">
        <f>H1116+1</f>
        <v>909</v>
      </c>
      <c r="I1117" s="252" t="s">
        <v>454</v>
      </c>
      <c r="J1117" s="249"/>
    </row>
    <row r="1118" spans="1:10">
      <c r="A1118" s="249">
        <v>5533</v>
      </c>
      <c r="B1118" s="249" t="s">
        <v>4752</v>
      </c>
      <c r="C1118" s="249">
        <v>5533</v>
      </c>
      <c r="D1118" s="249" t="s">
        <v>13229</v>
      </c>
      <c r="E1118" s="250">
        <v>41263</v>
      </c>
      <c r="F1118" s="225">
        <f t="shared" si="38"/>
        <v>41294</v>
      </c>
      <c r="G1118" s="251">
        <v>6007.12</v>
      </c>
      <c r="H1118" s="249">
        <f>H1117</f>
        <v>909</v>
      </c>
      <c r="I1118" s="252" t="s">
        <v>454</v>
      </c>
      <c r="J1118" s="249"/>
    </row>
    <row r="1119" spans="1:10">
      <c r="A1119" s="249">
        <v>5534</v>
      </c>
      <c r="B1119" s="249" t="s">
        <v>4752</v>
      </c>
      <c r="C1119" s="249">
        <v>5534</v>
      </c>
      <c r="D1119" s="249" t="s">
        <v>13232</v>
      </c>
      <c r="E1119" s="250">
        <v>41262</v>
      </c>
      <c r="F1119" s="225">
        <f t="shared" si="38"/>
        <v>41293</v>
      </c>
      <c r="G1119" s="251">
        <v>6007.12</v>
      </c>
      <c r="H1119" s="249">
        <f>H1118</f>
        <v>909</v>
      </c>
      <c r="I1119" s="252" t="s">
        <v>454</v>
      </c>
      <c r="J1119" s="249"/>
    </row>
    <row r="1120" spans="1:10">
      <c r="A1120" s="249">
        <v>5052</v>
      </c>
      <c r="B1120" s="249" t="s">
        <v>9457</v>
      </c>
      <c r="C1120" s="249">
        <v>5052</v>
      </c>
      <c r="D1120" s="249" t="s">
        <v>13246</v>
      </c>
      <c r="E1120" s="250">
        <v>41262</v>
      </c>
      <c r="F1120" s="225">
        <f t="shared" si="38"/>
        <v>41293</v>
      </c>
      <c r="G1120" s="251">
        <v>6007.12</v>
      </c>
      <c r="H1120" s="249">
        <f>H1119+1</f>
        <v>910</v>
      </c>
      <c r="I1120" s="252" t="s">
        <v>11846</v>
      </c>
      <c r="J1120" s="249"/>
    </row>
    <row r="1121" spans="1:10">
      <c r="A1121" s="249">
        <v>5053</v>
      </c>
      <c r="B1121" s="249" t="s">
        <v>9457</v>
      </c>
      <c r="C1121" s="249">
        <v>5053</v>
      </c>
      <c r="D1121" s="249" t="s">
        <v>13249</v>
      </c>
      <c r="E1121" s="250">
        <v>41262</v>
      </c>
      <c r="F1121" s="225">
        <f t="shared" si="38"/>
        <v>41293</v>
      </c>
      <c r="G1121" s="251">
        <v>6007.12</v>
      </c>
      <c r="H1121" s="249">
        <f t="shared" ref="H1121:H1126" si="40">H1120</f>
        <v>910</v>
      </c>
      <c r="I1121" s="252" t="s">
        <v>11846</v>
      </c>
      <c r="J1121" s="249"/>
    </row>
    <row r="1122" spans="1:10">
      <c r="A1122" s="249">
        <v>5054</v>
      </c>
      <c r="B1122" s="249" t="s">
        <v>9457</v>
      </c>
      <c r="C1122" s="249">
        <v>5054</v>
      </c>
      <c r="D1122" s="249" t="s">
        <v>13252</v>
      </c>
      <c r="E1122" s="250">
        <v>41263</v>
      </c>
      <c r="F1122" s="225">
        <f t="shared" si="38"/>
        <v>41294</v>
      </c>
      <c r="G1122" s="251">
        <v>6007.12</v>
      </c>
      <c r="H1122" s="249">
        <f t="shared" si="40"/>
        <v>910</v>
      </c>
      <c r="I1122" s="252" t="s">
        <v>11846</v>
      </c>
      <c r="J1122" s="249"/>
    </row>
    <row r="1123" spans="1:10">
      <c r="A1123" s="249">
        <v>5058</v>
      </c>
      <c r="B1123" s="249" t="s">
        <v>9457</v>
      </c>
      <c r="C1123" s="249">
        <v>5058</v>
      </c>
      <c r="D1123" s="249" t="s">
        <v>13295</v>
      </c>
      <c r="E1123" s="250">
        <v>41263</v>
      </c>
      <c r="F1123" s="225">
        <f t="shared" si="38"/>
        <v>41294</v>
      </c>
      <c r="G1123" s="251">
        <v>6007.12</v>
      </c>
      <c r="H1123" s="249">
        <f t="shared" si="40"/>
        <v>910</v>
      </c>
      <c r="I1123" s="252" t="s">
        <v>11846</v>
      </c>
      <c r="J1123" s="249"/>
    </row>
    <row r="1124" spans="1:10">
      <c r="A1124" s="249">
        <v>5057</v>
      </c>
      <c r="B1124" s="249" t="s">
        <v>9457</v>
      </c>
      <c r="C1124" s="249">
        <v>5057</v>
      </c>
      <c r="D1124" s="249" t="s">
        <v>13298</v>
      </c>
      <c r="E1124" s="250">
        <v>41264</v>
      </c>
      <c r="F1124" s="225">
        <f t="shared" si="38"/>
        <v>41295</v>
      </c>
      <c r="G1124" s="251">
        <v>6007.12</v>
      </c>
      <c r="H1124" s="249">
        <f t="shared" si="40"/>
        <v>910</v>
      </c>
      <c r="I1124" s="252" t="s">
        <v>11846</v>
      </c>
      <c r="J1124" s="249"/>
    </row>
    <row r="1125" spans="1:10">
      <c r="A1125" s="249">
        <v>5056</v>
      </c>
      <c r="B1125" s="249" t="s">
        <v>9457</v>
      </c>
      <c r="C1125" s="249">
        <v>5056</v>
      </c>
      <c r="D1125" s="249" t="s">
        <v>13509</v>
      </c>
      <c r="E1125" s="250">
        <v>41264</v>
      </c>
      <c r="F1125" s="225">
        <f t="shared" si="38"/>
        <v>41295</v>
      </c>
      <c r="G1125" s="251">
        <v>6007.12</v>
      </c>
      <c r="H1125" s="249">
        <f t="shared" si="40"/>
        <v>910</v>
      </c>
      <c r="I1125" s="252" t="s">
        <v>11846</v>
      </c>
      <c r="J1125" s="249"/>
    </row>
    <row r="1126" spans="1:10">
      <c r="A1126" s="249">
        <v>5055</v>
      </c>
      <c r="B1126" s="249" t="s">
        <v>9457</v>
      </c>
      <c r="C1126" s="249">
        <v>5055</v>
      </c>
      <c r="D1126" s="249" t="s">
        <v>13300</v>
      </c>
      <c r="E1126" s="250">
        <v>41263</v>
      </c>
      <c r="F1126" s="225">
        <f t="shared" si="38"/>
        <v>41294</v>
      </c>
      <c r="G1126" s="251">
        <v>6007.12</v>
      </c>
      <c r="H1126" s="249">
        <f t="shared" si="40"/>
        <v>910</v>
      </c>
      <c r="I1126" s="252" t="s">
        <v>11846</v>
      </c>
      <c r="J1126" s="249"/>
    </row>
    <row r="1127" spans="1:10">
      <c r="A1127" s="249">
        <v>4038</v>
      </c>
      <c r="B1127" s="249" t="s">
        <v>5416</v>
      </c>
      <c r="C1127" s="249">
        <v>4038</v>
      </c>
      <c r="D1127" s="249" t="s">
        <v>12602</v>
      </c>
      <c r="E1127" s="250">
        <v>41255</v>
      </c>
      <c r="F1127" s="225">
        <f t="shared" si="38"/>
        <v>41286</v>
      </c>
      <c r="G1127" s="251">
        <v>6007.12</v>
      </c>
      <c r="H1127" s="249">
        <f>H1126+1</f>
        <v>911</v>
      </c>
      <c r="I1127" s="252" t="s">
        <v>454</v>
      </c>
      <c r="J1127" s="249"/>
    </row>
    <row r="1128" spans="1:10">
      <c r="A1128" s="249">
        <v>4042</v>
      </c>
      <c r="B1128" s="249" t="s">
        <v>5416</v>
      </c>
      <c r="C1128" s="249">
        <v>4042</v>
      </c>
      <c r="D1128" s="249" t="s">
        <v>13478</v>
      </c>
      <c r="E1128" s="250">
        <v>41264</v>
      </c>
      <c r="F1128" s="225">
        <f t="shared" si="38"/>
        <v>41295</v>
      </c>
      <c r="G1128" s="251">
        <v>6007.12</v>
      </c>
      <c r="H1128" s="249">
        <f>H1127</f>
        <v>911</v>
      </c>
      <c r="I1128" s="252" t="s">
        <v>613</v>
      </c>
      <c r="J1128" s="249"/>
    </row>
    <row r="1129" spans="1:10">
      <c r="A1129" s="249">
        <v>4049</v>
      </c>
      <c r="B1129" s="249" t="s">
        <v>5416</v>
      </c>
      <c r="C1129" s="249">
        <v>4049</v>
      </c>
      <c r="D1129" s="249" t="s">
        <v>6286</v>
      </c>
      <c r="E1129" s="250">
        <v>41253</v>
      </c>
      <c r="F1129" s="225">
        <f t="shared" si="38"/>
        <v>41284</v>
      </c>
      <c r="G1129" s="251">
        <v>6007.12</v>
      </c>
      <c r="H1129" s="249">
        <f>H1128</f>
        <v>911</v>
      </c>
      <c r="I1129" s="252" t="s">
        <v>454</v>
      </c>
      <c r="J1129" s="249"/>
    </row>
    <row r="1130" spans="1:10">
      <c r="A1130" s="249">
        <v>4395</v>
      </c>
      <c r="B1130" s="249" t="s">
        <v>1918</v>
      </c>
      <c r="C1130" s="249">
        <v>4395</v>
      </c>
      <c r="D1130" s="249" t="s">
        <v>12135</v>
      </c>
      <c r="E1130" s="250">
        <v>41254</v>
      </c>
      <c r="F1130" s="225">
        <f t="shared" si="38"/>
        <v>41285</v>
      </c>
      <c r="G1130" s="251">
        <v>6007.12</v>
      </c>
      <c r="H1130" s="249">
        <f>H1129+1</f>
        <v>912</v>
      </c>
      <c r="I1130" s="252" t="s">
        <v>454</v>
      </c>
      <c r="J1130" s="249"/>
    </row>
    <row r="1131" spans="1:10">
      <c r="A1131" s="249">
        <v>4394</v>
      </c>
      <c r="B1131" s="249" t="s">
        <v>1918</v>
      </c>
      <c r="C1131" s="249">
        <v>4394</v>
      </c>
      <c r="D1131" s="249" t="s">
        <v>12644</v>
      </c>
      <c r="E1131" s="250">
        <v>41255</v>
      </c>
      <c r="F1131" s="225">
        <f t="shared" si="38"/>
        <v>41286</v>
      </c>
      <c r="G1131" s="251">
        <v>6007.12</v>
      </c>
      <c r="H1131" s="249">
        <f>H1130</f>
        <v>912</v>
      </c>
      <c r="I1131" s="252" t="s">
        <v>454</v>
      </c>
      <c r="J1131" s="249"/>
    </row>
    <row r="1132" spans="1:10">
      <c r="A1132" s="249">
        <v>3968</v>
      </c>
      <c r="B1132" s="249" t="s">
        <v>3070</v>
      </c>
      <c r="C1132" s="249">
        <v>3968</v>
      </c>
      <c r="D1132" s="249" t="s">
        <v>10731</v>
      </c>
      <c r="E1132" s="250">
        <v>41248</v>
      </c>
      <c r="F1132" s="225">
        <f t="shared" si="38"/>
        <v>41279</v>
      </c>
      <c r="G1132" s="251">
        <v>6007.12</v>
      </c>
      <c r="H1132" s="249">
        <f>H1131+1</f>
        <v>913</v>
      </c>
      <c r="I1132" s="252" t="s">
        <v>454</v>
      </c>
      <c r="J1132" s="249"/>
    </row>
    <row r="1133" spans="1:10">
      <c r="A1133" s="249">
        <v>4122</v>
      </c>
      <c r="B1133" s="249" t="s">
        <v>4751</v>
      </c>
      <c r="C1133" s="249">
        <v>4122</v>
      </c>
      <c r="D1133" s="249" t="s">
        <v>17983</v>
      </c>
      <c r="E1133" s="250">
        <v>41269</v>
      </c>
      <c r="F1133" s="225">
        <f t="shared" si="38"/>
        <v>41300</v>
      </c>
      <c r="G1133" s="251">
        <v>6007.12</v>
      </c>
      <c r="H1133" s="249">
        <f>H1132+1</f>
        <v>914</v>
      </c>
      <c r="I1133" s="252" t="s">
        <v>454</v>
      </c>
      <c r="J1133" s="249"/>
    </row>
    <row r="1134" spans="1:10">
      <c r="A1134" s="249">
        <v>4306</v>
      </c>
      <c r="B1134" s="249" t="s">
        <v>7017</v>
      </c>
      <c r="C1134" s="249">
        <v>4306</v>
      </c>
      <c r="D1134" s="249" t="s">
        <v>12085</v>
      </c>
      <c r="E1134" s="250">
        <v>41250</v>
      </c>
      <c r="F1134" s="225">
        <f t="shared" si="38"/>
        <v>41281</v>
      </c>
      <c r="G1134" s="251">
        <v>6007.12</v>
      </c>
      <c r="H1134" s="249">
        <f>H1133+1</f>
        <v>915</v>
      </c>
      <c r="I1134" s="252" t="s">
        <v>454</v>
      </c>
      <c r="J1134" s="249"/>
    </row>
    <row r="1135" spans="1:10">
      <c r="A1135" s="249">
        <v>4305</v>
      </c>
      <c r="B1135" s="249" t="s">
        <v>7017</v>
      </c>
      <c r="C1135" s="249">
        <v>4305</v>
      </c>
      <c r="D1135" s="249" t="s">
        <v>11944</v>
      </c>
      <c r="E1135" s="250">
        <v>41249</v>
      </c>
      <c r="F1135" s="225">
        <f t="shared" si="38"/>
        <v>41280</v>
      </c>
      <c r="G1135" s="251">
        <v>6007.12</v>
      </c>
      <c r="H1135" s="249">
        <f>H1134</f>
        <v>915</v>
      </c>
      <c r="I1135" s="252" t="s">
        <v>454</v>
      </c>
      <c r="J1135" s="249"/>
    </row>
    <row r="1136" spans="1:10">
      <c r="A1136" s="249">
        <v>4304</v>
      </c>
      <c r="B1136" s="249" t="s">
        <v>7017</v>
      </c>
      <c r="C1136" s="249">
        <v>4304</v>
      </c>
      <c r="D1136" s="249" t="s">
        <v>11952</v>
      </c>
      <c r="E1136" s="250">
        <v>41248</v>
      </c>
      <c r="F1136" s="225">
        <f t="shared" si="38"/>
        <v>41279</v>
      </c>
      <c r="G1136" s="251">
        <v>6007.12</v>
      </c>
      <c r="H1136" s="249">
        <f>H1135</f>
        <v>915</v>
      </c>
      <c r="I1136" s="252" t="s">
        <v>454</v>
      </c>
      <c r="J1136" s="249"/>
    </row>
    <row r="1137" spans="1:10">
      <c r="A1137" s="249">
        <v>4303</v>
      </c>
      <c r="B1137" s="249" t="s">
        <v>7017</v>
      </c>
      <c r="C1137" s="249">
        <v>4303</v>
      </c>
      <c r="D1137" s="249" t="s">
        <v>17984</v>
      </c>
      <c r="E1137" s="250">
        <v>41248</v>
      </c>
      <c r="F1137" s="225">
        <f t="shared" si="38"/>
        <v>41279</v>
      </c>
      <c r="G1137" s="251">
        <v>6007.12</v>
      </c>
      <c r="H1137" s="249">
        <f>H1136</f>
        <v>915</v>
      </c>
      <c r="I1137" s="252" t="s">
        <v>454</v>
      </c>
      <c r="J1137" s="249"/>
    </row>
    <row r="1138" spans="1:10">
      <c r="A1138" s="249">
        <v>4302</v>
      </c>
      <c r="B1138" s="249" t="s">
        <v>7017</v>
      </c>
      <c r="C1138" s="249">
        <v>4302</v>
      </c>
      <c r="D1138" s="249" t="s">
        <v>11957</v>
      </c>
      <c r="E1138" s="250">
        <v>41249</v>
      </c>
      <c r="F1138" s="225">
        <f t="shared" si="38"/>
        <v>41280</v>
      </c>
      <c r="G1138" s="251">
        <v>6007.12</v>
      </c>
      <c r="H1138" s="249">
        <f>H1137</f>
        <v>915</v>
      </c>
      <c r="I1138" s="252" t="s">
        <v>454</v>
      </c>
      <c r="J1138" s="249"/>
    </row>
    <row r="1139" spans="1:10">
      <c r="A1139" s="249">
        <v>4233</v>
      </c>
      <c r="B1139" s="249" t="s">
        <v>1725</v>
      </c>
      <c r="C1139" s="249">
        <v>4233</v>
      </c>
      <c r="D1139" s="249" t="s">
        <v>13144</v>
      </c>
      <c r="E1139" s="250">
        <v>41263</v>
      </c>
      <c r="F1139" s="225">
        <f t="shared" si="38"/>
        <v>41294</v>
      </c>
      <c r="G1139" s="251">
        <v>6007.12</v>
      </c>
      <c r="H1139" s="249">
        <f>H1138+1</f>
        <v>916</v>
      </c>
      <c r="I1139" s="252" t="s">
        <v>454</v>
      </c>
      <c r="J1139" s="249"/>
    </row>
    <row r="1140" spans="1:10">
      <c r="A1140" s="249">
        <v>4232</v>
      </c>
      <c r="B1140" s="249" t="s">
        <v>1725</v>
      </c>
      <c r="C1140" s="249">
        <v>4232</v>
      </c>
      <c r="D1140" s="249" t="s">
        <v>13147</v>
      </c>
      <c r="E1140" s="250">
        <v>41263</v>
      </c>
      <c r="F1140" s="225">
        <f t="shared" si="38"/>
        <v>41294</v>
      </c>
      <c r="G1140" s="251">
        <v>6007.12</v>
      </c>
      <c r="H1140" s="249">
        <f>H1139</f>
        <v>916</v>
      </c>
      <c r="I1140" s="252" t="s">
        <v>454</v>
      </c>
      <c r="J1140" s="249"/>
    </row>
    <row r="1141" spans="1:10">
      <c r="A1141" s="249">
        <v>3991</v>
      </c>
      <c r="B1141" s="249" t="s">
        <v>5425</v>
      </c>
      <c r="C1141" s="249">
        <v>3991</v>
      </c>
      <c r="D1141" s="249" t="s">
        <v>12057</v>
      </c>
      <c r="E1141" s="250">
        <v>41256</v>
      </c>
      <c r="F1141" s="225">
        <f t="shared" si="38"/>
        <v>41287</v>
      </c>
      <c r="G1141" s="251">
        <v>6007.12</v>
      </c>
      <c r="H1141" s="249">
        <v>918</v>
      </c>
      <c r="I1141" s="252" t="s">
        <v>454</v>
      </c>
      <c r="J1141" s="249"/>
    </row>
    <row r="1142" spans="1:10">
      <c r="A1142" s="249">
        <v>4320</v>
      </c>
      <c r="B1142" s="249" t="s">
        <v>5425</v>
      </c>
      <c r="C1142" s="249">
        <v>4320</v>
      </c>
      <c r="D1142" s="249" t="s">
        <v>12094</v>
      </c>
      <c r="E1142" s="250">
        <v>41254</v>
      </c>
      <c r="F1142" s="225">
        <f t="shared" si="38"/>
        <v>41285</v>
      </c>
      <c r="G1142" s="251">
        <v>6007.12</v>
      </c>
      <c r="H1142" s="249">
        <f>H1141</f>
        <v>918</v>
      </c>
      <c r="I1142" s="252" t="s">
        <v>454</v>
      </c>
      <c r="J1142" s="249"/>
    </row>
    <row r="1143" spans="1:10">
      <c r="A1143" s="249">
        <v>4319</v>
      </c>
      <c r="B1143" s="249" t="s">
        <v>5425</v>
      </c>
      <c r="C1143" s="249">
        <v>4319</v>
      </c>
      <c r="D1143" s="249" t="s">
        <v>12097</v>
      </c>
      <c r="E1143" s="250">
        <v>41255</v>
      </c>
      <c r="F1143" s="225">
        <f t="shared" si="38"/>
        <v>41286</v>
      </c>
      <c r="G1143" s="251">
        <v>6007.12</v>
      </c>
      <c r="H1143" s="249">
        <f>H1142</f>
        <v>918</v>
      </c>
      <c r="I1143" s="252" t="s">
        <v>454</v>
      </c>
      <c r="J1143" s="249"/>
    </row>
    <row r="1144" spans="1:10">
      <c r="A1144" s="249">
        <v>4134</v>
      </c>
      <c r="B1144" s="249" t="s">
        <v>4750</v>
      </c>
      <c r="C1144" s="249">
        <v>4134</v>
      </c>
      <c r="D1144" s="249" t="s">
        <v>11002</v>
      </c>
      <c r="E1144" s="250">
        <v>41248</v>
      </c>
      <c r="F1144" s="225">
        <f t="shared" si="38"/>
        <v>41279</v>
      </c>
      <c r="G1144" s="251">
        <v>6007.12</v>
      </c>
      <c r="H1144" s="249">
        <f>H1143+1</f>
        <v>919</v>
      </c>
      <c r="I1144" s="252" t="s">
        <v>454</v>
      </c>
      <c r="J1144" s="249"/>
    </row>
    <row r="1145" spans="1:10">
      <c r="A1145" s="249">
        <v>4135</v>
      </c>
      <c r="B1145" s="249" t="s">
        <v>4750</v>
      </c>
      <c r="C1145" s="249">
        <v>4135</v>
      </c>
      <c r="D1145" s="249" t="s">
        <v>9305</v>
      </c>
      <c r="E1145" s="250">
        <v>41256</v>
      </c>
      <c r="F1145" s="225">
        <f t="shared" si="38"/>
        <v>41287</v>
      </c>
      <c r="G1145" s="251">
        <v>6007.12</v>
      </c>
      <c r="H1145" s="249">
        <f>H1144</f>
        <v>919</v>
      </c>
      <c r="I1145" s="252" t="s">
        <v>454</v>
      </c>
      <c r="J1145" s="249"/>
    </row>
    <row r="1146" spans="1:10">
      <c r="A1146" s="249">
        <v>4621</v>
      </c>
      <c r="B1146" s="249" t="s">
        <v>6981</v>
      </c>
      <c r="C1146" s="249">
        <v>4621</v>
      </c>
      <c r="D1146" s="249" t="s">
        <v>11881</v>
      </c>
      <c r="E1146" s="250">
        <v>41248</v>
      </c>
      <c r="F1146" s="225">
        <f t="shared" si="38"/>
        <v>41279</v>
      </c>
      <c r="G1146" s="251">
        <v>6007.12</v>
      </c>
      <c r="H1146" s="249">
        <f>H1145+1</f>
        <v>920</v>
      </c>
      <c r="I1146" s="252" t="s">
        <v>454</v>
      </c>
      <c r="J1146" s="249"/>
    </row>
    <row r="1147" spans="1:10">
      <c r="A1147" s="249">
        <v>4336</v>
      </c>
      <c r="B1147" s="249" t="s">
        <v>1929</v>
      </c>
      <c r="C1147" s="249">
        <v>4336</v>
      </c>
      <c r="D1147" s="249" t="s">
        <v>12612</v>
      </c>
      <c r="E1147" s="250">
        <v>41255</v>
      </c>
      <c r="F1147" s="225">
        <f t="shared" si="38"/>
        <v>41286</v>
      </c>
      <c r="G1147" s="251">
        <v>6007.12</v>
      </c>
      <c r="H1147" s="249">
        <f>H1146+1</f>
        <v>921</v>
      </c>
      <c r="I1147" s="252" t="s">
        <v>454</v>
      </c>
      <c r="J1147" s="249"/>
    </row>
    <row r="1148" spans="1:10">
      <c r="A1148" s="249">
        <v>4338</v>
      </c>
      <c r="B1148" s="249" t="s">
        <v>7038</v>
      </c>
      <c r="C1148" s="249">
        <v>4338</v>
      </c>
      <c r="D1148" s="249" t="s">
        <v>12618</v>
      </c>
      <c r="E1148" s="250">
        <v>41256</v>
      </c>
      <c r="F1148" s="225">
        <f t="shared" si="38"/>
        <v>41287</v>
      </c>
      <c r="G1148" s="251">
        <v>6007.12</v>
      </c>
      <c r="H1148" s="249">
        <f>H1147+1</f>
        <v>922</v>
      </c>
      <c r="I1148" s="252" t="s">
        <v>613</v>
      </c>
      <c r="J1148" s="249"/>
    </row>
    <row r="1149" spans="1:10">
      <c r="A1149" s="249">
        <v>4337</v>
      </c>
      <c r="B1149" s="249" t="s">
        <v>7038</v>
      </c>
      <c r="C1149" s="249">
        <v>4337</v>
      </c>
      <c r="D1149" s="249" t="s">
        <v>11857</v>
      </c>
      <c r="E1149" s="250">
        <v>41247</v>
      </c>
      <c r="F1149" s="225">
        <f t="shared" si="38"/>
        <v>41278</v>
      </c>
      <c r="G1149" s="251">
        <v>6007.12</v>
      </c>
      <c r="H1149" s="249">
        <f>H1148</f>
        <v>922</v>
      </c>
      <c r="I1149" s="252" t="s">
        <v>613</v>
      </c>
      <c r="J1149" s="249"/>
    </row>
    <row r="1150" spans="1:10">
      <c r="A1150" s="249" t="s">
        <v>1103</v>
      </c>
      <c r="B1150" s="249" t="s">
        <v>1104</v>
      </c>
      <c r="C1150" s="249" t="s">
        <v>1103</v>
      </c>
      <c r="D1150" s="249" t="s">
        <v>6166</v>
      </c>
      <c r="E1150" s="250">
        <v>41254</v>
      </c>
      <c r="F1150" s="225">
        <f t="shared" si="38"/>
        <v>41285</v>
      </c>
      <c r="G1150" s="251">
        <v>6007.12</v>
      </c>
      <c r="H1150" s="249">
        <f>H1149+1</f>
        <v>923</v>
      </c>
      <c r="I1150" s="252" t="s">
        <v>454</v>
      </c>
      <c r="J1150" s="249"/>
    </row>
    <row r="1151" spans="1:10">
      <c r="A1151" s="249">
        <v>4464</v>
      </c>
      <c r="B1151" s="249" t="s">
        <v>7494</v>
      </c>
      <c r="C1151" s="249">
        <v>4464</v>
      </c>
      <c r="D1151" s="249" t="s">
        <v>9484</v>
      </c>
      <c r="E1151" s="250">
        <v>41261</v>
      </c>
      <c r="F1151" s="225">
        <f t="shared" si="38"/>
        <v>41292</v>
      </c>
      <c r="G1151" s="251">
        <v>6007.12</v>
      </c>
      <c r="H1151" s="249">
        <f>H1150+1</f>
        <v>924</v>
      </c>
      <c r="I1151" s="252" t="s">
        <v>454</v>
      </c>
      <c r="J1151" s="249"/>
    </row>
    <row r="1152" spans="1:10">
      <c r="A1152" s="249">
        <v>4627</v>
      </c>
      <c r="B1152" s="249" t="s">
        <v>8676</v>
      </c>
      <c r="C1152" s="249">
        <v>4627</v>
      </c>
      <c r="D1152" s="249" t="s">
        <v>12671</v>
      </c>
      <c r="E1152" s="250">
        <v>41256</v>
      </c>
      <c r="F1152" s="225">
        <f t="shared" si="38"/>
        <v>41287</v>
      </c>
      <c r="G1152" s="251">
        <v>6007.12</v>
      </c>
      <c r="H1152" s="249">
        <f>H1151+1</f>
        <v>925</v>
      </c>
      <c r="I1152" s="252" t="s">
        <v>454</v>
      </c>
      <c r="J1152" s="249"/>
    </row>
    <row r="1153" spans="1:10">
      <c r="A1153" s="249">
        <v>4165</v>
      </c>
      <c r="B1153" s="249" t="s">
        <v>4748</v>
      </c>
      <c r="C1153" s="249">
        <v>4165</v>
      </c>
      <c r="D1153" s="249" t="s">
        <v>12063</v>
      </c>
      <c r="E1153" s="250">
        <v>41254</v>
      </c>
      <c r="F1153" s="225">
        <f t="shared" si="38"/>
        <v>41285</v>
      </c>
      <c r="G1153" s="251">
        <v>6007.12</v>
      </c>
      <c r="H1153" s="249">
        <f>H1152+1</f>
        <v>926</v>
      </c>
      <c r="I1153" s="252" t="s">
        <v>613</v>
      </c>
      <c r="J1153" s="249"/>
    </row>
    <row r="1154" spans="1:10">
      <c r="A1154" s="249">
        <v>4176</v>
      </c>
      <c r="B1154" s="249" t="s">
        <v>4748</v>
      </c>
      <c r="C1154" s="249">
        <v>4176</v>
      </c>
      <c r="D1154" s="249" t="s">
        <v>11849</v>
      </c>
      <c r="E1154" s="250">
        <v>41247</v>
      </c>
      <c r="F1154" s="225">
        <f t="shared" si="38"/>
        <v>41278</v>
      </c>
      <c r="G1154" s="251">
        <v>6007.12</v>
      </c>
      <c r="H1154" s="249">
        <f>H1153</f>
        <v>926</v>
      </c>
      <c r="I1154" s="252" t="s">
        <v>613</v>
      </c>
      <c r="J1154" s="249"/>
    </row>
    <row r="1155" spans="1:10">
      <c r="A1155" s="249">
        <v>3541</v>
      </c>
      <c r="B1155" s="249" t="s">
        <v>2980</v>
      </c>
      <c r="C1155" s="249">
        <v>3541</v>
      </c>
      <c r="D1155" s="249" t="s">
        <v>12733</v>
      </c>
      <c r="E1155" s="250">
        <v>41261</v>
      </c>
      <c r="F1155" s="225">
        <f t="shared" si="38"/>
        <v>41292</v>
      </c>
      <c r="G1155" s="251">
        <v>6007.12</v>
      </c>
      <c r="H1155" s="249">
        <f>H1154+1</f>
        <v>927</v>
      </c>
      <c r="I1155" s="252" t="s">
        <v>454</v>
      </c>
      <c r="J1155" s="249"/>
    </row>
    <row r="1156" spans="1:10">
      <c r="A1156" s="249">
        <v>4342</v>
      </c>
      <c r="B1156" s="249" t="s">
        <v>6942</v>
      </c>
      <c r="C1156" s="249">
        <v>4342</v>
      </c>
      <c r="D1156" s="249" t="s">
        <v>12609</v>
      </c>
      <c r="E1156" s="250">
        <v>41255</v>
      </c>
      <c r="F1156" s="225">
        <f t="shared" ref="F1156:F1219" si="41">E1156+31</f>
        <v>41286</v>
      </c>
      <c r="G1156" s="251">
        <v>6007.12</v>
      </c>
      <c r="H1156" s="249">
        <f>H1155+1</f>
        <v>928</v>
      </c>
      <c r="I1156" s="252" t="s">
        <v>454</v>
      </c>
      <c r="J1156" s="249"/>
    </row>
    <row r="1157" spans="1:10">
      <c r="A1157" s="249">
        <v>4344</v>
      </c>
      <c r="B1157" s="249" t="s">
        <v>6942</v>
      </c>
      <c r="C1157" s="249">
        <v>4344</v>
      </c>
      <c r="D1157" s="249" t="s">
        <v>12625</v>
      </c>
      <c r="E1157" s="250">
        <v>41256</v>
      </c>
      <c r="F1157" s="225">
        <f t="shared" si="41"/>
        <v>41287</v>
      </c>
      <c r="G1157" s="251">
        <v>6007.12</v>
      </c>
      <c r="H1157" s="249">
        <f>H1156</f>
        <v>928</v>
      </c>
      <c r="I1157" s="252" t="s">
        <v>454</v>
      </c>
      <c r="J1157" s="249"/>
    </row>
    <row r="1158" spans="1:10">
      <c r="A1158" s="249">
        <v>4629</v>
      </c>
      <c r="B1158" s="249" t="s">
        <v>6942</v>
      </c>
      <c r="C1158" s="249">
        <v>4629</v>
      </c>
      <c r="D1158" s="249" t="s">
        <v>12669</v>
      </c>
      <c r="E1158" s="250">
        <v>41256</v>
      </c>
      <c r="F1158" s="225">
        <f t="shared" si="41"/>
        <v>41287</v>
      </c>
      <c r="G1158" s="251">
        <v>6007.12</v>
      </c>
      <c r="H1158" s="249">
        <f>H1157</f>
        <v>928</v>
      </c>
      <c r="I1158" s="252" t="s">
        <v>454</v>
      </c>
      <c r="J1158" s="249"/>
    </row>
    <row r="1159" spans="1:10">
      <c r="A1159" s="249">
        <v>3478</v>
      </c>
      <c r="B1159" s="249" t="s">
        <v>2729</v>
      </c>
      <c r="C1159" s="249">
        <v>3478</v>
      </c>
      <c r="D1159" s="249" t="s">
        <v>13112</v>
      </c>
      <c r="E1159" s="250">
        <v>41262</v>
      </c>
      <c r="F1159" s="225">
        <f t="shared" si="41"/>
        <v>41293</v>
      </c>
      <c r="G1159" s="251">
        <v>6007.12</v>
      </c>
      <c r="H1159" s="249">
        <f>H1158+1</f>
        <v>929</v>
      </c>
      <c r="I1159" s="252" t="s">
        <v>454</v>
      </c>
      <c r="J1159" s="249"/>
    </row>
    <row r="1160" spans="1:10">
      <c r="A1160" s="249">
        <v>5606</v>
      </c>
      <c r="B1160" s="249" t="s">
        <v>11911</v>
      </c>
      <c r="C1160" s="249">
        <v>5606</v>
      </c>
      <c r="D1160" s="249" t="s">
        <v>13279</v>
      </c>
      <c r="E1160" s="250">
        <v>41263</v>
      </c>
      <c r="F1160" s="225">
        <f t="shared" si="41"/>
        <v>41294</v>
      </c>
      <c r="G1160" s="251">
        <v>6007.12</v>
      </c>
      <c r="H1160" s="249">
        <f>H1159+1</f>
        <v>930</v>
      </c>
      <c r="I1160" s="252" t="s">
        <v>11846</v>
      </c>
      <c r="J1160" s="249"/>
    </row>
    <row r="1161" spans="1:10">
      <c r="A1161" s="249">
        <v>4630</v>
      </c>
      <c r="B1161" s="249" t="s">
        <v>8664</v>
      </c>
      <c r="C1161" s="249">
        <v>4630</v>
      </c>
      <c r="D1161" s="249" t="s">
        <v>12815</v>
      </c>
      <c r="E1161" s="250">
        <v>41260</v>
      </c>
      <c r="F1161" s="225">
        <f t="shared" si="41"/>
        <v>41291</v>
      </c>
      <c r="G1161" s="251">
        <v>6007.12</v>
      </c>
      <c r="H1161" s="249">
        <f>H1160+1</f>
        <v>931</v>
      </c>
      <c r="I1161" s="252" t="s">
        <v>454</v>
      </c>
      <c r="J1161" s="249"/>
    </row>
    <row r="1162" spans="1:10">
      <c r="A1162" s="249">
        <v>4631</v>
      </c>
      <c r="B1162" s="249" t="s">
        <v>8660</v>
      </c>
      <c r="C1162" s="249">
        <v>4631</v>
      </c>
      <c r="D1162" s="249" t="s">
        <v>13457</v>
      </c>
      <c r="E1162" s="250">
        <v>41264</v>
      </c>
      <c r="F1162" s="225">
        <f t="shared" si="41"/>
        <v>41295</v>
      </c>
      <c r="G1162" s="251">
        <v>6007.12</v>
      </c>
      <c r="H1162" s="249">
        <f>H1161+1</f>
        <v>932</v>
      </c>
      <c r="I1162" s="252" t="s">
        <v>454</v>
      </c>
      <c r="J1162" s="249"/>
    </row>
    <row r="1163" spans="1:10">
      <c r="A1163" s="249">
        <v>4346</v>
      </c>
      <c r="B1163" s="249" t="s">
        <v>7066</v>
      </c>
      <c r="C1163" s="249">
        <v>4346</v>
      </c>
      <c r="D1163" s="249" t="s">
        <v>11948</v>
      </c>
      <c r="E1163" s="250">
        <v>41249</v>
      </c>
      <c r="F1163" s="225">
        <f t="shared" si="41"/>
        <v>41280</v>
      </c>
      <c r="G1163" s="251">
        <v>6007.12</v>
      </c>
      <c r="H1163" s="249">
        <f>H1162+1</f>
        <v>933</v>
      </c>
      <c r="I1163" s="252" t="s">
        <v>454</v>
      </c>
      <c r="J1163" s="249"/>
    </row>
    <row r="1164" spans="1:10">
      <c r="A1164" s="249">
        <v>4345</v>
      </c>
      <c r="B1164" s="249" t="s">
        <v>7066</v>
      </c>
      <c r="C1164" s="249">
        <v>4345</v>
      </c>
      <c r="D1164" s="249" t="s">
        <v>11860</v>
      </c>
      <c r="E1164" s="250">
        <v>41248</v>
      </c>
      <c r="F1164" s="225">
        <f t="shared" si="41"/>
        <v>41279</v>
      </c>
      <c r="G1164" s="251">
        <v>6007.12</v>
      </c>
      <c r="H1164" s="249">
        <f>H1163</f>
        <v>933</v>
      </c>
      <c r="I1164" s="252" t="s">
        <v>454</v>
      </c>
      <c r="J1164" s="249"/>
    </row>
    <row r="1165" spans="1:10">
      <c r="A1165" s="249">
        <v>4397</v>
      </c>
      <c r="B1165" s="249" t="s">
        <v>1108</v>
      </c>
      <c r="C1165" s="249">
        <v>4397</v>
      </c>
      <c r="D1165" s="249" t="s">
        <v>11424</v>
      </c>
      <c r="E1165" s="250">
        <v>41246</v>
      </c>
      <c r="F1165" s="225">
        <f t="shared" si="41"/>
        <v>41277</v>
      </c>
      <c r="G1165" s="251">
        <v>6007.12</v>
      </c>
      <c r="H1165" s="249">
        <f>H1164+1</f>
        <v>934</v>
      </c>
      <c r="I1165" s="252" t="s">
        <v>454</v>
      </c>
      <c r="J1165" s="249"/>
    </row>
    <row r="1166" spans="1:10">
      <c r="A1166" s="249">
        <v>4633</v>
      </c>
      <c r="B1166" s="249" t="s">
        <v>8655</v>
      </c>
      <c r="C1166" s="249">
        <v>4633</v>
      </c>
      <c r="D1166" s="249" t="s">
        <v>13220</v>
      </c>
      <c r="E1166" s="250">
        <v>41263</v>
      </c>
      <c r="F1166" s="225">
        <f t="shared" si="41"/>
        <v>41294</v>
      </c>
      <c r="G1166" s="251">
        <v>6007.12</v>
      </c>
      <c r="H1166" s="249">
        <f>H1165+1</f>
        <v>935</v>
      </c>
      <c r="I1166" s="252" t="s">
        <v>454</v>
      </c>
      <c r="J1166" s="249"/>
    </row>
    <row r="1167" spans="1:10">
      <c r="A1167" s="249">
        <v>4357</v>
      </c>
      <c r="B1167" s="249" t="s">
        <v>7022</v>
      </c>
      <c r="C1167" s="249">
        <v>4357</v>
      </c>
      <c r="D1167" s="249" t="s">
        <v>12088</v>
      </c>
      <c r="E1167" s="250">
        <v>41254</v>
      </c>
      <c r="F1167" s="225">
        <f t="shared" si="41"/>
        <v>41285</v>
      </c>
      <c r="G1167" s="251">
        <v>6007.12</v>
      </c>
      <c r="H1167" s="249">
        <f>H1166+1</f>
        <v>936</v>
      </c>
      <c r="I1167" s="252" t="s">
        <v>454</v>
      </c>
      <c r="J1167" s="249"/>
    </row>
    <row r="1168" spans="1:10">
      <c r="A1168" s="249">
        <v>4356</v>
      </c>
      <c r="B1168" s="249" t="s">
        <v>7022</v>
      </c>
      <c r="C1168" s="249">
        <v>4356</v>
      </c>
      <c r="D1168" s="249" t="s">
        <v>12092</v>
      </c>
      <c r="E1168" s="250">
        <v>41255</v>
      </c>
      <c r="F1168" s="225">
        <f t="shared" si="41"/>
        <v>41286</v>
      </c>
      <c r="G1168" s="251">
        <v>6007.12</v>
      </c>
      <c r="H1168" s="249">
        <f t="shared" ref="H1168:H1174" si="42">H1167</f>
        <v>936</v>
      </c>
      <c r="I1168" s="252" t="s">
        <v>454</v>
      </c>
      <c r="J1168" s="249"/>
    </row>
    <row r="1169" spans="1:10">
      <c r="A1169" s="249">
        <v>4355</v>
      </c>
      <c r="B1169" s="249" t="s">
        <v>7022</v>
      </c>
      <c r="C1169" s="249">
        <v>4355</v>
      </c>
      <c r="D1169" s="249" t="s">
        <v>12099</v>
      </c>
      <c r="E1169" s="250">
        <v>41256</v>
      </c>
      <c r="F1169" s="225">
        <f t="shared" si="41"/>
        <v>41287</v>
      </c>
      <c r="G1169" s="251">
        <v>6007.12</v>
      </c>
      <c r="H1169" s="249">
        <f t="shared" si="42"/>
        <v>936</v>
      </c>
      <c r="I1169" s="252" t="s">
        <v>454</v>
      </c>
      <c r="J1169" s="249"/>
    </row>
    <row r="1170" spans="1:10">
      <c r="A1170" s="249">
        <v>4354</v>
      </c>
      <c r="B1170" s="249" t="s">
        <v>7022</v>
      </c>
      <c r="C1170" s="249">
        <v>4354</v>
      </c>
      <c r="D1170" s="249" t="s">
        <v>12101</v>
      </c>
      <c r="E1170" s="250">
        <v>41255</v>
      </c>
      <c r="F1170" s="225">
        <f t="shared" si="41"/>
        <v>41286</v>
      </c>
      <c r="G1170" s="251">
        <v>6007.12</v>
      </c>
      <c r="H1170" s="249">
        <f t="shared" si="42"/>
        <v>936</v>
      </c>
      <c r="I1170" s="252" t="s">
        <v>454</v>
      </c>
      <c r="J1170" s="249"/>
    </row>
    <row r="1171" spans="1:10">
      <c r="A1171" s="249">
        <v>4353</v>
      </c>
      <c r="B1171" s="249" t="s">
        <v>7022</v>
      </c>
      <c r="C1171" s="249">
        <v>4353</v>
      </c>
      <c r="D1171" s="249" t="s">
        <v>12103</v>
      </c>
      <c r="E1171" s="250">
        <v>41255</v>
      </c>
      <c r="F1171" s="225">
        <f t="shared" si="41"/>
        <v>41286</v>
      </c>
      <c r="G1171" s="251">
        <v>6007.12</v>
      </c>
      <c r="H1171" s="249">
        <f t="shared" si="42"/>
        <v>936</v>
      </c>
      <c r="I1171" s="252" t="s">
        <v>454</v>
      </c>
      <c r="J1171" s="249"/>
    </row>
    <row r="1172" spans="1:10">
      <c r="A1172" s="249">
        <v>4352</v>
      </c>
      <c r="B1172" s="249" t="s">
        <v>7022</v>
      </c>
      <c r="C1172" s="249">
        <v>4352</v>
      </c>
      <c r="D1172" s="249" t="s">
        <v>12105</v>
      </c>
      <c r="E1172" s="250">
        <v>41256</v>
      </c>
      <c r="F1172" s="225">
        <f t="shared" si="41"/>
        <v>41287</v>
      </c>
      <c r="G1172" s="251">
        <v>6007.12</v>
      </c>
      <c r="H1172" s="249">
        <f t="shared" si="42"/>
        <v>936</v>
      </c>
      <c r="I1172" s="252" t="s">
        <v>454</v>
      </c>
      <c r="J1172" s="249"/>
    </row>
    <row r="1173" spans="1:10">
      <c r="A1173" s="249">
        <v>4351</v>
      </c>
      <c r="B1173" s="249" t="s">
        <v>7022</v>
      </c>
      <c r="C1173" s="249">
        <v>4351</v>
      </c>
      <c r="D1173" s="249" t="s">
        <v>12107</v>
      </c>
      <c r="E1173" s="250">
        <v>41256</v>
      </c>
      <c r="F1173" s="225">
        <f t="shared" si="41"/>
        <v>41287</v>
      </c>
      <c r="G1173" s="251">
        <v>6007.12</v>
      </c>
      <c r="H1173" s="249">
        <f t="shared" si="42"/>
        <v>936</v>
      </c>
      <c r="I1173" s="252" t="s">
        <v>454</v>
      </c>
      <c r="J1173" s="249"/>
    </row>
    <row r="1174" spans="1:10">
      <c r="A1174" s="249">
        <v>4350</v>
      </c>
      <c r="B1174" s="249" t="s">
        <v>7022</v>
      </c>
      <c r="C1174" s="249">
        <v>4350</v>
      </c>
      <c r="D1174" s="249" t="s">
        <v>12110</v>
      </c>
      <c r="E1174" s="250">
        <v>41253</v>
      </c>
      <c r="F1174" s="225">
        <f t="shared" si="41"/>
        <v>41284</v>
      </c>
      <c r="G1174" s="251">
        <v>6007.12</v>
      </c>
      <c r="H1174" s="249">
        <f t="shared" si="42"/>
        <v>936</v>
      </c>
      <c r="I1174" s="252" t="s">
        <v>454</v>
      </c>
      <c r="J1174" s="249"/>
    </row>
    <row r="1175" spans="1:10">
      <c r="A1175" s="249" t="s">
        <v>698</v>
      </c>
      <c r="B1175" s="249" t="s">
        <v>699</v>
      </c>
      <c r="C1175" s="249" t="s">
        <v>698</v>
      </c>
      <c r="D1175" s="249" t="s">
        <v>11921</v>
      </c>
      <c r="E1175" s="250">
        <v>41253</v>
      </c>
      <c r="F1175" s="225">
        <f t="shared" si="41"/>
        <v>41284</v>
      </c>
      <c r="G1175" s="251">
        <v>6007.12</v>
      </c>
      <c r="H1175" s="249">
        <f>H1174+1</f>
        <v>937</v>
      </c>
      <c r="I1175" s="252" t="s">
        <v>454</v>
      </c>
      <c r="J1175" s="249"/>
    </row>
    <row r="1176" spans="1:10">
      <c r="A1176" s="249">
        <v>4474</v>
      </c>
      <c r="B1176" s="249" t="s">
        <v>1609</v>
      </c>
      <c r="C1176" s="249">
        <v>4474</v>
      </c>
      <c r="D1176" s="249" t="s">
        <v>13482</v>
      </c>
      <c r="E1176" s="250">
        <v>41270</v>
      </c>
      <c r="F1176" s="225">
        <f t="shared" si="41"/>
        <v>41301</v>
      </c>
      <c r="G1176" s="251">
        <v>6007.12</v>
      </c>
      <c r="H1176" s="249">
        <f t="shared" ref="H1176:H1188" si="43">H1175</f>
        <v>937</v>
      </c>
      <c r="I1176" s="252" t="s">
        <v>454</v>
      </c>
      <c r="J1176" s="249"/>
    </row>
    <row r="1177" spans="1:10">
      <c r="A1177" s="249">
        <v>4473</v>
      </c>
      <c r="B1177" s="249" t="s">
        <v>1609</v>
      </c>
      <c r="C1177" s="249">
        <v>4473</v>
      </c>
      <c r="D1177" s="249" t="s">
        <v>12773</v>
      </c>
      <c r="E1177" s="250">
        <v>41261</v>
      </c>
      <c r="F1177" s="225">
        <f t="shared" si="41"/>
        <v>41292</v>
      </c>
      <c r="G1177" s="251">
        <v>6007.12</v>
      </c>
      <c r="H1177" s="249">
        <f t="shared" si="43"/>
        <v>937</v>
      </c>
      <c r="I1177" s="252" t="s">
        <v>454</v>
      </c>
      <c r="J1177" s="249"/>
    </row>
    <row r="1178" spans="1:10">
      <c r="A1178" s="249">
        <v>4468</v>
      </c>
      <c r="B1178" s="249" t="s">
        <v>1609</v>
      </c>
      <c r="C1178" s="249">
        <v>4468</v>
      </c>
      <c r="D1178" s="249" t="s">
        <v>13166</v>
      </c>
      <c r="E1178" s="250">
        <v>41262</v>
      </c>
      <c r="F1178" s="225">
        <f t="shared" si="41"/>
        <v>41293</v>
      </c>
      <c r="G1178" s="251">
        <v>6007.12</v>
      </c>
      <c r="H1178" s="249">
        <f t="shared" si="43"/>
        <v>937</v>
      </c>
      <c r="I1178" s="252" t="s">
        <v>454</v>
      </c>
      <c r="J1178" s="249"/>
    </row>
    <row r="1179" spans="1:10">
      <c r="A1179" s="249">
        <v>4469</v>
      </c>
      <c r="B1179" s="249" t="s">
        <v>1609</v>
      </c>
      <c r="C1179" s="249">
        <v>4469</v>
      </c>
      <c r="D1179" s="249" t="s">
        <v>13169</v>
      </c>
      <c r="E1179" s="250">
        <v>41262</v>
      </c>
      <c r="F1179" s="225">
        <f t="shared" si="41"/>
        <v>41293</v>
      </c>
      <c r="G1179" s="251">
        <v>6007.12</v>
      </c>
      <c r="H1179" s="249">
        <f t="shared" si="43"/>
        <v>937</v>
      </c>
      <c r="I1179" s="252" t="s">
        <v>454</v>
      </c>
      <c r="J1179" s="249"/>
    </row>
    <row r="1180" spans="1:10">
      <c r="A1180" s="249">
        <v>4470</v>
      </c>
      <c r="B1180" s="249" t="s">
        <v>1609</v>
      </c>
      <c r="C1180" s="249">
        <v>4470</v>
      </c>
      <c r="D1180" s="249" t="s">
        <v>13172</v>
      </c>
      <c r="E1180" s="250">
        <v>41263</v>
      </c>
      <c r="F1180" s="225">
        <f t="shared" si="41"/>
        <v>41294</v>
      </c>
      <c r="G1180" s="251">
        <v>6007.12</v>
      </c>
      <c r="H1180" s="249">
        <f t="shared" si="43"/>
        <v>937</v>
      </c>
      <c r="I1180" s="252" t="s">
        <v>454</v>
      </c>
      <c r="J1180" s="249"/>
    </row>
    <row r="1181" spans="1:10">
      <c r="A1181" s="249">
        <v>4472</v>
      </c>
      <c r="B1181" s="249" t="s">
        <v>1609</v>
      </c>
      <c r="C1181" s="249">
        <v>4472</v>
      </c>
      <c r="D1181" s="249" t="s">
        <v>13176</v>
      </c>
      <c r="E1181" s="250">
        <v>41263</v>
      </c>
      <c r="F1181" s="225">
        <f t="shared" si="41"/>
        <v>41294</v>
      </c>
      <c r="G1181" s="251">
        <v>6007.12</v>
      </c>
      <c r="H1181" s="249">
        <f t="shared" si="43"/>
        <v>937</v>
      </c>
      <c r="I1181" s="252" t="s">
        <v>454</v>
      </c>
      <c r="J1181" s="249"/>
    </row>
    <row r="1182" spans="1:10">
      <c r="A1182" s="249">
        <v>4477</v>
      </c>
      <c r="B1182" s="249" t="s">
        <v>1609</v>
      </c>
      <c r="C1182" s="249">
        <v>4477</v>
      </c>
      <c r="D1182" s="249" t="s">
        <v>12139</v>
      </c>
      <c r="E1182" s="250">
        <v>41263</v>
      </c>
      <c r="F1182" s="225">
        <f t="shared" si="41"/>
        <v>41294</v>
      </c>
      <c r="G1182" s="251">
        <v>6007.12</v>
      </c>
      <c r="H1182" s="249">
        <f t="shared" si="43"/>
        <v>937</v>
      </c>
      <c r="I1182" s="252" t="s">
        <v>454</v>
      </c>
      <c r="J1182" s="249"/>
    </row>
    <row r="1183" spans="1:10">
      <c r="A1183" s="249">
        <v>4478</v>
      </c>
      <c r="B1183" s="249" t="s">
        <v>1609</v>
      </c>
      <c r="C1183" s="249">
        <v>4478</v>
      </c>
      <c r="D1183" s="249" t="s">
        <v>12777</v>
      </c>
      <c r="E1183" s="250">
        <v>41256</v>
      </c>
      <c r="F1183" s="225">
        <f t="shared" si="41"/>
        <v>41287</v>
      </c>
      <c r="G1183" s="251">
        <v>6007.12</v>
      </c>
      <c r="H1183" s="249">
        <f t="shared" si="43"/>
        <v>937</v>
      </c>
      <c r="I1183" s="252" t="s">
        <v>454</v>
      </c>
      <c r="J1183" s="249"/>
    </row>
    <row r="1184" spans="1:10">
      <c r="A1184" s="249">
        <v>4479</v>
      </c>
      <c r="B1184" s="249" t="s">
        <v>1609</v>
      </c>
      <c r="C1184" s="249">
        <v>4479</v>
      </c>
      <c r="D1184" s="249" t="s">
        <v>12780</v>
      </c>
      <c r="E1184" s="250">
        <v>41257</v>
      </c>
      <c r="F1184" s="225">
        <f t="shared" si="41"/>
        <v>41288</v>
      </c>
      <c r="G1184" s="251">
        <v>6007.12</v>
      </c>
      <c r="H1184" s="249">
        <f t="shared" si="43"/>
        <v>937</v>
      </c>
      <c r="I1184" s="252" t="s">
        <v>454</v>
      </c>
      <c r="J1184" s="249"/>
    </row>
    <row r="1185" spans="1:10">
      <c r="A1185" s="249">
        <v>4480</v>
      </c>
      <c r="B1185" s="249" t="s">
        <v>1609</v>
      </c>
      <c r="C1185" s="249">
        <v>4480</v>
      </c>
      <c r="D1185" s="249" t="s">
        <v>13180</v>
      </c>
      <c r="E1185" s="250">
        <v>41261</v>
      </c>
      <c r="F1185" s="225">
        <f t="shared" si="41"/>
        <v>41292</v>
      </c>
      <c r="G1185" s="251">
        <v>6007.12</v>
      </c>
      <c r="H1185" s="249">
        <f t="shared" si="43"/>
        <v>937</v>
      </c>
      <c r="I1185" s="252" t="s">
        <v>454</v>
      </c>
      <c r="J1185" s="249"/>
    </row>
    <row r="1186" spans="1:10">
      <c r="A1186" s="249">
        <v>4481</v>
      </c>
      <c r="B1186" s="249" t="s">
        <v>1609</v>
      </c>
      <c r="C1186" s="249">
        <v>4481</v>
      </c>
      <c r="D1186" s="249" t="s">
        <v>13183</v>
      </c>
      <c r="E1186" s="250">
        <v>41263</v>
      </c>
      <c r="F1186" s="225">
        <f t="shared" si="41"/>
        <v>41294</v>
      </c>
      <c r="G1186" s="251">
        <v>6007.12</v>
      </c>
      <c r="H1186" s="249">
        <f t="shared" si="43"/>
        <v>937</v>
      </c>
      <c r="I1186" s="252" t="s">
        <v>454</v>
      </c>
      <c r="J1186" s="249"/>
    </row>
    <row r="1187" spans="1:10">
      <c r="A1187" s="249">
        <v>4446</v>
      </c>
      <c r="B1187" s="249" t="s">
        <v>1609</v>
      </c>
      <c r="C1187" s="249">
        <v>4446</v>
      </c>
      <c r="D1187" s="249" t="s">
        <v>13487</v>
      </c>
      <c r="E1187" s="250">
        <v>41271</v>
      </c>
      <c r="F1187" s="225">
        <f t="shared" si="41"/>
        <v>41302</v>
      </c>
      <c r="G1187" s="251">
        <v>6007.12</v>
      </c>
      <c r="H1187" s="249">
        <f t="shared" si="43"/>
        <v>937</v>
      </c>
      <c r="I1187" s="252" t="s">
        <v>454</v>
      </c>
      <c r="J1187" s="249"/>
    </row>
    <row r="1188" spans="1:10">
      <c r="A1188" s="249">
        <v>4476</v>
      </c>
      <c r="B1188" s="249" t="s">
        <v>1609</v>
      </c>
      <c r="C1188" s="249">
        <v>4476</v>
      </c>
      <c r="D1188" s="249" t="s">
        <v>12665</v>
      </c>
      <c r="E1188" s="250">
        <v>41256</v>
      </c>
      <c r="F1188" s="225">
        <f t="shared" si="41"/>
        <v>41287</v>
      </c>
      <c r="G1188" s="251">
        <v>6007.12</v>
      </c>
      <c r="H1188" s="249">
        <f t="shared" si="43"/>
        <v>937</v>
      </c>
      <c r="I1188" s="252" t="s">
        <v>454</v>
      </c>
      <c r="J1188" s="249"/>
    </row>
    <row r="1189" spans="1:10">
      <c r="A1189" s="249">
        <v>3549</v>
      </c>
      <c r="B1189" s="249" t="s">
        <v>1709</v>
      </c>
      <c r="C1189" s="249">
        <v>3549</v>
      </c>
      <c r="D1189" s="249" t="s">
        <v>12731</v>
      </c>
      <c r="E1189" s="250">
        <v>41261</v>
      </c>
      <c r="F1189" s="225">
        <f t="shared" si="41"/>
        <v>41292</v>
      </c>
      <c r="G1189" s="251">
        <v>6007.12</v>
      </c>
      <c r="H1189" s="249">
        <f>H1188+1</f>
        <v>938</v>
      </c>
      <c r="I1189" s="252" t="s">
        <v>613</v>
      </c>
      <c r="J1189" s="249"/>
    </row>
    <row r="1190" spans="1:10">
      <c r="A1190" s="249">
        <v>4483</v>
      </c>
      <c r="B1190" s="249" t="s">
        <v>7624</v>
      </c>
      <c r="C1190" s="249">
        <v>4483</v>
      </c>
      <c r="D1190" s="249" t="s">
        <v>11511</v>
      </c>
      <c r="E1190" s="250">
        <v>41248</v>
      </c>
      <c r="F1190" s="225">
        <f t="shared" si="41"/>
        <v>41279</v>
      </c>
      <c r="G1190" s="251">
        <v>6007.12</v>
      </c>
      <c r="H1190" s="249">
        <f>H1189+1</f>
        <v>939</v>
      </c>
      <c r="I1190" s="252" t="s">
        <v>454</v>
      </c>
      <c r="J1190" s="249"/>
    </row>
    <row r="1191" spans="1:10">
      <c r="A1191" s="249">
        <v>4487</v>
      </c>
      <c r="B1191" s="249" t="s">
        <v>7624</v>
      </c>
      <c r="C1191" s="249">
        <v>4487</v>
      </c>
      <c r="D1191" s="249" t="s">
        <v>11525</v>
      </c>
      <c r="E1191" s="250">
        <v>41246</v>
      </c>
      <c r="F1191" s="225">
        <f t="shared" si="41"/>
        <v>41277</v>
      </c>
      <c r="G1191" s="251">
        <v>6007.12</v>
      </c>
      <c r="H1191" s="249">
        <f>H1190</f>
        <v>939</v>
      </c>
      <c r="I1191" s="252" t="s">
        <v>454</v>
      </c>
      <c r="J1191" s="249"/>
    </row>
    <row r="1192" spans="1:10">
      <c r="A1192" s="249">
        <v>4488</v>
      </c>
      <c r="B1192" s="249" t="s">
        <v>7624</v>
      </c>
      <c r="C1192" s="249">
        <v>4488</v>
      </c>
      <c r="D1192" s="249" t="s">
        <v>11967</v>
      </c>
      <c r="E1192" s="250">
        <v>41249</v>
      </c>
      <c r="F1192" s="225">
        <f t="shared" si="41"/>
        <v>41280</v>
      </c>
      <c r="G1192" s="251">
        <v>6007.12</v>
      </c>
      <c r="H1192" s="249">
        <f>H1191</f>
        <v>939</v>
      </c>
      <c r="I1192" s="252" t="s">
        <v>454</v>
      </c>
      <c r="J1192" s="249"/>
    </row>
    <row r="1193" spans="1:10">
      <c r="A1193" s="249">
        <v>4489</v>
      </c>
      <c r="B1193" s="249" t="s">
        <v>7624</v>
      </c>
      <c r="C1193" s="249">
        <v>4489</v>
      </c>
      <c r="D1193" s="249" t="s">
        <v>11970</v>
      </c>
      <c r="E1193" s="250">
        <v>41249</v>
      </c>
      <c r="F1193" s="225">
        <f t="shared" si="41"/>
        <v>41280</v>
      </c>
      <c r="G1193" s="251">
        <v>6007.12</v>
      </c>
      <c r="H1193" s="249">
        <f>H1192</f>
        <v>939</v>
      </c>
      <c r="I1193" s="252" t="s">
        <v>454</v>
      </c>
      <c r="J1193" s="249"/>
    </row>
    <row r="1194" spans="1:10">
      <c r="A1194" s="249">
        <v>4490</v>
      </c>
      <c r="B1194" s="249" t="s">
        <v>7624</v>
      </c>
      <c r="C1194" s="249">
        <v>4490</v>
      </c>
      <c r="D1194" s="249" t="s">
        <v>11868</v>
      </c>
      <c r="E1194" s="250">
        <v>41247</v>
      </c>
      <c r="F1194" s="225">
        <f t="shared" si="41"/>
        <v>41278</v>
      </c>
      <c r="G1194" s="251">
        <v>6007.12</v>
      </c>
      <c r="H1194" s="249">
        <f>H1193</f>
        <v>939</v>
      </c>
      <c r="I1194" s="252" t="s">
        <v>454</v>
      </c>
      <c r="J1194" s="249"/>
    </row>
    <row r="1195" spans="1:10">
      <c r="A1195" s="249" t="s">
        <v>1111</v>
      </c>
      <c r="B1195" s="249" t="s">
        <v>1112</v>
      </c>
      <c r="C1195" s="249" t="s">
        <v>1111</v>
      </c>
      <c r="D1195" s="249" t="s">
        <v>12045</v>
      </c>
      <c r="E1195" s="250">
        <v>41254</v>
      </c>
      <c r="F1195" s="225">
        <f t="shared" si="41"/>
        <v>41285</v>
      </c>
      <c r="G1195" s="251">
        <v>6007.12</v>
      </c>
      <c r="H1195" s="249">
        <f t="shared" ref="H1195:H1204" si="44">H1194+1</f>
        <v>940</v>
      </c>
      <c r="I1195" s="252" t="s">
        <v>454</v>
      </c>
      <c r="J1195" s="249"/>
    </row>
    <row r="1196" spans="1:10">
      <c r="A1196" s="249">
        <v>4636</v>
      </c>
      <c r="B1196" s="249" t="s">
        <v>8633</v>
      </c>
      <c r="C1196" s="249">
        <v>4636</v>
      </c>
      <c r="D1196" s="249" t="s">
        <v>12809</v>
      </c>
      <c r="E1196" s="250">
        <v>41257</v>
      </c>
      <c r="F1196" s="225">
        <f t="shared" si="41"/>
        <v>41288</v>
      </c>
      <c r="G1196" s="251">
        <v>6007.12</v>
      </c>
      <c r="H1196" s="249">
        <f t="shared" si="44"/>
        <v>941</v>
      </c>
      <c r="I1196" s="252" t="s">
        <v>11846</v>
      </c>
      <c r="J1196" s="249"/>
    </row>
    <row r="1197" spans="1:10">
      <c r="A1197" s="249">
        <v>4637</v>
      </c>
      <c r="B1197" s="249" t="s">
        <v>8630</v>
      </c>
      <c r="C1197" s="249">
        <v>4637</v>
      </c>
      <c r="D1197" s="249" t="s">
        <v>12805</v>
      </c>
      <c r="E1197" s="250">
        <v>41262</v>
      </c>
      <c r="F1197" s="225">
        <f t="shared" si="41"/>
        <v>41293</v>
      </c>
      <c r="G1197" s="251">
        <v>6007.12</v>
      </c>
      <c r="H1197" s="249">
        <f t="shared" si="44"/>
        <v>942</v>
      </c>
      <c r="I1197" s="252" t="s">
        <v>11846</v>
      </c>
      <c r="J1197" s="249"/>
    </row>
    <row r="1198" spans="1:10">
      <c r="A1198" s="249">
        <v>4639</v>
      </c>
      <c r="B1198" s="249" t="s">
        <v>8746</v>
      </c>
      <c r="C1198" s="249">
        <v>4639</v>
      </c>
      <c r="D1198" s="249" t="s">
        <v>13223</v>
      </c>
      <c r="E1198" s="250">
        <v>41263</v>
      </c>
      <c r="F1198" s="225">
        <f t="shared" si="41"/>
        <v>41294</v>
      </c>
      <c r="G1198" s="251">
        <v>6007.12</v>
      </c>
      <c r="H1198" s="249">
        <f t="shared" si="44"/>
        <v>943</v>
      </c>
      <c r="I1198" s="252" t="s">
        <v>454</v>
      </c>
      <c r="J1198" s="249"/>
    </row>
    <row r="1199" spans="1:10">
      <c r="A1199" s="249">
        <v>4641</v>
      </c>
      <c r="B1199" s="249" t="s">
        <v>8751</v>
      </c>
      <c r="C1199" s="249">
        <v>4641</v>
      </c>
      <c r="D1199" s="249" t="s">
        <v>13226</v>
      </c>
      <c r="E1199" s="250">
        <v>41261</v>
      </c>
      <c r="F1199" s="225">
        <f t="shared" si="41"/>
        <v>41292</v>
      </c>
      <c r="G1199" s="251">
        <v>6007.12</v>
      </c>
      <c r="H1199" s="249">
        <f t="shared" si="44"/>
        <v>944</v>
      </c>
      <c r="I1199" s="252" t="s">
        <v>454</v>
      </c>
      <c r="J1199" s="249"/>
    </row>
    <row r="1200" spans="1:10">
      <c r="A1200" s="249">
        <v>4361</v>
      </c>
      <c r="B1200" s="249" t="s">
        <v>1612</v>
      </c>
      <c r="C1200" s="249">
        <v>4361</v>
      </c>
      <c r="D1200" s="249" t="s">
        <v>12080</v>
      </c>
      <c r="E1200" s="250">
        <v>41254</v>
      </c>
      <c r="F1200" s="225">
        <f t="shared" si="41"/>
        <v>41285</v>
      </c>
      <c r="G1200" s="251">
        <v>6007.12</v>
      </c>
      <c r="H1200" s="249">
        <f t="shared" si="44"/>
        <v>945</v>
      </c>
      <c r="I1200" s="252" t="s">
        <v>454</v>
      </c>
      <c r="J1200" s="249"/>
    </row>
    <row r="1201" spans="1:10">
      <c r="A1201" s="249">
        <v>4643</v>
      </c>
      <c r="B1201" s="249" t="s">
        <v>8766</v>
      </c>
      <c r="C1201" s="249">
        <v>4643</v>
      </c>
      <c r="D1201" s="249" t="s">
        <v>12176</v>
      </c>
      <c r="E1201" s="250">
        <v>41254</v>
      </c>
      <c r="F1201" s="225">
        <f t="shared" si="41"/>
        <v>41285</v>
      </c>
      <c r="G1201" s="251">
        <v>6007.12</v>
      </c>
      <c r="H1201" s="249">
        <f t="shared" si="44"/>
        <v>946</v>
      </c>
      <c r="I1201" s="252" t="s">
        <v>454</v>
      </c>
      <c r="J1201" s="249"/>
    </row>
    <row r="1202" spans="1:10">
      <c r="A1202" s="249" t="s">
        <v>1153</v>
      </c>
      <c r="B1202" s="249" t="s">
        <v>1083</v>
      </c>
      <c r="C1202" s="249" t="s">
        <v>1153</v>
      </c>
      <c r="D1202" s="249" t="s">
        <v>13106</v>
      </c>
      <c r="E1202" s="250">
        <v>41264</v>
      </c>
      <c r="F1202" s="225">
        <f t="shared" si="41"/>
        <v>41295</v>
      </c>
      <c r="G1202" s="251">
        <v>6007.12</v>
      </c>
      <c r="H1202" s="249">
        <f t="shared" si="44"/>
        <v>947</v>
      </c>
      <c r="I1202" s="252" t="s">
        <v>613</v>
      </c>
      <c r="J1202" s="249"/>
    </row>
    <row r="1203" spans="1:10">
      <c r="A1203" s="249">
        <v>4644</v>
      </c>
      <c r="B1203" s="249" t="s">
        <v>8771</v>
      </c>
      <c r="C1203" s="249">
        <v>4644</v>
      </c>
      <c r="D1203" s="249" t="s">
        <v>12179</v>
      </c>
      <c r="E1203" s="250">
        <v>41255</v>
      </c>
      <c r="F1203" s="225">
        <f t="shared" si="41"/>
        <v>41286</v>
      </c>
      <c r="G1203" s="251">
        <v>6007.12</v>
      </c>
      <c r="H1203" s="249">
        <f t="shared" si="44"/>
        <v>948</v>
      </c>
      <c r="I1203" s="252" t="s">
        <v>11846</v>
      </c>
      <c r="J1203" s="249"/>
    </row>
    <row r="1204" spans="1:10">
      <c r="A1204" s="249">
        <v>4366</v>
      </c>
      <c r="B1204" s="249" t="s">
        <v>1641</v>
      </c>
      <c r="C1204" s="249">
        <v>4366</v>
      </c>
      <c r="D1204" s="249" t="s">
        <v>13158</v>
      </c>
      <c r="E1204" s="250">
        <v>41263</v>
      </c>
      <c r="F1204" s="225">
        <f t="shared" si="41"/>
        <v>41294</v>
      </c>
      <c r="G1204" s="251">
        <v>6007.12</v>
      </c>
      <c r="H1204" s="249">
        <f t="shared" si="44"/>
        <v>949</v>
      </c>
      <c r="I1204" s="252" t="s">
        <v>454</v>
      </c>
      <c r="J1204" s="249"/>
    </row>
    <row r="1205" spans="1:10">
      <c r="A1205" s="249">
        <v>4365</v>
      </c>
      <c r="B1205" s="249" t="s">
        <v>1641</v>
      </c>
      <c r="C1205" s="249">
        <v>4365</v>
      </c>
      <c r="D1205" s="249" t="s">
        <v>13162</v>
      </c>
      <c r="E1205" s="250">
        <v>41263</v>
      </c>
      <c r="F1205" s="225">
        <f t="shared" si="41"/>
        <v>41294</v>
      </c>
      <c r="G1205" s="251">
        <v>6007.12</v>
      </c>
      <c r="H1205" s="249">
        <f>H1204</f>
        <v>949</v>
      </c>
      <c r="I1205" s="252" t="s">
        <v>454</v>
      </c>
      <c r="J1205" s="249"/>
    </row>
    <row r="1206" spans="1:10">
      <c r="A1206" s="249">
        <v>4367</v>
      </c>
      <c r="B1206" s="249" t="s">
        <v>6912</v>
      </c>
      <c r="C1206" s="249">
        <v>4367</v>
      </c>
      <c r="D1206" s="249" t="s">
        <v>11287</v>
      </c>
      <c r="E1206" s="250">
        <v>41247</v>
      </c>
      <c r="F1206" s="225">
        <f t="shared" si="41"/>
        <v>41278</v>
      </c>
      <c r="G1206" s="251">
        <v>6007.12</v>
      </c>
      <c r="H1206" s="249">
        <f>H1205+1</f>
        <v>950</v>
      </c>
      <c r="I1206" s="252" t="s">
        <v>454</v>
      </c>
      <c r="J1206" s="249"/>
    </row>
    <row r="1207" spans="1:10">
      <c r="A1207" s="249">
        <v>5530</v>
      </c>
      <c r="B1207" s="249" t="s">
        <v>9033</v>
      </c>
      <c r="C1207" s="249">
        <v>5530</v>
      </c>
      <c r="D1207" s="249" t="s">
        <v>13502</v>
      </c>
      <c r="E1207" s="250">
        <v>41264</v>
      </c>
      <c r="F1207" s="225">
        <f t="shared" si="41"/>
        <v>41295</v>
      </c>
      <c r="G1207" s="251">
        <v>6007.12</v>
      </c>
      <c r="H1207" s="249">
        <f>H1206+1</f>
        <v>951</v>
      </c>
      <c r="I1207" s="252" t="s">
        <v>454</v>
      </c>
      <c r="J1207" s="249"/>
    </row>
    <row r="1208" spans="1:10">
      <c r="A1208" s="249">
        <v>5536</v>
      </c>
      <c r="B1208" s="249" t="s">
        <v>9033</v>
      </c>
      <c r="C1208" s="249">
        <v>5536</v>
      </c>
      <c r="D1208" s="249" t="s">
        <v>13505</v>
      </c>
      <c r="E1208" s="250">
        <v>41269</v>
      </c>
      <c r="F1208" s="225">
        <f t="shared" si="41"/>
        <v>41300</v>
      </c>
      <c r="G1208" s="251">
        <v>6007.12</v>
      </c>
      <c r="H1208" s="249">
        <f>H1207</f>
        <v>951</v>
      </c>
      <c r="I1208" s="252" t="s">
        <v>454</v>
      </c>
      <c r="J1208" s="249"/>
    </row>
    <row r="1209" spans="1:10">
      <c r="A1209" s="249">
        <v>4401</v>
      </c>
      <c r="B1209" s="249" t="s">
        <v>1849</v>
      </c>
      <c r="C1209" s="249">
        <v>4401</v>
      </c>
      <c r="D1209" s="249" t="s">
        <v>12770</v>
      </c>
      <c r="E1209" s="250">
        <v>41260</v>
      </c>
      <c r="F1209" s="225">
        <f t="shared" si="41"/>
        <v>41291</v>
      </c>
      <c r="G1209" s="251">
        <v>6007.12</v>
      </c>
      <c r="H1209" s="249">
        <f>H1208+1</f>
        <v>952</v>
      </c>
      <c r="I1209" s="252" t="s">
        <v>11846</v>
      </c>
      <c r="J1209" s="249"/>
    </row>
    <row r="1210" spans="1:10">
      <c r="A1210" s="249">
        <v>4374</v>
      </c>
      <c r="B1210" s="249" t="s">
        <v>6891</v>
      </c>
      <c r="C1210" s="249">
        <v>4374</v>
      </c>
      <c r="D1210" s="249" t="s">
        <v>13153</v>
      </c>
      <c r="E1210" s="250">
        <v>41261</v>
      </c>
      <c r="F1210" s="225">
        <f t="shared" si="41"/>
        <v>41292</v>
      </c>
      <c r="G1210" s="251">
        <v>6007.12</v>
      </c>
      <c r="H1210" s="249">
        <f>H1209+1</f>
        <v>953</v>
      </c>
      <c r="I1210" s="252" t="s">
        <v>454</v>
      </c>
      <c r="J1210" s="249"/>
    </row>
    <row r="1211" spans="1:10">
      <c r="A1211" s="249">
        <v>4373</v>
      </c>
      <c r="B1211" s="249" t="s">
        <v>6891</v>
      </c>
      <c r="C1211" s="249">
        <v>4373</v>
      </c>
      <c r="D1211" s="249" t="s">
        <v>12759</v>
      </c>
      <c r="E1211" s="250">
        <v>41261</v>
      </c>
      <c r="F1211" s="225">
        <f t="shared" si="41"/>
        <v>41292</v>
      </c>
      <c r="G1211" s="251">
        <v>6007.12</v>
      </c>
      <c r="H1211" s="249">
        <f>H1210</f>
        <v>953</v>
      </c>
      <c r="I1211" s="252" t="s">
        <v>454</v>
      </c>
      <c r="J1211" s="249"/>
    </row>
    <row r="1212" spans="1:10">
      <c r="A1212" s="249">
        <v>4652</v>
      </c>
      <c r="B1212" s="249" t="s">
        <v>11905</v>
      </c>
      <c r="C1212" s="249">
        <v>4652</v>
      </c>
      <c r="D1212" s="249" t="s">
        <v>13276</v>
      </c>
      <c r="E1212" s="250">
        <v>41262</v>
      </c>
      <c r="F1212" s="225">
        <f t="shared" si="41"/>
        <v>41293</v>
      </c>
      <c r="G1212" s="251">
        <v>6007.12</v>
      </c>
      <c r="H1212" s="249">
        <f>H1211+1</f>
        <v>954</v>
      </c>
      <c r="I1212" s="252" t="s">
        <v>11846</v>
      </c>
      <c r="J1212" s="249"/>
    </row>
    <row r="1213" spans="1:10">
      <c r="A1213" s="222">
        <v>4427</v>
      </c>
      <c r="B1213" s="222" t="s">
        <v>7275</v>
      </c>
      <c r="C1213" s="222">
        <v>4427</v>
      </c>
      <c r="D1213" s="222" t="s">
        <v>13621</v>
      </c>
      <c r="E1213" s="224">
        <v>41284</v>
      </c>
      <c r="F1213" s="225">
        <f t="shared" si="41"/>
        <v>41315</v>
      </c>
      <c r="G1213" s="226">
        <v>6007.12</v>
      </c>
      <c r="H1213" s="222">
        <v>973</v>
      </c>
      <c r="I1213" s="223" t="s">
        <v>454</v>
      </c>
      <c r="J1213" s="222"/>
    </row>
    <row r="1214" spans="1:10">
      <c r="A1214" s="222">
        <v>4301</v>
      </c>
      <c r="B1214" s="222" t="s">
        <v>175</v>
      </c>
      <c r="C1214" s="222">
        <v>4301</v>
      </c>
      <c r="D1214" s="222" t="s">
        <v>14102</v>
      </c>
      <c r="E1214" s="224">
        <v>41299</v>
      </c>
      <c r="F1214" s="225">
        <f t="shared" si="41"/>
        <v>41330</v>
      </c>
      <c r="G1214" s="226">
        <v>6007.12</v>
      </c>
      <c r="H1214" s="222">
        <f>H1213+1</f>
        <v>974</v>
      </c>
      <c r="I1214" s="223" t="s">
        <v>454</v>
      </c>
      <c r="J1214" s="222"/>
    </row>
    <row r="1215" spans="1:10">
      <c r="A1215" s="222">
        <v>3873</v>
      </c>
      <c r="B1215" s="222" t="s">
        <v>176</v>
      </c>
      <c r="C1215" s="222">
        <v>3873</v>
      </c>
      <c r="D1215" s="222" t="s">
        <v>14542</v>
      </c>
      <c r="E1215" s="224">
        <v>41297</v>
      </c>
      <c r="F1215" s="225">
        <f t="shared" si="41"/>
        <v>41328</v>
      </c>
      <c r="G1215" s="226">
        <v>6007.12</v>
      </c>
      <c r="H1215" s="222">
        <f>H1214+1</f>
        <v>975</v>
      </c>
      <c r="I1215" s="223" t="s">
        <v>613</v>
      </c>
      <c r="J1215" s="222"/>
    </row>
    <row r="1216" spans="1:10">
      <c r="A1216" s="222">
        <v>5548</v>
      </c>
      <c r="B1216" s="222" t="s">
        <v>2111</v>
      </c>
      <c r="C1216" s="222">
        <v>5548</v>
      </c>
      <c r="D1216" s="222" t="s">
        <v>14156</v>
      </c>
      <c r="E1216" s="224">
        <v>41295</v>
      </c>
      <c r="F1216" s="225">
        <f t="shared" si="41"/>
        <v>41326</v>
      </c>
      <c r="G1216" s="226">
        <v>6007.12</v>
      </c>
      <c r="H1216" s="222">
        <f>H1215+1</f>
        <v>976</v>
      </c>
      <c r="I1216" s="223" t="s">
        <v>613</v>
      </c>
      <c r="J1216" s="222"/>
    </row>
    <row r="1217" spans="1:10">
      <c r="A1217" s="222">
        <v>4507</v>
      </c>
      <c r="B1217" s="222" t="s">
        <v>7733</v>
      </c>
      <c r="C1217" s="222">
        <v>4507</v>
      </c>
      <c r="D1217" s="222" t="s">
        <v>13575</v>
      </c>
      <c r="E1217" s="224">
        <v>41278</v>
      </c>
      <c r="F1217" s="225">
        <f t="shared" si="41"/>
        <v>41309</v>
      </c>
      <c r="G1217" s="226">
        <v>6007.12</v>
      </c>
      <c r="H1217" s="222">
        <f>H1216+2</f>
        <v>978</v>
      </c>
      <c r="I1217" s="223" t="s">
        <v>454</v>
      </c>
      <c r="J1217" s="222"/>
    </row>
    <row r="1218" spans="1:10">
      <c r="A1218" s="222">
        <v>4183</v>
      </c>
      <c r="B1218" s="222" t="s">
        <v>201</v>
      </c>
      <c r="C1218" s="222">
        <v>4183</v>
      </c>
      <c r="D1218" s="222" t="s">
        <v>17899</v>
      </c>
      <c r="E1218" s="224">
        <v>41284</v>
      </c>
      <c r="F1218" s="225">
        <f t="shared" si="41"/>
        <v>41315</v>
      </c>
      <c r="G1218" s="226">
        <v>6007.12</v>
      </c>
      <c r="H1218" s="222">
        <f>H1217+1</f>
        <v>979</v>
      </c>
      <c r="I1218" s="223" t="s">
        <v>454</v>
      </c>
      <c r="J1218" s="222"/>
    </row>
    <row r="1219" spans="1:10">
      <c r="A1219" s="222">
        <v>4182</v>
      </c>
      <c r="B1219" s="222" t="s">
        <v>201</v>
      </c>
      <c r="C1219" s="222">
        <v>4182</v>
      </c>
      <c r="D1219" s="222" t="s">
        <v>17898</v>
      </c>
      <c r="E1219" s="224">
        <v>41285</v>
      </c>
      <c r="F1219" s="225">
        <f t="shared" si="41"/>
        <v>41316</v>
      </c>
      <c r="G1219" s="226">
        <v>6007.12</v>
      </c>
      <c r="H1219" s="222">
        <f>H1218</f>
        <v>979</v>
      </c>
      <c r="I1219" s="223" t="s">
        <v>454</v>
      </c>
      <c r="J1219" s="222"/>
    </row>
    <row r="1220" spans="1:10">
      <c r="A1220" s="222">
        <v>4181</v>
      </c>
      <c r="B1220" s="222" t="s">
        <v>201</v>
      </c>
      <c r="C1220" s="222">
        <v>4181</v>
      </c>
      <c r="D1220" s="222" t="s">
        <v>14099</v>
      </c>
      <c r="E1220" s="224">
        <v>41285</v>
      </c>
      <c r="F1220" s="225">
        <f t="shared" ref="F1220:F1283" si="45">E1220+31</f>
        <v>41316</v>
      </c>
      <c r="G1220" s="226">
        <v>6007.12</v>
      </c>
      <c r="H1220" s="222">
        <f>H1219</f>
        <v>979</v>
      </c>
      <c r="I1220" s="223" t="s">
        <v>454</v>
      </c>
      <c r="J1220" s="222"/>
    </row>
    <row r="1221" spans="1:10">
      <c r="A1221" s="222">
        <v>4206</v>
      </c>
      <c r="B1221" s="222" t="s">
        <v>164</v>
      </c>
      <c r="C1221" s="222">
        <v>4206</v>
      </c>
      <c r="D1221" s="222" t="s">
        <v>13613</v>
      </c>
      <c r="E1221" s="224">
        <v>41282</v>
      </c>
      <c r="F1221" s="225">
        <f t="shared" si="45"/>
        <v>41313</v>
      </c>
      <c r="G1221" s="226">
        <v>6007.12</v>
      </c>
      <c r="H1221" s="222">
        <f>H1220+1</f>
        <v>980</v>
      </c>
      <c r="I1221" s="223" t="s">
        <v>454</v>
      </c>
      <c r="J1221" s="222"/>
    </row>
    <row r="1222" spans="1:10">
      <c r="A1222" s="222">
        <v>4205</v>
      </c>
      <c r="B1222" s="222" t="s">
        <v>164</v>
      </c>
      <c r="C1222" s="222">
        <v>4205</v>
      </c>
      <c r="D1222" s="222" t="s">
        <v>17904</v>
      </c>
      <c r="E1222" s="224">
        <v>41282</v>
      </c>
      <c r="F1222" s="225">
        <f t="shared" si="45"/>
        <v>41313</v>
      </c>
      <c r="G1222" s="226">
        <v>6007.12</v>
      </c>
      <c r="H1222" s="222">
        <f>H1221</f>
        <v>980</v>
      </c>
      <c r="I1222" s="223" t="s">
        <v>454</v>
      </c>
      <c r="J1222" s="222"/>
    </row>
    <row r="1223" spans="1:10">
      <c r="A1223" s="222">
        <v>4202</v>
      </c>
      <c r="B1223" s="222" t="s">
        <v>164</v>
      </c>
      <c r="C1223" s="222">
        <v>4202</v>
      </c>
      <c r="D1223" s="222" t="s">
        <v>17905</v>
      </c>
      <c r="E1223" s="224">
        <v>41298</v>
      </c>
      <c r="F1223" s="225">
        <f t="shared" si="45"/>
        <v>41329</v>
      </c>
      <c r="G1223" s="226">
        <v>6007.12</v>
      </c>
      <c r="H1223" s="222">
        <f>H1222</f>
        <v>980</v>
      </c>
      <c r="I1223" s="223" t="s">
        <v>14056</v>
      </c>
      <c r="J1223" s="222"/>
    </row>
    <row r="1224" spans="1:10">
      <c r="A1224" s="222">
        <v>5301</v>
      </c>
      <c r="B1224" s="222" t="s">
        <v>12916</v>
      </c>
      <c r="C1224" s="222">
        <v>5301</v>
      </c>
      <c r="D1224" s="222" t="s">
        <v>14621</v>
      </c>
      <c r="E1224" s="224">
        <v>41299</v>
      </c>
      <c r="F1224" s="225">
        <f t="shared" si="45"/>
        <v>41330</v>
      </c>
      <c r="G1224" s="226">
        <v>6007.12</v>
      </c>
      <c r="H1224" s="222">
        <f>H1223+1</f>
        <v>981</v>
      </c>
      <c r="I1224" s="223" t="s">
        <v>14056</v>
      </c>
      <c r="J1224" s="222"/>
    </row>
    <row r="1225" spans="1:10">
      <c r="A1225" s="222">
        <v>5300</v>
      </c>
      <c r="B1225" s="222" t="s">
        <v>12916</v>
      </c>
      <c r="C1225" s="222">
        <v>5300</v>
      </c>
      <c r="D1225" s="222" t="s">
        <v>14576</v>
      </c>
      <c r="E1225" s="224">
        <v>41302</v>
      </c>
      <c r="F1225" s="225">
        <f t="shared" si="45"/>
        <v>41333</v>
      </c>
      <c r="G1225" s="226">
        <v>6007.12</v>
      </c>
      <c r="H1225" s="222">
        <f>H1224</f>
        <v>981</v>
      </c>
      <c r="I1225" s="223" t="s">
        <v>14056</v>
      </c>
      <c r="J1225" s="222"/>
    </row>
    <row r="1226" spans="1:10">
      <c r="A1226" s="222">
        <v>5299</v>
      </c>
      <c r="B1226" s="222" t="s">
        <v>12916</v>
      </c>
      <c r="C1226" s="222">
        <v>5299</v>
      </c>
      <c r="D1226" s="222" t="s">
        <v>14578</v>
      </c>
      <c r="E1226" s="224">
        <v>41302</v>
      </c>
      <c r="F1226" s="225">
        <f t="shared" si="45"/>
        <v>41333</v>
      </c>
      <c r="G1226" s="226">
        <v>6007.12</v>
      </c>
      <c r="H1226" s="222">
        <f>H1225</f>
        <v>981</v>
      </c>
      <c r="I1226" s="223" t="s">
        <v>14056</v>
      </c>
      <c r="J1226" s="222"/>
    </row>
    <row r="1227" spans="1:10">
      <c r="A1227" s="222">
        <v>3872</v>
      </c>
      <c r="B1227" s="222" t="s">
        <v>2408</v>
      </c>
      <c r="C1227" s="222">
        <v>3872</v>
      </c>
      <c r="D1227" s="222" t="s">
        <v>14092</v>
      </c>
      <c r="E1227" s="224">
        <v>41291</v>
      </c>
      <c r="F1227" s="225">
        <f t="shared" si="45"/>
        <v>41322</v>
      </c>
      <c r="G1227" s="226">
        <v>6007.12</v>
      </c>
      <c r="H1227" s="222">
        <f>H1226+1</f>
        <v>982</v>
      </c>
      <c r="I1227" s="223" t="s">
        <v>14056</v>
      </c>
      <c r="J1227" s="222"/>
    </row>
    <row r="1228" spans="1:10">
      <c r="A1228" s="222">
        <v>4560</v>
      </c>
      <c r="B1228" s="222" t="s">
        <v>7948</v>
      </c>
      <c r="C1228" s="222">
        <v>4560</v>
      </c>
      <c r="D1228" s="222" t="s">
        <v>14110</v>
      </c>
      <c r="E1228" s="224">
        <v>41288</v>
      </c>
      <c r="F1228" s="225">
        <f t="shared" si="45"/>
        <v>41319</v>
      </c>
      <c r="G1228" s="226">
        <v>6007.12</v>
      </c>
      <c r="H1228" s="222">
        <f>H1227+1</f>
        <v>983</v>
      </c>
      <c r="I1228" s="223" t="s">
        <v>454</v>
      </c>
      <c r="J1228" s="222"/>
    </row>
    <row r="1229" spans="1:10">
      <c r="A1229" s="222">
        <v>4561</v>
      </c>
      <c r="B1229" s="222" t="s">
        <v>7948</v>
      </c>
      <c r="C1229" s="222">
        <v>4561</v>
      </c>
      <c r="D1229" s="222" t="s">
        <v>14113</v>
      </c>
      <c r="E1229" s="224">
        <v>41288</v>
      </c>
      <c r="F1229" s="225">
        <f t="shared" si="45"/>
        <v>41319</v>
      </c>
      <c r="G1229" s="226">
        <v>6007.12</v>
      </c>
      <c r="H1229" s="222">
        <f>H1228</f>
        <v>983</v>
      </c>
      <c r="I1229" s="223" t="s">
        <v>454</v>
      </c>
      <c r="J1229" s="222"/>
    </row>
    <row r="1230" spans="1:10">
      <c r="A1230" s="222">
        <v>4211</v>
      </c>
      <c r="B1230" s="222" t="s">
        <v>4756</v>
      </c>
      <c r="C1230" s="222">
        <v>4211</v>
      </c>
      <c r="D1230" s="222" t="s">
        <v>13562</v>
      </c>
      <c r="E1230" s="224">
        <v>41278</v>
      </c>
      <c r="F1230" s="225">
        <f t="shared" si="45"/>
        <v>41309</v>
      </c>
      <c r="G1230" s="226">
        <v>6007.12</v>
      </c>
      <c r="H1230" s="222">
        <f>H1229+1</f>
        <v>984</v>
      </c>
      <c r="I1230" s="223" t="s">
        <v>454</v>
      </c>
      <c r="J1230" s="222"/>
    </row>
    <row r="1231" spans="1:10">
      <c r="A1231" s="222">
        <v>4210</v>
      </c>
      <c r="B1231" s="222" t="s">
        <v>4756</v>
      </c>
      <c r="C1231" s="222">
        <v>4210</v>
      </c>
      <c r="D1231" s="222" t="s">
        <v>13565</v>
      </c>
      <c r="E1231" s="224">
        <v>41281</v>
      </c>
      <c r="F1231" s="225">
        <f t="shared" si="45"/>
        <v>41312</v>
      </c>
      <c r="G1231" s="226">
        <v>6007.12</v>
      </c>
      <c r="H1231" s="222">
        <f>H1230</f>
        <v>984</v>
      </c>
      <c r="I1231" s="223" t="s">
        <v>454</v>
      </c>
      <c r="J1231" s="222"/>
    </row>
    <row r="1232" spans="1:10">
      <c r="A1232" s="222">
        <v>4209</v>
      </c>
      <c r="B1232" s="222" t="s">
        <v>4756</v>
      </c>
      <c r="C1232" s="222">
        <v>4209</v>
      </c>
      <c r="D1232" s="222" t="s">
        <v>7596</v>
      </c>
      <c r="E1232" s="224">
        <v>41281</v>
      </c>
      <c r="F1232" s="225">
        <f t="shared" si="45"/>
        <v>41312</v>
      </c>
      <c r="G1232" s="226">
        <v>6007.12</v>
      </c>
      <c r="H1232" s="222">
        <f>H1231</f>
        <v>984</v>
      </c>
      <c r="I1232" s="223" t="s">
        <v>454</v>
      </c>
      <c r="J1232" s="222"/>
    </row>
    <row r="1233" spans="1:10">
      <c r="A1233" s="222">
        <v>4577</v>
      </c>
      <c r="B1233" s="222" t="s">
        <v>8130</v>
      </c>
      <c r="C1233" s="222">
        <v>4577</v>
      </c>
      <c r="D1233" s="222" t="s">
        <v>14117</v>
      </c>
      <c r="E1233" s="224">
        <v>41285</v>
      </c>
      <c r="F1233" s="225">
        <f t="shared" si="45"/>
        <v>41316</v>
      </c>
      <c r="G1233" s="226">
        <v>6007.12</v>
      </c>
      <c r="H1233" s="222">
        <f>H1232+1</f>
        <v>985</v>
      </c>
      <c r="I1233" s="223" t="s">
        <v>454</v>
      </c>
      <c r="J1233" s="222"/>
    </row>
    <row r="1234" spans="1:10">
      <c r="A1234" s="222">
        <v>5294</v>
      </c>
      <c r="B1234" s="222" t="s">
        <v>6550</v>
      </c>
      <c r="C1234" s="222">
        <v>5294</v>
      </c>
      <c r="D1234" s="222" t="s">
        <v>14675</v>
      </c>
      <c r="E1234" s="224">
        <v>41304</v>
      </c>
      <c r="F1234" s="225">
        <f t="shared" si="45"/>
        <v>41335</v>
      </c>
      <c r="G1234" s="226">
        <v>6007.12</v>
      </c>
      <c r="H1234" s="222">
        <f>H1233+1</f>
        <v>986</v>
      </c>
      <c r="I1234" s="223" t="s">
        <v>14056</v>
      </c>
      <c r="J1234" s="222"/>
    </row>
    <row r="1235" spans="1:10">
      <c r="A1235" s="222">
        <v>4602</v>
      </c>
      <c r="B1235" s="222" t="s">
        <v>8319</v>
      </c>
      <c r="C1235" s="222">
        <v>4602</v>
      </c>
      <c r="D1235" s="222" t="s">
        <v>13578</v>
      </c>
      <c r="E1235" s="224">
        <v>41277</v>
      </c>
      <c r="F1235" s="225">
        <f t="shared" si="45"/>
        <v>41308</v>
      </c>
      <c r="G1235" s="226">
        <v>6007.12</v>
      </c>
      <c r="H1235" s="222">
        <f>H1234+1</f>
        <v>987</v>
      </c>
      <c r="I1235" s="223" t="s">
        <v>454</v>
      </c>
      <c r="J1235" s="222"/>
    </row>
    <row r="1236" spans="1:10">
      <c r="A1236" s="222">
        <v>5059</v>
      </c>
      <c r="B1236" s="222" t="s">
        <v>9457</v>
      </c>
      <c r="C1236" s="222">
        <v>5059</v>
      </c>
      <c r="D1236" s="222" t="s">
        <v>14615</v>
      </c>
      <c r="E1236" s="224">
        <v>41299</v>
      </c>
      <c r="F1236" s="225">
        <f t="shared" si="45"/>
        <v>41330</v>
      </c>
      <c r="G1236" s="226">
        <v>6007.12</v>
      </c>
      <c r="H1236" s="222">
        <f>H1235+1</f>
        <v>988</v>
      </c>
      <c r="I1236" s="223" t="s">
        <v>14056</v>
      </c>
      <c r="J1236" s="222"/>
    </row>
    <row r="1237" spans="1:10">
      <c r="A1237" s="222">
        <v>5060</v>
      </c>
      <c r="B1237" s="222" t="s">
        <v>9457</v>
      </c>
      <c r="C1237" s="222">
        <v>5060</v>
      </c>
      <c r="D1237" s="222" t="s">
        <v>14669</v>
      </c>
      <c r="E1237" s="224">
        <v>41302</v>
      </c>
      <c r="F1237" s="225">
        <f t="shared" si="45"/>
        <v>41333</v>
      </c>
      <c r="G1237" s="226">
        <v>6007.12</v>
      </c>
      <c r="H1237" s="222">
        <f>H1236</f>
        <v>988</v>
      </c>
      <c r="I1237" s="223" t="s">
        <v>14056</v>
      </c>
      <c r="J1237" s="222"/>
    </row>
    <row r="1238" spans="1:10">
      <c r="A1238" s="222">
        <v>5062</v>
      </c>
      <c r="B1238" s="222" t="s">
        <v>9457</v>
      </c>
      <c r="C1238" s="222">
        <v>5062</v>
      </c>
      <c r="D1238" s="222" t="s">
        <v>14574</v>
      </c>
      <c r="E1238" s="224">
        <v>41303</v>
      </c>
      <c r="F1238" s="225">
        <f t="shared" si="45"/>
        <v>41334</v>
      </c>
      <c r="G1238" s="226">
        <v>6007.12</v>
      </c>
      <c r="H1238" s="222">
        <f>H1237</f>
        <v>988</v>
      </c>
      <c r="I1238" s="223" t="s">
        <v>14056</v>
      </c>
      <c r="J1238" s="222"/>
    </row>
    <row r="1239" spans="1:10">
      <c r="A1239" s="222">
        <v>5061</v>
      </c>
      <c r="B1239" s="222" t="s">
        <v>9457</v>
      </c>
      <c r="C1239" s="222">
        <v>5061</v>
      </c>
      <c r="D1239" s="222" t="s">
        <v>14672</v>
      </c>
      <c r="E1239" s="224">
        <v>41304</v>
      </c>
      <c r="F1239" s="225">
        <f t="shared" si="45"/>
        <v>41335</v>
      </c>
      <c r="G1239" s="226">
        <v>6007.12</v>
      </c>
      <c r="H1239" s="222">
        <f>H1238</f>
        <v>988</v>
      </c>
      <c r="I1239" s="223" t="s">
        <v>14056</v>
      </c>
      <c r="J1239" s="222"/>
    </row>
    <row r="1240" spans="1:10">
      <c r="A1240" s="222">
        <v>5212</v>
      </c>
      <c r="B1240" s="222" t="s">
        <v>13329</v>
      </c>
      <c r="C1240" s="222">
        <v>5212</v>
      </c>
      <c r="D1240" s="222" t="s">
        <v>14689</v>
      </c>
      <c r="E1240" s="224">
        <v>41303</v>
      </c>
      <c r="F1240" s="225">
        <f t="shared" si="45"/>
        <v>41334</v>
      </c>
      <c r="G1240" s="226">
        <v>6007.12</v>
      </c>
      <c r="H1240" s="222">
        <f>H1239</f>
        <v>988</v>
      </c>
      <c r="I1240" s="223" t="s">
        <v>14056</v>
      </c>
      <c r="J1240" s="222"/>
    </row>
    <row r="1241" spans="1:10">
      <c r="A1241" s="222">
        <v>5215</v>
      </c>
      <c r="B1241" s="222" t="s">
        <v>13329</v>
      </c>
      <c r="C1241" s="222">
        <v>5215</v>
      </c>
      <c r="D1241" s="222" t="s">
        <v>14678</v>
      </c>
      <c r="E1241" s="224">
        <v>41303</v>
      </c>
      <c r="F1241" s="225">
        <f t="shared" si="45"/>
        <v>41334</v>
      </c>
      <c r="G1241" s="226">
        <v>600712</v>
      </c>
      <c r="H1241" s="222">
        <f>H1240</f>
        <v>988</v>
      </c>
      <c r="I1241" s="223" t="s">
        <v>14056</v>
      </c>
      <c r="J1241" s="222"/>
    </row>
    <row r="1242" spans="1:10">
      <c r="A1242" s="222">
        <v>5216</v>
      </c>
      <c r="B1242" s="222" t="s">
        <v>13329</v>
      </c>
      <c r="C1242" s="222">
        <v>5216</v>
      </c>
      <c r="D1242" s="222" t="s">
        <v>14681</v>
      </c>
      <c r="E1242" s="224">
        <v>41304</v>
      </c>
      <c r="F1242" s="225">
        <f t="shared" si="45"/>
        <v>41335</v>
      </c>
      <c r="G1242" s="226">
        <v>6007.12</v>
      </c>
      <c r="H1242" s="222">
        <f>H1241+1</f>
        <v>989</v>
      </c>
      <c r="I1242" s="223" t="s">
        <v>14056</v>
      </c>
      <c r="J1242" s="222"/>
    </row>
    <row r="1243" spans="1:10">
      <c r="A1243" s="222">
        <v>5222</v>
      </c>
      <c r="B1243" s="222" t="s">
        <v>13329</v>
      </c>
      <c r="C1243" s="222">
        <v>5222</v>
      </c>
      <c r="D1243" s="222" t="s">
        <v>14686</v>
      </c>
      <c r="E1243" s="224">
        <v>41304</v>
      </c>
      <c r="F1243" s="225">
        <f t="shared" si="45"/>
        <v>41335</v>
      </c>
      <c r="G1243" s="226">
        <v>6007.12</v>
      </c>
      <c r="H1243" s="222">
        <f>H1242</f>
        <v>989</v>
      </c>
      <c r="I1243" s="223" t="s">
        <v>14056</v>
      </c>
      <c r="J1243" s="222"/>
    </row>
    <row r="1244" spans="1:10">
      <c r="A1244" s="222">
        <v>5068</v>
      </c>
      <c r="B1244" s="222" t="s">
        <v>12481</v>
      </c>
      <c r="C1244" s="222">
        <v>5068</v>
      </c>
      <c r="D1244" s="222" t="s">
        <v>14610</v>
      </c>
      <c r="E1244" s="224">
        <v>41302</v>
      </c>
      <c r="F1244" s="225">
        <f t="shared" si="45"/>
        <v>41333</v>
      </c>
      <c r="G1244" s="226">
        <v>6007.12</v>
      </c>
      <c r="H1244" s="222">
        <f>H1243+1</f>
        <v>990</v>
      </c>
      <c r="I1244" s="223" t="s">
        <v>14056</v>
      </c>
      <c r="J1244" s="222"/>
    </row>
    <row r="1245" spans="1:10">
      <c r="A1245" s="222">
        <v>5065</v>
      </c>
      <c r="B1245" s="222" t="s">
        <v>12481</v>
      </c>
      <c r="C1245" s="222">
        <v>5065</v>
      </c>
      <c r="D1245" s="222" t="s">
        <v>14613</v>
      </c>
      <c r="E1245" s="224">
        <v>41303</v>
      </c>
      <c r="F1245" s="225">
        <f t="shared" si="45"/>
        <v>41334</v>
      </c>
      <c r="G1245" s="226">
        <v>6007.12</v>
      </c>
      <c r="H1245" s="222">
        <f>H1244</f>
        <v>990</v>
      </c>
      <c r="I1245" s="223" t="s">
        <v>14056</v>
      </c>
      <c r="J1245" s="222"/>
    </row>
    <row r="1246" spans="1:10">
      <c r="A1246" s="222">
        <v>5063</v>
      </c>
      <c r="B1246" s="222" t="s">
        <v>12481</v>
      </c>
      <c r="C1246" s="222">
        <v>5063</v>
      </c>
      <c r="D1246" s="222" t="s">
        <v>14658</v>
      </c>
      <c r="E1246" s="224">
        <v>41303</v>
      </c>
      <c r="F1246" s="225">
        <f t="shared" si="45"/>
        <v>41334</v>
      </c>
      <c r="G1246" s="226">
        <v>6007.12</v>
      </c>
      <c r="H1246" s="222">
        <f>H1245</f>
        <v>990</v>
      </c>
      <c r="I1246" s="223" t="s">
        <v>14056</v>
      </c>
      <c r="J1246" s="222"/>
    </row>
    <row r="1247" spans="1:10">
      <c r="A1247" s="222">
        <v>5064</v>
      </c>
      <c r="B1247" s="222" t="s">
        <v>12481</v>
      </c>
      <c r="C1247" s="222">
        <v>5064</v>
      </c>
      <c r="D1247" s="222" t="s">
        <v>14661</v>
      </c>
      <c r="E1247" s="224">
        <v>41304</v>
      </c>
      <c r="F1247" s="225">
        <f t="shared" si="45"/>
        <v>41335</v>
      </c>
      <c r="G1247" s="226">
        <v>6007.12</v>
      </c>
      <c r="H1247" s="222">
        <f>H1246</f>
        <v>990</v>
      </c>
      <c r="I1247" s="223" t="s">
        <v>14056</v>
      </c>
      <c r="J1247" s="222"/>
    </row>
    <row r="1248" spans="1:10">
      <c r="A1248" s="222">
        <v>4618</v>
      </c>
      <c r="B1248" s="222" t="s">
        <v>8709</v>
      </c>
      <c r="C1248" s="222">
        <v>4618</v>
      </c>
      <c r="D1248" s="222" t="s">
        <v>13499</v>
      </c>
      <c r="E1248" s="224">
        <v>41281</v>
      </c>
      <c r="F1248" s="225">
        <f t="shared" si="45"/>
        <v>41312</v>
      </c>
      <c r="G1248" s="226">
        <v>6007.12</v>
      </c>
      <c r="H1248" s="222">
        <f t="shared" ref="H1248:H1255" si="46">H1247+1</f>
        <v>991</v>
      </c>
      <c r="I1248" s="223" t="s">
        <v>454</v>
      </c>
      <c r="J1248" s="222"/>
    </row>
    <row r="1249" spans="1:10">
      <c r="A1249" s="222">
        <v>4620</v>
      </c>
      <c r="B1249" s="222" t="s">
        <v>8699</v>
      </c>
      <c r="C1249" s="222">
        <v>4620</v>
      </c>
      <c r="D1249" s="222" t="s">
        <v>13631</v>
      </c>
      <c r="E1249" s="224">
        <v>41283</v>
      </c>
      <c r="F1249" s="225">
        <f t="shared" si="45"/>
        <v>41314</v>
      </c>
      <c r="G1249" s="226">
        <v>6007.12</v>
      </c>
      <c r="H1249" s="222">
        <f t="shared" si="46"/>
        <v>992</v>
      </c>
      <c r="I1249" s="223" t="s">
        <v>454</v>
      </c>
      <c r="J1249" s="222"/>
    </row>
    <row r="1250" spans="1:10">
      <c r="A1250" s="222">
        <v>4339</v>
      </c>
      <c r="B1250" s="222" t="s">
        <v>7038</v>
      </c>
      <c r="C1250" s="222">
        <v>4339</v>
      </c>
      <c r="D1250" s="222" t="s">
        <v>11946</v>
      </c>
      <c r="E1250" s="224">
        <v>41276</v>
      </c>
      <c r="F1250" s="225">
        <f t="shared" si="45"/>
        <v>41307</v>
      </c>
      <c r="G1250" s="226">
        <v>6007.12</v>
      </c>
      <c r="H1250" s="222">
        <f t="shared" si="46"/>
        <v>993</v>
      </c>
      <c r="I1250" s="223" t="s">
        <v>613</v>
      </c>
      <c r="J1250" s="222"/>
    </row>
    <row r="1251" spans="1:10">
      <c r="A1251" s="222">
        <v>4348</v>
      </c>
      <c r="B1251" s="222" t="s">
        <v>3293</v>
      </c>
      <c r="C1251" s="222">
        <v>4348</v>
      </c>
      <c r="D1251" s="222" t="s">
        <v>13569</v>
      </c>
      <c r="E1251" s="224">
        <v>41277</v>
      </c>
      <c r="F1251" s="225">
        <f t="shared" si="45"/>
        <v>41308</v>
      </c>
      <c r="G1251" s="226">
        <v>6007.12</v>
      </c>
      <c r="H1251" s="222">
        <f t="shared" si="46"/>
        <v>994</v>
      </c>
      <c r="I1251" s="223" t="s">
        <v>454</v>
      </c>
      <c r="J1251" s="222"/>
    </row>
    <row r="1252" spans="1:10">
      <c r="A1252" s="222">
        <v>4471</v>
      </c>
      <c r="B1252" s="222" t="s">
        <v>1609</v>
      </c>
      <c r="C1252" s="222">
        <v>4471</v>
      </c>
      <c r="D1252" s="222" t="s">
        <v>13175</v>
      </c>
      <c r="E1252" s="224">
        <v>41278</v>
      </c>
      <c r="F1252" s="225">
        <f t="shared" si="45"/>
        <v>41309</v>
      </c>
      <c r="G1252" s="226">
        <v>6007.12</v>
      </c>
      <c r="H1252" s="222">
        <f t="shared" si="46"/>
        <v>995</v>
      </c>
      <c r="I1252" s="223" t="s">
        <v>454</v>
      </c>
      <c r="J1252" s="222"/>
    </row>
    <row r="1253" spans="1:10">
      <c r="A1253" s="222">
        <v>3552</v>
      </c>
      <c r="B1253" s="222" t="s">
        <v>1709</v>
      </c>
      <c r="C1253" s="222">
        <v>3552</v>
      </c>
      <c r="D1253" s="222" t="s">
        <v>14088</v>
      </c>
      <c r="E1253" s="224">
        <v>41290</v>
      </c>
      <c r="F1253" s="225">
        <f t="shared" si="45"/>
        <v>41321</v>
      </c>
      <c r="G1253" s="226">
        <v>6007.12</v>
      </c>
      <c r="H1253" s="222">
        <f t="shared" si="46"/>
        <v>996</v>
      </c>
      <c r="I1253" s="223" t="s">
        <v>613</v>
      </c>
      <c r="J1253" s="222"/>
    </row>
    <row r="1254" spans="1:10">
      <c r="A1254" s="222">
        <v>4638</v>
      </c>
      <c r="B1254" s="222" t="s">
        <v>2322</v>
      </c>
      <c r="C1254" s="222">
        <v>4638</v>
      </c>
      <c r="D1254" s="222" t="s">
        <v>13634</v>
      </c>
      <c r="E1254" s="224">
        <v>41283</v>
      </c>
      <c r="F1254" s="225">
        <f t="shared" si="45"/>
        <v>41314</v>
      </c>
      <c r="G1254" s="226">
        <v>6007.12</v>
      </c>
      <c r="H1254" s="222">
        <f t="shared" si="46"/>
        <v>997</v>
      </c>
      <c r="I1254" s="223" t="s">
        <v>454</v>
      </c>
      <c r="J1254" s="222"/>
    </row>
    <row r="1255" spans="1:10">
      <c r="A1255" s="222">
        <v>5088</v>
      </c>
      <c r="B1255" s="222" t="s">
        <v>12680</v>
      </c>
      <c r="C1255" s="222">
        <v>5088</v>
      </c>
      <c r="D1255" s="222" t="s">
        <v>14664</v>
      </c>
      <c r="E1255" s="224">
        <v>41303</v>
      </c>
      <c r="F1255" s="225">
        <f t="shared" si="45"/>
        <v>41334</v>
      </c>
      <c r="G1255" s="226">
        <v>6007.12</v>
      </c>
      <c r="H1255" s="222">
        <f t="shared" si="46"/>
        <v>998</v>
      </c>
      <c r="I1255" s="223" t="s">
        <v>14056</v>
      </c>
      <c r="J1255" s="222"/>
    </row>
    <row r="1256" spans="1:10">
      <c r="A1256" s="222">
        <v>5087</v>
      </c>
      <c r="B1256" s="222" t="s">
        <v>12680</v>
      </c>
      <c r="C1256" s="222">
        <v>5087</v>
      </c>
      <c r="D1256" s="222" t="s">
        <v>14667</v>
      </c>
      <c r="E1256" s="224">
        <v>41304</v>
      </c>
      <c r="F1256" s="225">
        <f t="shared" si="45"/>
        <v>41335</v>
      </c>
      <c r="G1256" s="226">
        <v>6007.12</v>
      </c>
      <c r="H1256" s="222">
        <f>H1255</f>
        <v>998</v>
      </c>
      <c r="I1256" s="223" t="s">
        <v>14056</v>
      </c>
      <c r="J1256" s="222"/>
    </row>
    <row r="1257" spans="1:10">
      <c r="A1257" s="222">
        <v>5129</v>
      </c>
      <c r="B1257" s="222" t="s">
        <v>12317</v>
      </c>
      <c r="C1257" s="222">
        <v>5129</v>
      </c>
      <c r="D1257" s="222" t="s">
        <v>14593</v>
      </c>
      <c r="E1257" s="224">
        <v>41302</v>
      </c>
      <c r="F1257" s="225">
        <f t="shared" si="45"/>
        <v>41333</v>
      </c>
      <c r="G1257" s="226">
        <v>6007.12</v>
      </c>
      <c r="H1257" s="222">
        <f>H1256+1</f>
        <v>999</v>
      </c>
      <c r="I1257" s="223" t="s">
        <v>14056</v>
      </c>
      <c r="J1257" s="222"/>
    </row>
    <row r="1258" spans="1:10">
      <c r="A1258" s="222">
        <v>5119</v>
      </c>
      <c r="B1258" s="222" t="s">
        <v>12322</v>
      </c>
      <c r="C1258" s="222">
        <v>5119</v>
      </c>
      <c r="D1258" s="222" t="s">
        <v>14596</v>
      </c>
      <c r="E1258" s="224">
        <v>41291</v>
      </c>
      <c r="F1258" s="225">
        <f t="shared" si="45"/>
        <v>41322</v>
      </c>
      <c r="G1258" s="226">
        <v>6007.12</v>
      </c>
      <c r="H1258" s="222">
        <f>H1257+1</f>
        <v>1000</v>
      </c>
      <c r="I1258" s="223" t="s">
        <v>14056</v>
      </c>
      <c r="J1258" s="222"/>
    </row>
    <row r="1259" spans="1:10">
      <c r="A1259" s="222">
        <v>5118</v>
      </c>
      <c r="B1259" s="222" t="s">
        <v>12322</v>
      </c>
      <c r="C1259" s="222">
        <v>5118</v>
      </c>
      <c r="D1259" s="222" t="s">
        <v>14140</v>
      </c>
      <c r="E1259" s="224">
        <v>41295</v>
      </c>
      <c r="F1259" s="225">
        <f t="shared" si="45"/>
        <v>41326</v>
      </c>
      <c r="G1259" s="226">
        <v>6007.12</v>
      </c>
      <c r="H1259" s="222">
        <f t="shared" ref="H1259:H1274" si="47">H1258</f>
        <v>1000</v>
      </c>
      <c r="I1259" s="223" t="s">
        <v>14056</v>
      </c>
      <c r="J1259" s="222"/>
    </row>
    <row r="1260" spans="1:10">
      <c r="A1260" s="222">
        <v>5117</v>
      </c>
      <c r="B1260" s="222" t="s">
        <v>12322</v>
      </c>
      <c r="C1260" s="222">
        <v>5117</v>
      </c>
      <c r="D1260" s="222" t="s">
        <v>14143</v>
      </c>
      <c r="E1260" s="224">
        <v>41295</v>
      </c>
      <c r="F1260" s="225">
        <f t="shared" si="45"/>
        <v>41326</v>
      </c>
      <c r="G1260" s="226">
        <v>6007.12</v>
      </c>
      <c r="H1260" s="222">
        <f t="shared" si="47"/>
        <v>1000</v>
      </c>
      <c r="I1260" s="223" t="s">
        <v>14056</v>
      </c>
      <c r="J1260" s="222"/>
    </row>
    <row r="1261" spans="1:10">
      <c r="A1261" s="222">
        <v>5116</v>
      </c>
      <c r="B1261" s="222" t="s">
        <v>12322</v>
      </c>
      <c r="C1261" s="222">
        <v>5116</v>
      </c>
      <c r="D1261" s="222" t="s">
        <v>14160</v>
      </c>
      <c r="E1261" s="224">
        <v>41295</v>
      </c>
      <c r="F1261" s="225">
        <f t="shared" si="45"/>
        <v>41326</v>
      </c>
      <c r="G1261" s="226">
        <v>6007.12</v>
      </c>
      <c r="H1261" s="222">
        <f t="shared" si="47"/>
        <v>1000</v>
      </c>
      <c r="I1261" s="223" t="s">
        <v>14056</v>
      </c>
      <c r="J1261" s="222"/>
    </row>
    <row r="1262" spans="1:10">
      <c r="A1262" s="222">
        <v>5114</v>
      </c>
      <c r="B1262" s="222" t="s">
        <v>12322</v>
      </c>
      <c r="C1262" s="222">
        <v>5114</v>
      </c>
      <c r="D1262" s="222" t="s">
        <v>14146</v>
      </c>
      <c r="E1262" s="224">
        <v>41296</v>
      </c>
      <c r="F1262" s="225">
        <f t="shared" si="45"/>
        <v>41327</v>
      </c>
      <c r="G1262" s="226">
        <v>6007.12</v>
      </c>
      <c r="H1262" s="222">
        <f t="shared" si="47"/>
        <v>1000</v>
      </c>
      <c r="I1262" s="223" t="s">
        <v>14056</v>
      </c>
      <c r="J1262" s="222"/>
    </row>
    <row r="1263" spans="1:10">
      <c r="A1263" s="222">
        <v>5113</v>
      </c>
      <c r="B1263" s="222" t="s">
        <v>12322</v>
      </c>
      <c r="C1263" s="222">
        <v>5113</v>
      </c>
      <c r="D1263" s="222" t="s">
        <v>14163</v>
      </c>
      <c r="E1263" s="224">
        <v>41296</v>
      </c>
      <c r="F1263" s="225">
        <f t="shared" si="45"/>
        <v>41327</v>
      </c>
      <c r="G1263" s="226">
        <v>6007.12</v>
      </c>
      <c r="H1263" s="222">
        <f t="shared" si="47"/>
        <v>1000</v>
      </c>
      <c r="I1263" s="223" t="s">
        <v>14056</v>
      </c>
      <c r="J1263" s="222"/>
    </row>
    <row r="1264" spans="1:10">
      <c r="A1264" s="222">
        <v>5112</v>
      </c>
      <c r="B1264" s="222" t="s">
        <v>12322</v>
      </c>
      <c r="C1264" s="222">
        <v>5112</v>
      </c>
      <c r="D1264" s="222" t="s">
        <v>14572</v>
      </c>
      <c r="E1264" s="224">
        <v>41297</v>
      </c>
      <c r="F1264" s="225">
        <f t="shared" si="45"/>
        <v>41328</v>
      </c>
      <c r="G1264" s="226">
        <v>6007.12</v>
      </c>
      <c r="H1264" s="222">
        <f t="shared" si="47"/>
        <v>1000</v>
      </c>
      <c r="I1264" s="223" t="s">
        <v>14056</v>
      </c>
      <c r="J1264" s="222"/>
    </row>
    <row r="1265" spans="1:10">
      <c r="A1265" s="222">
        <v>5111</v>
      </c>
      <c r="B1265" s="222" t="s">
        <v>12322</v>
      </c>
      <c r="C1265" s="222">
        <v>5111</v>
      </c>
      <c r="D1265" s="222" t="s">
        <v>14166</v>
      </c>
      <c r="E1265" s="224">
        <v>41297</v>
      </c>
      <c r="F1265" s="225">
        <f t="shared" si="45"/>
        <v>41328</v>
      </c>
      <c r="G1265" s="226">
        <v>6007.12</v>
      </c>
      <c r="H1265" s="222">
        <f t="shared" si="47"/>
        <v>1000</v>
      </c>
      <c r="I1265" s="223" t="s">
        <v>14056</v>
      </c>
      <c r="J1265" s="222"/>
    </row>
    <row r="1266" spans="1:10">
      <c r="A1266" s="222">
        <v>5110</v>
      </c>
      <c r="B1266" s="222" t="s">
        <v>12322</v>
      </c>
      <c r="C1266" s="222">
        <v>5110</v>
      </c>
      <c r="D1266" s="222" t="s">
        <v>14643</v>
      </c>
      <c r="E1266" s="224">
        <v>41298</v>
      </c>
      <c r="F1266" s="225">
        <f t="shared" si="45"/>
        <v>41329</v>
      </c>
      <c r="G1266" s="226">
        <v>6007.12</v>
      </c>
      <c r="H1266" s="222">
        <f t="shared" si="47"/>
        <v>1000</v>
      </c>
      <c r="I1266" s="223" t="s">
        <v>14056</v>
      </c>
      <c r="J1266" s="222"/>
    </row>
    <row r="1267" spans="1:10">
      <c r="A1267" s="222">
        <v>5109</v>
      </c>
      <c r="B1267" s="222" t="s">
        <v>12322</v>
      </c>
      <c r="C1267" s="222">
        <v>5109</v>
      </c>
      <c r="D1267" s="222" t="s">
        <v>14169</v>
      </c>
      <c r="E1267" s="224">
        <v>41302</v>
      </c>
      <c r="F1267" s="225">
        <f t="shared" si="45"/>
        <v>41333</v>
      </c>
      <c r="G1267" s="226">
        <v>6007.12</v>
      </c>
      <c r="H1267" s="222">
        <f t="shared" si="47"/>
        <v>1000</v>
      </c>
      <c r="I1267" s="223" t="s">
        <v>14056</v>
      </c>
      <c r="J1267" s="222"/>
    </row>
    <row r="1268" spans="1:10">
      <c r="A1268" s="222">
        <v>5115</v>
      </c>
      <c r="B1268" s="222" t="s">
        <v>12322</v>
      </c>
      <c r="C1268" s="222">
        <v>5115</v>
      </c>
      <c r="D1268" s="222" t="s">
        <v>14646</v>
      </c>
      <c r="E1268" s="224">
        <v>41302</v>
      </c>
      <c r="F1268" s="225">
        <f t="shared" si="45"/>
        <v>41333</v>
      </c>
      <c r="G1268" s="226">
        <v>6007.12</v>
      </c>
      <c r="H1268" s="222">
        <f t="shared" si="47"/>
        <v>1000</v>
      </c>
      <c r="I1268" s="223" t="s">
        <v>14056</v>
      </c>
      <c r="J1268" s="222"/>
    </row>
    <row r="1269" spans="1:10">
      <c r="A1269" s="222">
        <v>5107</v>
      </c>
      <c r="B1269" s="222" t="s">
        <v>12322</v>
      </c>
      <c r="C1269" s="222">
        <v>5107</v>
      </c>
      <c r="D1269" s="222" t="s">
        <v>14149</v>
      </c>
      <c r="E1269" s="224">
        <v>41302</v>
      </c>
      <c r="F1269" s="225">
        <f t="shared" si="45"/>
        <v>41333</v>
      </c>
      <c r="G1269" s="226">
        <v>6007.12</v>
      </c>
      <c r="H1269" s="222">
        <f t="shared" si="47"/>
        <v>1000</v>
      </c>
      <c r="I1269" s="223" t="s">
        <v>14056</v>
      </c>
      <c r="J1269" s="222"/>
    </row>
    <row r="1270" spans="1:10">
      <c r="A1270" s="222">
        <v>5106</v>
      </c>
      <c r="B1270" s="222" t="s">
        <v>12322</v>
      </c>
      <c r="C1270" s="222">
        <v>5106</v>
      </c>
      <c r="D1270" s="222" t="s">
        <v>14601</v>
      </c>
      <c r="E1270" s="224">
        <v>41302</v>
      </c>
      <c r="F1270" s="225">
        <f t="shared" si="45"/>
        <v>41333</v>
      </c>
      <c r="G1270" s="226">
        <v>6007.12</v>
      </c>
      <c r="H1270" s="222">
        <f t="shared" si="47"/>
        <v>1000</v>
      </c>
      <c r="I1270" s="223" t="s">
        <v>14056</v>
      </c>
      <c r="J1270" s="222"/>
    </row>
    <row r="1271" spans="1:10">
      <c r="A1271" s="222">
        <v>5105</v>
      </c>
      <c r="B1271" s="222" t="s">
        <v>12322</v>
      </c>
      <c r="C1271" s="222">
        <v>5105</v>
      </c>
      <c r="D1271" s="222" t="s">
        <v>14548</v>
      </c>
      <c r="E1271" s="224">
        <v>41303</v>
      </c>
      <c r="F1271" s="225">
        <f t="shared" si="45"/>
        <v>41334</v>
      </c>
      <c r="G1271" s="226">
        <v>6007.12</v>
      </c>
      <c r="H1271" s="222">
        <f t="shared" si="47"/>
        <v>1000</v>
      </c>
      <c r="I1271" s="223" t="s">
        <v>14056</v>
      </c>
      <c r="J1271" s="222"/>
    </row>
    <row r="1272" spans="1:10">
      <c r="A1272" s="222">
        <v>5104</v>
      </c>
      <c r="B1272" s="222" t="s">
        <v>12322</v>
      </c>
      <c r="C1272" s="222">
        <v>5104</v>
      </c>
      <c r="D1272" s="222" t="s">
        <v>14649</v>
      </c>
      <c r="E1272" s="224">
        <v>41303</v>
      </c>
      <c r="F1272" s="225">
        <f t="shared" si="45"/>
        <v>41334</v>
      </c>
      <c r="G1272" s="226">
        <v>6007.12</v>
      </c>
      <c r="H1272" s="222">
        <f t="shared" si="47"/>
        <v>1000</v>
      </c>
      <c r="I1272" s="223" t="s">
        <v>14056</v>
      </c>
      <c r="J1272" s="222"/>
    </row>
    <row r="1273" spans="1:10">
      <c r="A1273" s="222">
        <v>5103</v>
      </c>
      <c r="B1273" s="222" t="s">
        <v>12322</v>
      </c>
      <c r="C1273" s="222">
        <v>5103</v>
      </c>
      <c r="D1273" s="222" t="s">
        <v>14604</v>
      </c>
      <c r="E1273" s="224">
        <v>41304</v>
      </c>
      <c r="F1273" s="225">
        <f t="shared" si="45"/>
        <v>41335</v>
      </c>
      <c r="G1273" s="226">
        <v>6007.12</v>
      </c>
      <c r="H1273" s="222">
        <f t="shared" si="47"/>
        <v>1000</v>
      </c>
      <c r="I1273" s="223" t="s">
        <v>14056</v>
      </c>
      <c r="J1273" s="222"/>
    </row>
    <row r="1274" spans="1:10">
      <c r="A1274" s="222">
        <v>5101</v>
      </c>
      <c r="B1274" s="222" t="s">
        <v>12322</v>
      </c>
      <c r="C1274" s="222">
        <v>5101</v>
      </c>
      <c r="D1274" s="222" t="s">
        <v>14607</v>
      </c>
      <c r="E1274" s="224">
        <v>41304</v>
      </c>
      <c r="F1274" s="225">
        <f t="shared" si="45"/>
        <v>41335</v>
      </c>
      <c r="G1274" s="226">
        <v>6007.12</v>
      </c>
      <c r="H1274" s="222">
        <f t="shared" si="47"/>
        <v>1000</v>
      </c>
      <c r="I1274" s="223" t="s">
        <v>14056</v>
      </c>
      <c r="J1274" s="222"/>
    </row>
    <row r="1275" spans="1:10">
      <c r="A1275" s="222">
        <v>5535</v>
      </c>
      <c r="B1275" s="222" t="s">
        <v>9033</v>
      </c>
      <c r="C1275" s="222">
        <v>5535</v>
      </c>
      <c r="D1275" s="222" t="s">
        <v>12826</v>
      </c>
      <c r="E1275" s="224">
        <v>41298</v>
      </c>
      <c r="F1275" s="225">
        <f t="shared" si="45"/>
        <v>41329</v>
      </c>
      <c r="G1275" s="226">
        <v>6007.12</v>
      </c>
      <c r="H1275" s="222">
        <f>H1274+1</f>
        <v>1001</v>
      </c>
      <c r="I1275" s="223" t="s">
        <v>14056</v>
      </c>
      <c r="J1275" s="222"/>
    </row>
    <row r="1276" spans="1:10">
      <c r="A1276" s="222">
        <v>5546</v>
      </c>
      <c r="B1276" s="222" t="s">
        <v>9084</v>
      </c>
      <c r="C1276" s="222">
        <v>5546</v>
      </c>
      <c r="D1276" s="222" t="s">
        <v>14121</v>
      </c>
      <c r="E1276" s="224">
        <v>41290</v>
      </c>
      <c r="F1276" s="225">
        <f t="shared" si="45"/>
        <v>41321</v>
      </c>
      <c r="G1276" s="226">
        <v>6007.12</v>
      </c>
      <c r="H1276" s="222">
        <v>1003</v>
      </c>
      <c r="I1276" s="223" t="s">
        <v>14056</v>
      </c>
      <c r="J1276" s="222"/>
    </row>
    <row r="1277" spans="1:10">
      <c r="A1277" s="222">
        <v>5547</v>
      </c>
      <c r="B1277" s="222" t="s">
        <v>9084</v>
      </c>
      <c r="C1277" s="222">
        <v>5547</v>
      </c>
      <c r="D1277" s="222" t="s">
        <v>14124</v>
      </c>
      <c r="E1277" s="224">
        <v>41291</v>
      </c>
      <c r="F1277" s="225">
        <f t="shared" si="45"/>
        <v>41322</v>
      </c>
      <c r="G1277" s="226">
        <v>6007.12</v>
      </c>
      <c r="H1277" s="222">
        <f t="shared" ref="H1277:H1282" si="48">H1276</f>
        <v>1003</v>
      </c>
      <c r="I1277" s="223" t="s">
        <v>14056</v>
      </c>
      <c r="J1277" s="222"/>
    </row>
    <row r="1278" spans="1:10">
      <c r="A1278" s="222">
        <v>5550</v>
      </c>
      <c r="B1278" s="222" t="s">
        <v>9084</v>
      </c>
      <c r="C1278" s="222">
        <v>5550</v>
      </c>
      <c r="D1278" s="222" t="s">
        <v>14127</v>
      </c>
      <c r="E1278" s="224">
        <v>41291</v>
      </c>
      <c r="F1278" s="225">
        <f t="shared" si="45"/>
        <v>41322</v>
      </c>
      <c r="G1278" s="226">
        <v>6007.12</v>
      </c>
      <c r="H1278" s="222">
        <f t="shared" si="48"/>
        <v>1003</v>
      </c>
      <c r="I1278" s="223" t="s">
        <v>14056</v>
      </c>
      <c r="J1278" s="222"/>
    </row>
    <row r="1279" spans="1:10">
      <c r="A1279" s="222">
        <v>5551</v>
      </c>
      <c r="B1279" s="222" t="s">
        <v>9084</v>
      </c>
      <c r="C1279" s="222">
        <v>5551</v>
      </c>
      <c r="D1279" s="222" t="s">
        <v>14130</v>
      </c>
      <c r="E1279" s="224">
        <v>41292</v>
      </c>
      <c r="F1279" s="225">
        <f t="shared" si="45"/>
        <v>41323</v>
      </c>
      <c r="G1279" s="226">
        <v>6007.12</v>
      </c>
      <c r="H1279" s="222">
        <f t="shared" si="48"/>
        <v>1003</v>
      </c>
      <c r="I1279" s="223" t="s">
        <v>14056</v>
      </c>
      <c r="J1279" s="222"/>
    </row>
    <row r="1280" spans="1:10">
      <c r="A1280" s="222">
        <v>5284</v>
      </c>
      <c r="B1280" s="222" t="s">
        <v>9084</v>
      </c>
      <c r="C1280" s="222">
        <v>5284</v>
      </c>
      <c r="D1280" s="222" t="s">
        <v>14171</v>
      </c>
      <c r="E1280" s="224">
        <v>41296</v>
      </c>
      <c r="F1280" s="225">
        <f t="shared" si="45"/>
        <v>41327</v>
      </c>
      <c r="G1280" s="226">
        <v>6007.12</v>
      </c>
      <c r="H1280" s="222">
        <f t="shared" si="48"/>
        <v>1003</v>
      </c>
      <c r="I1280" s="223" t="s">
        <v>14056</v>
      </c>
      <c r="J1280" s="222"/>
    </row>
    <row r="1281" spans="1:10">
      <c r="A1281" s="222">
        <v>5285</v>
      </c>
      <c r="B1281" s="222" t="s">
        <v>9084</v>
      </c>
      <c r="C1281" s="222">
        <v>5285</v>
      </c>
      <c r="D1281" s="222" t="s">
        <v>14174</v>
      </c>
      <c r="E1281" s="224">
        <v>41297</v>
      </c>
      <c r="F1281" s="225">
        <f t="shared" si="45"/>
        <v>41328</v>
      </c>
      <c r="G1281" s="226">
        <v>6007.12</v>
      </c>
      <c r="H1281" s="222">
        <f t="shared" si="48"/>
        <v>1003</v>
      </c>
      <c r="I1281" s="223" t="s">
        <v>14056</v>
      </c>
      <c r="J1281" s="222"/>
    </row>
    <row r="1282" spans="1:10">
      <c r="A1282" s="222">
        <v>5283</v>
      </c>
      <c r="B1282" s="222" t="s">
        <v>9084</v>
      </c>
      <c r="C1282" s="222">
        <v>5283</v>
      </c>
      <c r="D1282" s="222" t="s">
        <v>14551</v>
      </c>
      <c r="E1282" s="224">
        <v>41298</v>
      </c>
      <c r="F1282" s="225">
        <f t="shared" si="45"/>
        <v>41329</v>
      </c>
      <c r="G1282" s="226">
        <v>6007.12</v>
      </c>
      <c r="H1282" s="222">
        <f t="shared" si="48"/>
        <v>1003</v>
      </c>
      <c r="I1282" s="223" t="s">
        <v>14056</v>
      </c>
      <c r="J1282" s="222"/>
    </row>
    <row r="1283" spans="1:10">
      <c r="A1283" s="249">
        <v>5310</v>
      </c>
      <c r="B1283" s="249" t="s">
        <v>7717</v>
      </c>
      <c r="C1283" s="249">
        <v>5310</v>
      </c>
      <c r="D1283" s="249" t="s">
        <v>14789</v>
      </c>
      <c r="E1283" s="250">
        <v>41306</v>
      </c>
      <c r="F1283" s="225">
        <f t="shared" si="45"/>
        <v>41337</v>
      </c>
      <c r="G1283" s="251">
        <v>6007.12</v>
      </c>
      <c r="H1283" s="249">
        <v>1008</v>
      </c>
      <c r="I1283" s="252" t="s">
        <v>14056</v>
      </c>
      <c r="J1283" s="249"/>
    </row>
    <row r="1284" spans="1:10">
      <c r="A1284" s="249">
        <v>5312</v>
      </c>
      <c r="B1284" s="249" t="s">
        <v>7717</v>
      </c>
      <c r="C1284" s="249">
        <v>5312</v>
      </c>
      <c r="D1284" s="249" t="s">
        <v>14792</v>
      </c>
      <c r="E1284" s="250">
        <v>41305</v>
      </c>
      <c r="F1284" s="225">
        <f t="shared" ref="F1284:F1347" si="49">E1284+31</f>
        <v>41336</v>
      </c>
      <c r="G1284" s="251">
        <v>6007.12</v>
      </c>
      <c r="H1284" s="249">
        <f>H1283</f>
        <v>1008</v>
      </c>
      <c r="I1284" s="252" t="s">
        <v>14056</v>
      </c>
      <c r="J1284" s="249"/>
    </row>
    <row r="1285" spans="1:10">
      <c r="A1285" s="249">
        <v>5309</v>
      </c>
      <c r="B1285" s="249" t="s">
        <v>7717</v>
      </c>
      <c r="C1285" s="249">
        <v>5309</v>
      </c>
      <c r="D1285" s="249" t="s">
        <v>14795</v>
      </c>
      <c r="E1285" s="250">
        <v>41309</v>
      </c>
      <c r="F1285" s="225">
        <f t="shared" si="49"/>
        <v>41340</v>
      </c>
      <c r="G1285" s="251">
        <v>6007.12</v>
      </c>
      <c r="H1285" s="249">
        <f>H1284</f>
        <v>1008</v>
      </c>
      <c r="I1285" s="252" t="s">
        <v>14056</v>
      </c>
      <c r="J1285" s="249"/>
    </row>
    <row r="1286" spans="1:10">
      <c r="A1286" s="249">
        <v>4505</v>
      </c>
      <c r="B1286" s="249" t="s">
        <v>7725</v>
      </c>
      <c r="C1286" s="249">
        <v>4505</v>
      </c>
      <c r="D1286" s="249" t="s">
        <v>15122</v>
      </c>
      <c r="E1286" s="250">
        <v>41310</v>
      </c>
      <c r="F1286" s="225">
        <f t="shared" si="49"/>
        <v>41341</v>
      </c>
      <c r="G1286" s="251">
        <v>6007.12</v>
      </c>
      <c r="H1286" s="249">
        <f>H1285+1</f>
        <v>1009</v>
      </c>
      <c r="I1286" s="252" t="s">
        <v>454</v>
      </c>
      <c r="J1286" s="249"/>
    </row>
    <row r="1287" spans="1:10">
      <c r="A1287" s="249">
        <v>4511</v>
      </c>
      <c r="B1287" s="249" t="s">
        <v>7748</v>
      </c>
      <c r="C1287" s="249">
        <v>4511</v>
      </c>
      <c r="D1287" s="249" t="s">
        <v>15395</v>
      </c>
      <c r="E1287" s="250">
        <v>41332</v>
      </c>
      <c r="F1287" s="225">
        <f t="shared" si="49"/>
        <v>41363</v>
      </c>
      <c r="G1287" s="251">
        <v>6007.12</v>
      </c>
      <c r="H1287" s="249">
        <f>H1286+1</f>
        <v>1010</v>
      </c>
      <c r="I1287" s="252" t="s">
        <v>454</v>
      </c>
      <c r="J1287" s="249"/>
    </row>
    <row r="1288" spans="1:10">
      <c r="A1288" s="249">
        <v>4548</v>
      </c>
      <c r="B1288" s="249" t="s">
        <v>7748</v>
      </c>
      <c r="C1288" s="249">
        <v>4548</v>
      </c>
      <c r="D1288" s="249" t="s">
        <v>15401</v>
      </c>
      <c r="E1288" s="250">
        <v>41332</v>
      </c>
      <c r="F1288" s="225">
        <f t="shared" si="49"/>
        <v>41363</v>
      </c>
      <c r="G1288" s="251">
        <v>6007.12</v>
      </c>
      <c r="H1288" s="249">
        <f>H1287</f>
        <v>1010</v>
      </c>
      <c r="I1288" s="252" t="s">
        <v>454</v>
      </c>
      <c r="J1288" s="249"/>
    </row>
    <row r="1289" spans="1:10">
      <c r="A1289" s="249">
        <v>4549</v>
      </c>
      <c r="B1289" s="249" t="s">
        <v>7748</v>
      </c>
      <c r="C1289" s="249">
        <v>4549</v>
      </c>
      <c r="D1289" s="249" t="s">
        <v>15404</v>
      </c>
      <c r="E1289" s="250">
        <v>41332</v>
      </c>
      <c r="F1289" s="225">
        <f t="shared" si="49"/>
        <v>41363</v>
      </c>
      <c r="G1289" s="251">
        <v>6007.12</v>
      </c>
      <c r="H1289" s="249">
        <f>H1288</f>
        <v>1010</v>
      </c>
      <c r="I1289" s="252" t="s">
        <v>454</v>
      </c>
      <c r="J1289" s="249"/>
    </row>
    <row r="1290" spans="1:10">
      <c r="A1290" s="249">
        <v>4512</v>
      </c>
      <c r="B1290" s="249" t="s">
        <v>7753</v>
      </c>
      <c r="C1290" s="249">
        <v>4512</v>
      </c>
      <c r="D1290" s="249" t="s">
        <v>14759</v>
      </c>
      <c r="E1290" s="250">
        <v>41306</v>
      </c>
      <c r="F1290" s="225">
        <f t="shared" si="49"/>
        <v>41337</v>
      </c>
      <c r="G1290" s="251">
        <v>6007.12</v>
      </c>
      <c r="H1290" s="249">
        <f t="shared" ref="H1290:H1297" si="50">H1289+1</f>
        <v>1011</v>
      </c>
      <c r="I1290" s="252" t="s">
        <v>454</v>
      </c>
      <c r="J1290" s="249"/>
    </row>
    <row r="1291" spans="1:10">
      <c r="A1291" s="249">
        <v>4185</v>
      </c>
      <c r="B1291" s="249" t="s">
        <v>7116</v>
      </c>
      <c r="C1291" s="249">
        <v>4185</v>
      </c>
      <c r="D1291" s="249" t="s">
        <v>14749</v>
      </c>
      <c r="E1291" s="250">
        <v>41309</v>
      </c>
      <c r="F1291" s="225">
        <f t="shared" si="49"/>
        <v>41340</v>
      </c>
      <c r="G1291" s="251">
        <v>6007.12</v>
      </c>
      <c r="H1291" s="249">
        <f t="shared" si="50"/>
        <v>1012</v>
      </c>
      <c r="I1291" s="252" t="s">
        <v>454</v>
      </c>
      <c r="J1291" s="249"/>
    </row>
    <row r="1292" spans="1:10">
      <c r="A1292" s="249">
        <v>4517</v>
      </c>
      <c r="B1292" s="249" t="s">
        <v>7775</v>
      </c>
      <c r="C1292" s="249">
        <v>4517</v>
      </c>
      <c r="D1292" s="249" t="s">
        <v>15261</v>
      </c>
      <c r="E1292" s="250">
        <v>41323</v>
      </c>
      <c r="F1292" s="225">
        <f t="shared" si="49"/>
        <v>41354</v>
      </c>
      <c r="G1292" s="251">
        <v>6007.12</v>
      </c>
      <c r="H1292" s="249">
        <f t="shared" si="50"/>
        <v>1013</v>
      </c>
      <c r="I1292" s="252" t="s">
        <v>454</v>
      </c>
      <c r="J1292" s="249"/>
    </row>
    <row r="1293" spans="1:10">
      <c r="A1293" s="249">
        <v>4525</v>
      </c>
      <c r="B1293" s="249" t="s">
        <v>7799</v>
      </c>
      <c r="C1293" s="249">
        <v>4525</v>
      </c>
      <c r="D1293" s="249" t="s">
        <v>15242</v>
      </c>
      <c r="E1293" s="250">
        <v>41311</v>
      </c>
      <c r="F1293" s="225">
        <f t="shared" si="49"/>
        <v>41342</v>
      </c>
      <c r="G1293" s="251">
        <v>6007.12</v>
      </c>
      <c r="H1293" s="249">
        <f t="shared" si="50"/>
        <v>1014</v>
      </c>
      <c r="I1293" s="252" t="s">
        <v>454</v>
      </c>
      <c r="J1293" s="249"/>
    </row>
    <row r="1294" spans="1:10">
      <c r="A1294" s="249">
        <v>3715</v>
      </c>
      <c r="B1294" s="249" t="s">
        <v>3508</v>
      </c>
      <c r="C1294" s="249">
        <v>3715</v>
      </c>
      <c r="D1294" s="249" t="s">
        <v>15321</v>
      </c>
      <c r="E1294" s="250">
        <v>41332</v>
      </c>
      <c r="F1294" s="225">
        <f t="shared" si="49"/>
        <v>41363</v>
      </c>
      <c r="G1294" s="251">
        <v>6007.12</v>
      </c>
      <c r="H1294" s="249">
        <f t="shared" si="50"/>
        <v>1015</v>
      </c>
      <c r="I1294" s="252" t="s">
        <v>454</v>
      </c>
      <c r="J1294" s="249"/>
    </row>
    <row r="1295" spans="1:10">
      <c r="A1295" s="249">
        <v>4576</v>
      </c>
      <c r="B1295" s="249" t="s">
        <v>8130</v>
      </c>
      <c r="C1295" s="249">
        <v>4576</v>
      </c>
      <c r="D1295" s="249" t="s">
        <v>15132</v>
      </c>
      <c r="E1295" s="250">
        <v>41310</v>
      </c>
      <c r="F1295" s="225">
        <f t="shared" si="49"/>
        <v>41341</v>
      </c>
      <c r="G1295" s="251">
        <v>6007.12</v>
      </c>
      <c r="H1295" s="249">
        <f>H1294+1</f>
        <v>1016</v>
      </c>
      <c r="I1295" s="252" t="s">
        <v>454</v>
      </c>
      <c r="J1295" s="249"/>
    </row>
    <row r="1296" spans="1:10">
      <c r="A1296" s="249">
        <v>3666</v>
      </c>
      <c r="B1296" s="249" t="s">
        <v>2533</v>
      </c>
      <c r="C1296" s="249">
        <v>3666</v>
      </c>
      <c r="D1296" s="249" t="s">
        <v>15388</v>
      </c>
      <c r="E1296" s="250">
        <v>41333</v>
      </c>
      <c r="F1296" s="225">
        <f t="shared" si="49"/>
        <v>41364</v>
      </c>
      <c r="G1296" s="251">
        <v>6007.12</v>
      </c>
      <c r="H1296" s="249">
        <f t="shared" si="50"/>
        <v>1017</v>
      </c>
      <c r="I1296" s="252" t="s">
        <v>454</v>
      </c>
      <c r="J1296" s="249"/>
    </row>
    <row r="1297" spans="1:10">
      <c r="A1297" s="249">
        <v>3488</v>
      </c>
      <c r="B1297" s="249" t="s">
        <v>1178</v>
      </c>
      <c r="C1297" s="249">
        <v>3488</v>
      </c>
      <c r="D1297" s="249" t="s">
        <v>15309</v>
      </c>
      <c r="E1297" s="250">
        <v>41330</v>
      </c>
      <c r="F1297" s="225">
        <f t="shared" si="49"/>
        <v>41361</v>
      </c>
      <c r="G1297" s="251">
        <v>6007.12</v>
      </c>
      <c r="H1297" s="249">
        <f t="shared" si="50"/>
        <v>1018</v>
      </c>
      <c r="I1297" s="252" t="s">
        <v>454</v>
      </c>
      <c r="J1297" s="249"/>
    </row>
    <row r="1298" spans="1:10">
      <c r="A1298" s="249">
        <v>3489</v>
      </c>
      <c r="B1298" s="249" t="s">
        <v>1178</v>
      </c>
      <c r="C1298" s="249">
        <v>3489</v>
      </c>
      <c r="D1298" s="249" t="s">
        <v>15312</v>
      </c>
      <c r="E1298" s="250">
        <v>41327</v>
      </c>
      <c r="F1298" s="225">
        <f t="shared" si="49"/>
        <v>41358</v>
      </c>
      <c r="G1298" s="251">
        <v>6007.12</v>
      </c>
      <c r="H1298" s="249">
        <f>H1297</f>
        <v>1018</v>
      </c>
      <c r="I1298" s="252" t="s">
        <v>454</v>
      </c>
      <c r="J1298" s="249"/>
    </row>
    <row r="1299" spans="1:10">
      <c r="A1299" s="249">
        <v>3490</v>
      </c>
      <c r="B1299" s="249" t="s">
        <v>1178</v>
      </c>
      <c r="C1299" s="249">
        <v>3490</v>
      </c>
      <c r="D1299" s="249" t="s">
        <v>15315</v>
      </c>
      <c r="E1299" s="250">
        <v>41325</v>
      </c>
      <c r="F1299" s="225">
        <f t="shared" si="49"/>
        <v>41356</v>
      </c>
      <c r="G1299" s="251">
        <v>6007.12</v>
      </c>
      <c r="H1299" s="249">
        <f>H1298</f>
        <v>1018</v>
      </c>
      <c r="I1299" s="252" t="s">
        <v>454</v>
      </c>
      <c r="J1299" s="249"/>
    </row>
    <row r="1300" spans="1:10">
      <c r="A1300" s="249">
        <v>5028</v>
      </c>
      <c r="B1300" s="249" t="s">
        <v>6866</v>
      </c>
      <c r="C1300" s="249">
        <v>5028</v>
      </c>
      <c r="D1300" s="249" t="s">
        <v>15147</v>
      </c>
      <c r="E1300" s="250">
        <v>41310</v>
      </c>
      <c r="F1300" s="225">
        <f t="shared" si="49"/>
        <v>41341</v>
      </c>
      <c r="G1300" s="251">
        <v>6007.12</v>
      </c>
      <c r="H1300" s="249">
        <f>H1299+1</f>
        <v>1019</v>
      </c>
      <c r="I1300" s="252" t="s">
        <v>454</v>
      </c>
      <c r="J1300" s="249"/>
    </row>
    <row r="1301" spans="1:10">
      <c r="A1301" s="249">
        <v>4106</v>
      </c>
      <c r="B1301" s="249" t="s">
        <v>4754</v>
      </c>
      <c r="C1301" s="249">
        <v>4106</v>
      </c>
      <c r="D1301" s="249" t="s">
        <v>15222</v>
      </c>
      <c r="E1301" s="250">
        <v>41313</v>
      </c>
      <c r="F1301" s="225">
        <f t="shared" si="49"/>
        <v>41344</v>
      </c>
      <c r="G1301" s="251">
        <v>6007.12</v>
      </c>
      <c r="H1301" s="249">
        <f>H1300+1</f>
        <v>1020</v>
      </c>
      <c r="I1301" s="252" t="s">
        <v>454</v>
      </c>
      <c r="J1301" s="249"/>
    </row>
    <row r="1302" spans="1:10">
      <c r="A1302" s="249">
        <v>5295</v>
      </c>
      <c r="B1302" s="249" t="s">
        <v>6550</v>
      </c>
      <c r="C1302" s="249">
        <v>5295</v>
      </c>
      <c r="D1302" s="249" t="s">
        <v>14800</v>
      </c>
      <c r="E1302" s="250">
        <v>41309</v>
      </c>
      <c r="F1302" s="225">
        <f t="shared" si="49"/>
        <v>41340</v>
      </c>
      <c r="G1302" s="251">
        <v>6007.12</v>
      </c>
      <c r="H1302" s="249">
        <f>H1301+1</f>
        <v>1021</v>
      </c>
      <c r="I1302" s="252" t="s">
        <v>14056</v>
      </c>
      <c r="J1302" s="249"/>
    </row>
    <row r="1303" spans="1:10">
      <c r="A1303" s="249">
        <v>5292</v>
      </c>
      <c r="B1303" s="249" t="s">
        <v>6550</v>
      </c>
      <c r="C1303" s="249">
        <v>5292</v>
      </c>
      <c r="D1303" s="249" t="s">
        <v>14803</v>
      </c>
      <c r="E1303" s="250">
        <v>41305</v>
      </c>
      <c r="F1303" s="225">
        <f t="shared" si="49"/>
        <v>41336</v>
      </c>
      <c r="G1303" s="251">
        <v>6007.12</v>
      </c>
      <c r="H1303" s="249">
        <f>H1302</f>
        <v>1021</v>
      </c>
      <c r="I1303" s="252" t="s">
        <v>14056</v>
      </c>
      <c r="J1303" s="249"/>
    </row>
    <row r="1304" spans="1:10">
      <c r="A1304" s="249">
        <v>5030</v>
      </c>
      <c r="B1304" s="249" t="s">
        <v>9390</v>
      </c>
      <c r="C1304" s="249">
        <v>5030</v>
      </c>
      <c r="D1304" s="249" t="s">
        <v>14767</v>
      </c>
      <c r="E1304" s="250">
        <v>41310</v>
      </c>
      <c r="F1304" s="225">
        <f t="shared" si="49"/>
        <v>41341</v>
      </c>
      <c r="G1304" s="251">
        <v>6007.12</v>
      </c>
      <c r="H1304" s="249">
        <f>H1303+1</f>
        <v>1022</v>
      </c>
      <c r="I1304" s="252" t="s">
        <v>454</v>
      </c>
      <c r="J1304" s="249"/>
    </row>
    <row r="1305" spans="1:10">
      <c r="A1305" s="249">
        <v>5031</v>
      </c>
      <c r="B1305" s="249" t="s">
        <v>9390</v>
      </c>
      <c r="C1305" s="249">
        <v>5031</v>
      </c>
      <c r="D1305" s="249" t="s">
        <v>14769</v>
      </c>
      <c r="E1305" s="250">
        <v>41309</v>
      </c>
      <c r="F1305" s="225">
        <f t="shared" si="49"/>
        <v>41340</v>
      </c>
      <c r="G1305" s="251">
        <v>6007.12</v>
      </c>
      <c r="H1305" s="249">
        <f>H1304+1</f>
        <v>1023</v>
      </c>
      <c r="I1305" s="252" t="s">
        <v>454</v>
      </c>
      <c r="J1305" s="249"/>
    </row>
    <row r="1306" spans="1:10">
      <c r="A1306" s="249">
        <v>5042</v>
      </c>
      <c r="B1306" s="249" t="s">
        <v>1648</v>
      </c>
      <c r="C1306" s="249">
        <v>5042</v>
      </c>
      <c r="D1306" s="249" t="s">
        <v>15267</v>
      </c>
      <c r="E1306" s="250">
        <v>41320</v>
      </c>
      <c r="F1306" s="225">
        <f t="shared" si="49"/>
        <v>41351</v>
      </c>
      <c r="G1306" s="251">
        <v>6007.12</v>
      </c>
      <c r="H1306" s="249">
        <f>H1304+1</f>
        <v>1023</v>
      </c>
      <c r="I1306" s="252" t="s">
        <v>454</v>
      </c>
      <c r="J1306" s="249"/>
    </row>
    <row r="1307" spans="1:10">
      <c r="A1307" s="249">
        <v>5043</v>
      </c>
      <c r="B1307" s="249" t="s">
        <v>1648</v>
      </c>
      <c r="C1307" s="249">
        <v>5043</v>
      </c>
      <c r="D1307" s="249" t="s">
        <v>15270</v>
      </c>
      <c r="E1307" s="250">
        <v>41323</v>
      </c>
      <c r="F1307" s="225">
        <f t="shared" si="49"/>
        <v>41354</v>
      </c>
      <c r="G1307" s="251">
        <v>6007.12</v>
      </c>
      <c r="H1307" s="249">
        <f>H1306</f>
        <v>1023</v>
      </c>
      <c r="I1307" s="252" t="s">
        <v>454</v>
      </c>
      <c r="J1307" s="249"/>
    </row>
    <row r="1308" spans="1:10">
      <c r="A1308" s="249">
        <v>4289</v>
      </c>
      <c r="B1308" s="249" t="s">
        <v>6713</v>
      </c>
      <c r="C1308" s="249">
        <v>4289</v>
      </c>
      <c r="D1308" s="249" t="s">
        <v>15325</v>
      </c>
      <c r="E1308" s="250">
        <v>41330</v>
      </c>
      <c r="F1308" s="225">
        <f t="shared" si="49"/>
        <v>41361</v>
      </c>
      <c r="G1308" s="251">
        <v>6007.12</v>
      </c>
      <c r="H1308" s="249">
        <f>H1307+1</f>
        <v>1024</v>
      </c>
      <c r="I1308" s="252" t="s">
        <v>454</v>
      </c>
      <c r="J1308" s="249"/>
    </row>
    <row r="1309" spans="1:10">
      <c r="A1309" s="249">
        <v>4609</v>
      </c>
      <c r="B1309" s="249" t="s">
        <v>6713</v>
      </c>
      <c r="C1309" s="249">
        <v>4609</v>
      </c>
      <c r="D1309" s="249" t="s">
        <v>13209</v>
      </c>
      <c r="E1309" s="250">
        <v>41326</v>
      </c>
      <c r="F1309" s="225">
        <f t="shared" si="49"/>
        <v>41357</v>
      </c>
      <c r="G1309" s="251">
        <v>6007.12</v>
      </c>
      <c r="H1309" s="249">
        <f>H1308</f>
        <v>1024</v>
      </c>
      <c r="I1309" s="252" t="s">
        <v>454</v>
      </c>
      <c r="J1309" s="249"/>
    </row>
    <row r="1310" spans="1:10">
      <c r="A1310" s="249">
        <v>5133</v>
      </c>
      <c r="B1310" s="249" t="s">
        <v>12298</v>
      </c>
      <c r="C1310" s="249">
        <v>5133</v>
      </c>
      <c r="D1310" s="249" t="s">
        <v>15253</v>
      </c>
      <c r="E1310" s="250">
        <v>41312</v>
      </c>
      <c r="F1310" s="225">
        <f t="shared" si="49"/>
        <v>41343</v>
      </c>
      <c r="G1310" s="251">
        <v>6007.12</v>
      </c>
      <c r="H1310" s="249">
        <f>H1309+1</f>
        <v>1025</v>
      </c>
      <c r="I1310" s="252" t="s">
        <v>14056</v>
      </c>
      <c r="J1310" s="249"/>
    </row>
    <row r="1311" spans="1:10">
      <c r="A1311" s="249">
        <v>3480</v>
      </c>
      <c r="B1311" s="249" t="s">
        <v>119</v>
      </c>
      <c r="C1311" s="249">
        <v>3480</v>
      </c>
      <c r="D1311" s="249" t="s">
        <v>15367</v>
      </c>
      <c r="E1311" s="250">
        <v>41333</v>
      </c>
      <c r="F1311" s="225">
        <f t="shared" si="49"/>
        <v>41364</v>
      </c>
      <c r="G1311" s="251">
        <v>6007.12</v>
      </c>
      <c r="H1311" s="249">
        <f>H1310+1</f>
        <v>1026</v>
      </c>
      <c r="I1311" s="252" t="s">
        <v>454</v>
      </c>
      <c r="J1311" s="249"/>
    </row>
    <row r="1312" spans="1:10">
      <c r="A1312" s="249">
        <v>3482</v>
      </c>
      <c r="B1312" s="249" t="s">
        <v>119</v>
      </c>
      <c r="C1312" s="249">
        <v>3482</v>
      </c>
      <c r="D1312" s="249" t="s">
        <v>15374</v>
      </c>
      <c r="E1312" s="250">
        <v>41333</v>
      </c>
      <c r="F1312" s="225">
        <f t="shared" si="49"/>
        <v>41364</v>
      </c>
      <c r="G1312" s="251">
        <v>6007.12</v>
      </c>
      <c r="H1312" s="249">
        <f>H1311</f>
        <v>1026</v>
      </c>
      <c r="I1312" s="252" t="s">
        <v>454</v>
      </c>
      <c r="J1312" s="249"/>
    </row>
    <row r="1313" spans="1:10">
      <c r="A1313" s="249">
        <v>3563</v>
      </c>
      <c r="B1313" s="249" t="s">
        <v>3074</v>
      </c>
      <c r="C1313" s="249">
        <v>3563</v>
      </c>
      <c r="D1313" s="249" t="s">
        <v>15377</v>
      </c>
      <c r="E1313" s="250">
        <v>41332</v>
      </c>
      <c r="F1313" s="225">
        <f t="shared" si="49"/>
        <v>41363</v>
      </c>
      <c r="G1313" s="251">
        <v>6007.12</v>
      </c>
      <c r="H1313" s="249">
        <f>H1312+1</f>
        <v>1027</v>
      </c>
      <c r="I1313" s="252" t="s">
        <v>454</v>
      </c>
      <c r="J1313" s="249"/>
    </row>
    <row r="1314" spans="1:10">
      <c r="A1314" s="249">
        <v>5167</v>
      </c>
      <c r="B1314" s="249" t="s">
        <v>3066</v>
      </c>
      <c r="C1314" s="249">
        <v>5167</v>
      </c>
      <c r="D1314" s="249" t="s">
        <v>15156</v>
      </c>
      <c r="E1314" s="250">
        <v>41310</v>
      </c>
      <c r="F1314" s="225">
        <f t="shared" si="49"/>
        <v>41341</v>
      </c>
      <c r="G1314" s="251">
        <v>6007.12</v>
      </c>
      <c r="H1314" s="249">
        <f>H1313+1</f>
        <v>1028</v>
      </c>
      <c r="I1314" s="252" t="s">
        <v>14056</v>
      </c>
      <c r="J1314" s="249"/>
    </row>
    <row r="1315" spans="1:10">
      <c r="A1315" s="249">
        <v>5229</v>
      </c>
      <c r="B1315" s="249" t="s">
        <v>13329</v>
      </c>
      <c r="C1315" s="249">
        <v>5229</v>
      </c>
      <c r="D1315" s="249" t="s">
        <v>14808</v>
      </c>
      <c r="E1315" s="250">
        <v>41311</v>
      </c>
      <c r="F1315" s="225">
        <f t="shared" si="49"/>
        <v>41342</v>
      </c>
      <c r="G1315" s="251">
        <v>6007.12</v>
      </c>
      <c r="H1315" s="249">
        <f>H1314+1</f>
        <v>1029</v>
      </c>
      <c r="I1315" s="252" t="s">
        <v>14056</v>
      </c>
      <c r="J1315" s="249"/>
    </row>
    <row r="1316" spans="1:10">
      <c r="A1316" s="249">
        <v>5230</v>
      </c>
      <c r="B1316" s="249" t="s">
        <v>13329</v>
      </c>
      <c r="C1316" s="249">
        <v>5230</v>
      </c>
      <c r="D1316" s="249" t="s">
        <v>15165</v>
      </c>
      <c r="E1316" s="250">
        <v>41309</v>
      </c>
      <c r="F1316" s="225">
        <f t="shared" si="49"/>
        <v>41340</v>
      </c>
      <c r="G1316" s="251">
        <v>6007.12</v>
      </c>
      <c r="H1316" s="249">
        <f t="shared" ref="H1316:H1326" si="51">H1315</f>
        <v>1029</v>
      </c>
      <c r="I1316" s="252" t="s">
        <v>14056</v>
      </c>
      <c r="J1316" s="249"/>
    </row>
    <row r="1317" spans="1:10">
      <c r="A1317" s="249">
        <v>5231</v>
      </c>
      <c r="B1317" s="249" t="s">
        <v>13329</v>
      </c>
      <c r="C1317" s="249">
        <v>5231</v>
      </c>
      <c r="D1317" s="249" t="s">
        <v>15169</v>
      </c>
      <c r="E1317" s="250">
        <v>41310</v>
      </c>
      <c r="F1317" s="225">
        <f t="shared" si="49"/>
        <v>41341</v>
      </c>
      <c r="G1317" s="251">
        <v>6007.12</v>
      </c>
      <c r="H1317" s="249">
        <f t="shared" si="51"/>
        <v>1029</v>
      </c>
      <c r="I1317" s="252" t="s">
        <v>14056</v>
      </c>
      <c r="J1317" s="249"/>
    </row>
    <row r="1318" spans="1:10">
      <c r="A1318" s="249">
        <v>5218</v>
      </c>
      <c r="B1318" s="249" t="s">
        <v>13329</v>
      </c>
      <c r="C1318" s="249">
        <v>5218</v>
      </c>
      <c r="D1318" s="249" t="s">
        <v>14684</v>
      </c>
      <c r="E1318" s="250">
        <v>41310</v>
      </c>
      <c r="F1318" s="225">
        <f t="shared" si="49"/>
        <v>41341</v>
      </c>
      <c r="G1318" s="251">
        <v>6007.12</v>
      </c>
      <c r="H1318" s="249">
        <f t="shared" si="51"/>
        <v>1029</v>
      </c>
      <c r="I1318" s="252" t="s">
        <v>14056</v>
      </c>
      <c r="J1318" s="249"/>
    </row>
    <row r="1319" spans="1:10">
      <c r="A1319" s="249">
        <v>5219</v>
      </c>
      <c r="B1319" s="249" t="s">
        <v>13329</v>
      </c>
      <c r="C1319" s="249">
        <v>5219</v>
      </c>
      <c r="D1319" s="249" t="s">
        <v>14810</v>
      </c>
      <c r="E1319" s="250">
        <v>41309</v>
      </c>
      <c r="F1319" s="225">
        <f t="shared" si="49"/>
        <v>41340</v>
      </c>
      <c r="G1319" s="251">
        <v>6007.12</v>
      </c>
      <c r="H1319" s="249">
        <f t="shared" si="51"/>
        <v>1029</v>
      </c>
      <c r="I1319" s="252" t="s">
        <v>14056</v>
      </c>
      <c r="J1319" s="249"/>
    </row>
    <row r="1320" spans="1:10">
      <c r="A1320" s="249">
        <v>5220</v>
      </c>
      <c r="B1320" s="249" t="s">
        <v>13329</v>
      </c>
      <c r="C1320" s="249">
        <v>5220</v>
      </c>
      <c r="D1320" s="249" t="s">
        <v>14813</v>
      </c>
      <c r="E1320" s="250">
        <v>41309</v>
      </c>
      <c r="F1320" s="225">
        <f t="shared" si="49"/>
        <v>41340</v>
      </c>
      <c r="G1320" s="251">
        <v>6007.12</v>
      </c>
      <c r="H1320" s="249">
        <f t="shared" si="51"/>
        <v>1029</v>
      </c>
      <c r="I1320" s="252" t="s">
        <v>14056</v>
      </c>
      <c r="J1320" s="249"/>
    </row>
    <row r="1321" spans="1:10">
      <c r="A1321" s="249">
        <v>5221</v>
      </c>
      <c r="B1321" s="249" t="s">
        <v>13329</v>
      </c>
      <c r="C1321" s="249">
        <v>5221</v>
      </c>
      <c r="D1321" s="249" t="s">
        <v>14816</v>
      </c>
      <c r="E1321" s="250">
        <v>41309</v>
      </c>
      <c r="F1321" s="225">
        <f t="shared" si="49"/>
        <v>41340</v>
      </c>
      <c r="G1321" s="251">
        <v>6007.12</v>
      </c>
      <c r="H1321" s="249">
        <f t="shared" si="51"/>
        <v>1029</v>
      </c>
      <c r="I1321" s="252" t="s">
        <v>14056</v>
      </c>
      <c r="J1321" s="249"/>
    </row>
    <row r="1322" spans="1:10">
      <c r="A1322" s="249">
        <v>5224</v>
      </c>
      <c r="B1322" s="249" t="s">
        <v>13329</v>
      </c>
      <c r="C1322" s="249">
        <v>5224</v>
      </c>
      <c r="D1322" s="249" t="s">
        <v>15177</v>
      </c>
      <c r="E1322" s="250">
        <v>41310</v>
      </c>
      <c r="F1322" s="225">
        <f t="shared" si="49"/>
        <v>41341</v>
      </c>
      <c r="G1322" s="251">
        <v>6007.12</v>
      </c>
      <c r="H1322" s="249">
        <f t="shared" si="51"/>
        <v>1029</v>
      </c>
      <c r="I1322" s="252" t="s">
        <v>14056</v>
      </c>
      <c r="J1322" s="249"/>
    </row>
    <row r="1323" spans="1:10">
      <c r="A1323" s="249">
        <v>5223</v>
      </c>
      <c r="B1323" s="249" t="s">
        <v>13329</v>
      </c>
      <c r="C1323" s="249">
        <v>5223</v>
      </c>
      <c r="D1323" s="249" t="s">
        <v>14819</v>
      </c>
      <c r="E1323" s="250">
        <v>41309</v>
      </c>
      <c r="F1323" s="225">
        <f t="shared" si="49"/>
        <v>41340</v>
      </c>
      <c r="G1323" s="251">
        <v>6007.12</v>
      </c>
      <c r="H1323" s="249">
        <f t="shared" si="51"/>
        <v>1029</v>
      </c>
      <c r="I1323" s="252" t="s">
        <v>14056</v>
      </c>
      <c r="J1323" s="249"/>
    </row>
    <row r="1324" spans="1:10">
      <c r="A1324" s="249">
        <v>5211</v>
      </c>
      <c r="B1324" s="249" t="s">
        <v>13329</v>
      </c>
      <c r="C1324" s="249">
        <v>5211</v>
      </c>
      <c r="D1324" s="249" t="s">
        <v>15180</v>
      </c>
      <c r="E1324" s="250">
        <v>41310</v>
      </c>
      <c r="F1324" s="225">
        <f t="shared" si="49"/>
        <v>41341</v>
      </c>
      <c r="G1324" s="251">
        <v>6007.12</v>
      </c>
      <c r="H1324" s="249">
        <f t="shared" si="51"/>
        <v>1029</v>
      </c>
      <c r="I1324" s="252" t="s">
        <v>14056</v>
      </c>
      <c r="J1324" s="249"/>
    </row>
    <row r="1325" spans="1:10">
      <c r="A1325" s="249">
        <v>5214</v>
      </c>
      <c r="B1325" s="249" t="s">
        <v>13329</v>
      </c>
      <c r="C1325" s="249">
        <v>5214</v>
      </c>
      <c r="D1325" s="249" t="s">
        <v>14822</v>
      </c>
      <c r="E1325" s="250">
        <v>41309</v>
      </c>
      <c r="F1325" s="225">
        <f t="shared" si="49"/>
        <v>41340</v>
      </c>
      <c r="G1325" s="251">
        <v>6007.12</v>
      </c>
      <c r="H1325" s="249">
        <f t="shared" si="51"/>
        <v>1029</v>
      </c>
      <c r="I1325" s="252" t="s">
        <v>14056</v>
      </c>
      <c r="J1325" s="249"/>
    </row>
    <row r="1326" spans="1:10">
      <c r="A1326" s="249">
        <v>5213</v>
      </c>
      <c r="B1326" s="249" t="s">
        <v>13329</v>
      </c>
      <c r="C1326" s="249">
        <v>5213</v>
      </c>
      <c r="D1326" s="249" t="s">
        <v>14825</v>
      </c>
      <c r="E1326" s="250">
        <v>41309</v>
      </c>
      <c r="F1326" s="225">
        <f t="shared" si="49"/>
        <v>41340</v>
      </c>
      <c r="G1326" s="251">
        <v>6007.12</v>
      </c>
      <c r="H1326" s="249">
        <f t="shared" si="51"/>
        <v>1029</v>
      </c>
      <c r="I1326" s="252" t="s">
        <v>14056</v>
      </c>
      <c r="J1326" s="249"/>
    </row>
    <row r="1327" spans="1:10">
      <c r="A1327" s="249">
        <v>4616</v>
      </c>
      <c r="B1327" s="249" t="s">
        <v>8716</v>
      </c>
      <c r="C1327" s="249">
        <v>4616</v>
      </c>
      <c r="D1327" s="249" t="s">
        <v>15249</v>
      </c>
      <c r="E1327" s="250">
        <v>41313</v>
      </c>
      <c r="F1327" s="225">
        <f t="shared" si="49"/>
        <v>41344</v>
      </c>
      <c r="G1327" s="251">
        <v>6007.12</v>
      </c>
      <c r="H1327" s="249">
        <f>H1326+1</f>
        <v>1030</v>
      </c>
      <c r="I1327" s="252" t="s">
        <v>454</v>
      </c>
      <c r="J1327" s="249"/>
    </row>
    <row r="1328" spans="1:10">
      <c r="A1328" s="249">
        <v>5066</v>
      </c>
      <c r="B1328" s="249" t="s">
        <v>12481</v>
      </c>
      <c r="C1328" s="249">
        <v>5066</v>
      </c>
      <c r="D1328" s="249" t="s">
        <v>14786</v>
      </c>
      <c r="E1328" s="250">
        <v>41309</v>
      </c>
      <c r="F1328" s="225">
        <f t="shared" si="49"/>
        <v>41340</v>
      </c>
      <c r="G1328" s="251">
        <v>6007.12</v>
      </c>
      <c r="H1328" s="249">
        <f>H1327+1</f>
        <v>1031</v>
      </c>
      <c r="I1328" s="252" t="s">
        <v>14056</v>
      </c>
      <c r="J1328" s="249"/>
    </row>
    <row r="1329" spans="1:10">
      <c r="A1329" s="249">
        <v>5165</v>
      </c>
      <c r="B1329" s="249" t="s">
        <v>7999</v>
      </c>
      <c r="C1329" s="249">
        <v>5165</v>
      </c>
      <c r="D1329" s="249" t="s">
        <v>15334</v>
      </c>
      <c r="E1329" s="250">
        <v>41333</v>
      </c>
      <c r="F1329" s="225">
        <f t="shared" si="49"/>
        <v>41364</v>
      </c>
      <c r="G1329" s="251">
        <v>6007.12</v>
      </c>
      <c r="H1329" s="249">
        <f>H1328+1</f>
        <v>1032</v>
      </c>
      <c r="I1329" s="252" t="s">
        <v>454</v>
      </c>
      <c r="J1329" s="249"/>
    </row>
    <row r="1330" spans="1:10">
      <c r="A1330" s="249">
        <v>5164</v>
      </c>
      <c r="B1330" s="249" t="s">
        <v>7999</v>
      </c>
      <c r="C1330" s="249">
        <v>5164</v>
      </c>
      <c r="D1330" s="249" t="s">
        <v>15408</v>
      </c>
      <c r="E1330" s="250">
        <v>41332</v>
      </c>
      <c r="F1330" s="225">
        <f t="shared" si="49"/>
        <v>41363</v>
      </c>
      <c r="G1330" s="251">
        <v>6007.12</v>
      </c>
      <c r="H1330" s="249">
        <f>H1329</f>
        <v>1032</v>
      </c>
      <c r="I1330" s="252" t="s">
        <v>454</v>
      </c>
      <c r="J1330" s="249"/>
    </row>
    <row r="1331" spans="1:10">
      <c r="A1331" s="249">
        <v>4402</v>
      </c>
      <c r="B1331" s="249" t="s">
        <v>1725</v>
      </c>
      <c r="C1331" s="249">
        <v>4402</v>
      </c>
      <c r="D1331" s="249" t="s">
        <v>7998</v>
      </c>
      <c r="E1331" s="250">
        <v>41305</v>
      </c>
      <c r="F1331" s="225">
        <f t="shared" si="49"/>
        <v>41336</v>
      </c>
      <c r="G1331" s="251">
        <v>6007.12</v>
      </c>
      <c r="H1331" s="249">
        <f>H1330+1</f>
        <v>1033</v>
      </c>
      <c r="I1331" s="252" t="s">
        <v>613</v>
      </c>
      <c r="J1331" s="249"/>
    </row>
    <row r="1332" spans="1:10">
      <c r="A1332" s="249">
        <v>5247</v>
      </c>
      <c r="B1332" s="249" t="s">
        <v>13059</v>
      </c>
      <c r="C1332" s="249">
        <v>5247</v>
      </c>
      <c r="D1332" s="249" t="s">
        <v>15448</v>
      </c>
      <c r="E1332" s="250">
        <v>41333</v>
      </c>
      <c r="F1332" s="225">
        <f t="shared" si="49"/>
        <v>41364</v>
      </c>
      <c r="G1332" s="251">
        <v>6007.12</v>
      </c>
      <c r="H1332" s="249">
        <f>H1331+1</f>
        <v>1034</v>
      </c>
      <c r="I1332" s="252" t="s">
        <v>14056</v>
      </c>
      <c r="J1332" s="249"/>
    </row>
    <row r="1333" spans="1:10">
      <c r="A1333" s="249">
        <v>5245</v>
      </c>
      <c r="B1333" s="249" t="s">
        <v>13059</v>
      </c>
      <c r="C1333" s="249">
        <v>5245</v>
      </c>
      <c r="D1333" s="249" t="s">
        <v>15452</v>
      </c>
      <c r="E1333" s="250">
        <v>41333</v>
      </c>
      <c r="F1333" s="225">
        <f t="shared" si="49"/>
        <v>41364</v>
      </c>
      <c r="G1333" s="251">
        <v>6007.12</v>
      </c>
      <c r="H1333" s="249">
        <f>H1332</f>
        <v>1034</v>
      </c>
      <c r="I1333" s="252" t="s">
        <v>14056</v>
      </c>
      <c r="J1333" s="249"/>
    </row>
    <row r="1334" spans="1:10">
      <c r="A1334" s="249">
        <v>5244</v>
      </c>
      <c r="B1334" s="249" t="s">
        <v>13059</v>
      </c>
      <c r="C1334" s="249">
        <v>5244</v>
      </c>
      <c r="D1334" s="249" t="s">
        <v>15462</v>
      </c>
      <c r="E1334" s="250">
        <v>41333</v>
      </c>
      <c r="F1334" s="225">
        <f t="shared" si="49"/>
        <v>41364</v>
      </c>
      <c r="G1334" s="251">
        <v>6007.12</v>
      </c>
      <c r="H1334" s="249">
        <f>H1333</f>
        <v>1034</v>
      </c>
      <c r="I1334" s="252" t="s">
        <v>14056</v>
      </c>
      <c r="J1334" s="249"/>
    </row>
    <row r="1335" spans="1:10">
      <c r="A1335" s="249">
        <v>3972</v>
      </c>
      <c r="B1335" s="249" t="s">
        <v>1594</v>
      </c>
      <c r="C1335" s="249">
        <v>3972</v>
      </c>
      <c r="D1335" s="249" t="s">
        <v>15214</v>
      </c>
      <c r="E1335" s="250">
        <v>41312</v>
      </c>
      <c r="F1335" s="225">
        <f t="shared" si="49"/>
        <v>41343</v>
      </c>
      <c r="G1335" s="251">
        <v>6007.12</v>
      </c>
      <c r="H1335" s="249">
        <f>H1334+1</f>
        <v>1035</v>
      </c>
      <c r="I1335" s="252" t="s">
        <v>454</v>
      </c>
      <c r="J1335" s="249"/>
    </row>
    <row r="1336" spans="1:10">
      <c r="A1336" s="249">
        <v>4475</v>
      </c>
      <c r="B1336" s="249" t="s">
        <v>1609</v>
      </c>
      <c r="C1336" s="249">
        <v>4475</v>
      </c>
      <c r="D1336" s="249" t="s">
        <v>15237</v>
      </c>
      <c r="E1336" s="250">
        <v>41312</v>
      </c>
      <c r="F1336" s="225">
        <f t="shared" si="49"/>
        <v>41343</v>
      </c>
      <c r="G1336" s="251">
        <v>6007.12</v>
      </c>
      <c r="H1336" s="249">
        <f>H1335+1</f>
        <v>1036</v>
      </c>
      <c r="I1336" s="252" t="s">
        <v>454</v>
      </c>
      <c r="J1336" s="249"/>
    </row>
    <row r="1337" spans="1:10">
      <c r="A1337" s="249">
        <v>5097</v>
      </c>
      <c r="B1337" s="249" t="s">
        <v>12411</v>
      </c>
      <c r="C1337" s="249">
        <v>5097</v>
      </c>
      <c r="D1337" s="249" t="s">
        <v>15340</v>
      </c>
      <c r="E1337" s="250">
        <v>41332</v>
      </c>
      <c r="F1337" s="225">
        <f t="shared" si="49"/>
        <v>41363</v>
      </c>
      <c r="G1337" s="251">
        <v>6007.12</v>
      </c>
      <c r="H1337" s="249">
        <f>H1336+1</f>
        <v>1037</v>
      </c>
      <c r="I1337" s="252" t="s">
        <v>14056</v>
      </c>
      <c r="J1337" s="249"/>
    </row>
    <row r="1338" spans="1:10">
      <c r="A1338" s="249">
        <v>5093</v>
      </c>
      <c r="B1338" s="249" t="s">
        <v>12411</v>
      </c>
      <c r="C1338" s="249">
        <v>5093</v>
      </c>
      <c r="D1338" s="249" t="s">
        <v>15414</v>
      </c>
      <c r="E1338" s="250">
        <v>41332</v>
      </c>
      <c r="F1338" s="225">
        <f t="shared" si="49"/>
        <v>41363</v>
      </c>
      <c r="G1338" s="251">
        <v>6007.12</v>
      </c>
      <c r="H1338" s="249">
        <f>H1337</f>
        <v>1037</v>
      </c>
      <c r="I1338" s="252" t="s">
        <v>14056</v>
      </c>
      <c r="J1338" s="249"/>
    </row>
    <row r="1339" spans="1:10">
      <c r="A1339" s="249">
        <v>5092</v>
      </c>
      <c r="B1339" s="249" t="s">
        <v>12411</v>
      </c>
      <c r="C1339" s="249">
        <v>5092</v>
      </c>
      <c r="D1339" s="249" t="s">
        <v>15347</v>
      </c>
      <c r="E1339" s="250">
        <v>41332</v>
      </c>
      <c r="F1339" s="225">
        <f t="shared" si="49"/>
        <v>41363</v>
      </c>
      <c r="G1339" s="251">
        <v>6007.12</v>
      </c>
      <c r="H1339" s="249">
        <f>H1338</f>
        <v>1037</v>
      </c>
      <c r="I1339" s="252" t="s">
        <v>14056</v>
      </c>
      <c r="J1339" s="249"/>
    </row>
    <row r="1340" spans="1:10">
      <c r="A1340" s="249">
        <v>5091</v>
      </c>
      <c r="B1340" s="249" t="s">
        <v>12411</v>
      </c>
      <c r="C1340" s="249">
        <v>5091</v>
      </c>
      <c r="D1340" s="249" t="s">
        <v>15417</v>
      </c>
      <c r="E1340" s="250">
        <v>41332</v>
      </c>
      <c r="F1340" s="225">
        <f t="shared" si="49"/>
        <v>41363</v>
      </c>
      <c r="G1340" s="251">
        <v>6007.12</v>
      </c>
      <c r="H1340" s="249">
        <f>H1339</f>
        <v>1037</v>
      </c>
      <c r="I1340" s="252" t="s">
        <v>14056</v>
      </c>
      <c r="J1340" s="249"/>
    </row>
    <row r="1341" spans="1:10">
      <c r="A1341" s="249">
        <v>5090</v>
      </c>
      <c r="B1341" s="249" t="s">
        <v>12411</v>
      </c>
      <c r="C1341" s="249">
        <v>5090</v>
      </c>
      <c r="D1341" s="249" t="s">
        <v>15420</v>
      </c>
      <c r="E1341" s="250">
        <v>41332</v>
      </c>
      <c r="F1341" s="225">
        <f t="shared" si="49"/>
        <v>41363</v>
      </c>
      <c r="G1341" s="251">
        <v>6007.12</v>
      </c>
      <c r="H1341" s="249">
        <f>H1340</f>
        <v>1037</v>
      </c>
      <c r="I1341" s="252" t="s">
        <v>14056</v>
      </c>
      <c r="J1341" s="249"/>
    </row>
    <row r="1342" spans="1:10">
      <c r="A1342" s="249">
        <v>5268</v>
      </c>
      <c r="B1342" s="249" t="s">
        <v>168</v>
      </c>
      <c r="C1342" s="249">
        <v>5268</v>
      </c>
      <c r="D1342" s="249" t="s">
        <v>15431</v>
      </c>
      <c r="E1342" s="250">
        <v>41333</v>
      </c>
      <c r="F1342" s="225">
        <f t="shared" si="49"/>
        <v>41364</v>
      </c>
      <c r="G1342" s="251">
        <v>6007.12</v>
      </c>
      <c r="H1342" s="249">
        <f>H1341+1</f>
        <v>1038</v>
      </c>
      <c r="I1342" s="252" t="s">
        <v>14056</v>
      </c>
      <c r="J1342" s="249"/>
    </row>
    <row r="1343" spans="1:10">
      <c r="A1343" s="249">
        <v>5271</v>
      </c>
      <c r="B1343" s="249" t="s">
        <v>168</v>
      </c>
      <c r="C1343" s="249">
        <v>5271</v>
      </c>
      <c r="D1343" s="249" t="s">
        <v>15439</v>
      </c>
      <c r="E1343" s="250">
        <v>41333</v>
      </c>
      <c r="F1343" s="225">
        <f t="shared" si="49"/>
        <v>41364</v>
      </c>
      <c r="G1343" s="251">
        <v>6007.12</v>
      </c>
      <c r="H1343" s="249">
        <f>H1342</f>
        <v>1038</v>
      </c>
      <c r="I1343" s="252" t="s">
        <v>14056</v>
      </c>
      <c r="J1343" s="249"/>
    </row>
    <row r="1344" spans="1:10">
      <c r="A1344" s="249">
        <v>3694</v>
      </c>
      <c r="B1344" s="249" t="s">
        <v>171</v>
      </c>
      <c r="C1344" s="249">
        <v>3694</v>
      </c>
      <c r="D1344" s="249" t="s">
        <v>15383</v>
      </c>
      <c r="E1344" s="250">
        <v>41332</v>
      </c>
      <c r="F1344" s="225">
        <f t="shared" si="49"/>
        <v>41363</v>
      </c>
      <c r="G1344" s="251">
        <v>6007.12</v>
      </c>
      <c r="H1344" s="249">
        <f>H1343+1</f>
        <v>1039</v>
      </c>
      <c r="I1344" s="252" t="s">
        <v>454</v>
      </c>
      <c r="J1344" s="249"/>
    </row>
    <row r="1345" spans="1:10">
      <c r="A1345" s="249">
        <v>3705</v>
      </c>
      <c r="B1345" s="249" t="s">
        <v>171</v>
      </c>
      <c r="C1345" s="249">
        <v>3705</v>
      </c>
      <c r="D1345" s="249" t="s">
        <v>15318</v>
      </c>
      <c r="E1345" s="250">
        <v>41333</v>
      </c>
      <c r="F1345" s="225">
        <f t="shared" si="49"/>
        <v>41364</v>
      </c>
      <c r="G1345" s="251">
        <v>6007.12</v>
      </c>
      <c r="H1345" s="249">
        <f>H1344</f>
        <v>1039</v>
      </c>
      <c r="I1345" s="252" t="s">
        <v>454</v>
      </c>
      <c r="J1345" s="249"/>
    </row>
    <row r="1346" spans="1:10">
      <c r="A1346" s="249">
        <v>3678</v>
      </c>
      <c r="B1346" s="249" t="s">
        <v>171</v>
      </c>
      <c r="C1346" s="249">
        <v>3678</v>
      </c>
      <c r="D1346" s="249" t="s">
        <v>15391</v>
      </c>
      <c r="E1346" s="250">
        <v>41332</v>
      </c>
      <c r="F1346" s="225">
        <f t="shared" si="49"/>
        <v>41363</v>
      </c>
      <c r="G1346" s="251">
        <v>6007.12</v>
      </c>
      <c r="H1346" s="249">
        <f>H1345</f>
        <v>1039</v>
      </c>
      <c r="I1346" s="252" t="s">
        <v>454</v>
      </c>
      <c r="J1346" s="249"/>
    </row>
    <row r="1347" spans="1:10">
      <c r="A1347" s="249">
        <v>5100</v>
      </c>
      <c r="B1347" s="249" t="s">
        <v>12399</v>
      </c>
      <c r="C1347" s="249">
        <v>5100</v>
      </c>
      <c r="D1347" s="249" t="s">
        <v>14655</v>
      </c>
      <c r="E1347" s="250">
        <v>41305</v>
      </c>
      <c r="F1347" s="225">
        <f t="shared" si="49"/>
        <v>41336</v>
      </c>
      <c r="G1347" s="251">
        <v>6007.12</v>
      </c>
      <c r="H1347" s="249">
        <f>H1346+1</f>
        <v>1040</v>
      </c>
      <c r="I1347" s="252" t="s">
        <v>14056</v>
      </c>
      <c r="J1347" s="249"/>
    </row>
    <row r="1348" spans="1:10">
      <c r="A1348" s="249">
        <v>5120</v>
      </c>
      <c r="B1348" s="249" t="s">
        <v>12322</v>
      </c>
      <c r="C1348" s="249">
        <v>5120</v>
      </c>
      <c r="D1348" s="249" t="s">
        <v>15411</v>
      </c>
      <c r="E1348" s="250">
        <v>41332</v>
      </c>
      <c r="F1348" s="225">
        <f t="shared" ref="F1348:F1411" si="52">E1348+31</f>
        <v>41363</v>
      </c>
      <c r="G1348" s="251">
        <v>6007.12</v>
      </c>
      <c r="H1348" s="249">
        <f>H1347+1</f>
        <v>1041</v>
      </c>
      <c r="I1348" s="252" t="s">
        <v>14056</v>
      </c>
      <c r="J1348" s="249"/>
    </row>
    <row r="1349" spans="1:10">
      <c r="A1349" s="249">
        <v>5553</v>
      </c>
      <c r="B1349" s="249" t="s">
        <v>813</v>
      </c>
      <c r="C1349" s="249">
        <v>5553</v>
      </c>
      <c r="D1349" s="249" t="s">
        <v>14762</v>
      </c>
      <c r="E1349" s="250">
        <v>41309</v>
      </c>
      <c r="F1349" s="225">
        <f t="shared" si="52"/>
        <v>41340</v>
      </c>
      <c r="G1349" s="251">
        <v>6007.12</v>
      </c>
      <c r="H1349" s="249">
        <v>1042</v>
      </c>
      <c r="I1349" s="252" t="s">
        <v>454</v>
      </c>
      <c r="J1349" s="249"/>
    </row>
    <row r="1350" spans="1:10">
      <c r="A1350" s="222">
        <v>4492</v>
      </c>
      <c r="B1350" s="222" t="s">
        <v>7649</v>
      </c>
      <c r="C1350" s="222">
        <v>4492</v>
      </c>
      <c r="D1350" s="222" t="s">
        <v>15798</v>
      </c>
      <c r="E1350" s="224">
        <v>41360</v>
      </c>
      <c r="F1350" s="225">
        <f t="shared" si="52"/>
        <v>41391</v>
      </c>
      <c r="G1350" s="226">
        <v>6007.12</v>
      </c>
      <c r="H1350" s="222">
        <v>1050</v>
      </c>
      <c r="I1350" s="223" t="s">
        <v>454</v>
      </c>
      <c r="J1350" s="222"/>
    </row>
    <row r="1351" spans="1:10">
      <c r="A1351" s="222">
        <v>5608</v>
      </c>
      <c r="B1351" s="222" t="s">
        <v>5197</v>
      </c>
      <c r="C1351" s="222">
        <v>5608</v>
      </c>
      <c r="D1351" s="222" t="s">
        <v>15812</v>
      </c>
      <c r="E1351" s="224">
        <v>41354</v>
      </c>
      <c r="F1351" s="225">
        <f t="shared" si="52"/>
        <v>41385</v>
      </c>
      <c r="G1351" s="226">
        <v>6007.12</v>
      </c>
      <c r="H1351" s="222">
        <f>H1350+1</f>
        <v>1051</v>
      </c>
      <c r="I1351" s="223" t="s">
        <v>454</v>
      </c>
      <c r="J1351" s="222"/>
    </row>
    <row r="1352" spans="1:10">
      <c r="A1352" s="222">
        <v>4524</v>
      </c>
      <c r="B1352" s="222" t="s">
        <v>7794</v>
      </c>
      <c r="C1352" s="222">
        <v>4524</v>
      </c>
      <c r="D1352" s="222" t="s">
        <v>15712</v>
      </c>
      <c r="E1352" s="224">
        <v>41360</v>
      </c>
      <c r="F1352" s="225">
        <f t="shared" si="52"/>
        <v>41391</v>
      </c>
      <c r="G1352" s="226">
        <v>6007.12</v>
      </c>
      <c r="H1352" s="222">
        <f>H1351+1</f>
        <v>1052</v>
      </c>
      <c r="I1352" s="223" t="s">
        <v>454</v>
      </c>
      <c r="J1352" s="222"/>
    </row>
    <row r="1353" spans="1:10">
      <c r="A1353" s="222">
        <v>4528</v>
      </c>
      <c r="B1353" s="222" t="s">
        <v>7806</v>
      </c>
      <c r="C1353" s="222">
        <v>4528</v>
      </c>
      <c r="D1353" s="222" t="s">
        <v>15643</v>
      </c>
      <c r="E1353" s="224">
        <v>41344</v>
      </c>
      <c r="F1353" s="225">
        <f t="shared" si="52"/>
        <v>41375</v>
      </c>
      <c r="G1353" s="226">
        <v>6007.12</v>
      </c>
      <c r="H1353" s="222">
        <f>H1352+1</f>
        <v>1053</v>
      </c>
      <c r="I1353" s="223" t="s">
        <v>454</v>
      </c>
      <c r="J1353" s="222"/>
    </row>
    <row r="1354" spans="1:10">
      <c r="A1354" s="222">
        <v>4551</v>
      </c>
      <c r="B1354" s="222" t="s">
        <v>7806</v>
      </c>
      <c r="C1354" s="222">
        <v>4551</v>
      </c>
      <c r="D1354" s="222" t="s">
        <v>15646</v>
      </c>
      <c r="E1354" s="224">
        <v>41347</v>
      </c>
      <c r="F1354" s="225">
        <f t="shared" si="52"/>
        <v>41378</v>
      </c>
      <c r="G1354" s="226">
        <v>6007.12</v>
      </c>
      <c r="H1354" s="222">
        <f t="shared" ref="H1354:H1359" si="53">H1353</f>
        <v>1053</v>
      </c>
      <c r="I1354" s="223" t="s">
        <v>454</v>
      </c>
      <c r="J1354" s="222"/>
    </row>
    <row r="1355" spans="1:10">
      <c r="A1355" s="222">
        <v>4552</v>
      </c>
      <c r="B1355" s="222" t="s">
        <v>7806</v>
      </c>
      <c r="C1355" s="222">
        <v>4552</v>
      </c>
      <c r="D1355" s="222" t="s">
        <v>15648</v>
      </c>
      <c r="E1355" s="224">
        <v>41347</v>
      </c>
      <c r="F1355" s="225">
        <f t="shared" si="52"/>
        <v>41378</v>
      </c>
      <c r="G1355" s="226">
        <v>6007.12</v>
      </c>
      <c r="H1355" s="222">
        <f t="shared" si="53"/>
        <v>1053</v>
      </c>
      <c r="I1355" s="223" t="s">
        <v>454</v>
      </c>
      <c r="J1355" s="222"/>
    </row>
    <row r="1356" spans="1:10">
      <c r="A1356" s="222">
        <v>4554</v>
      </c>
      <c r="B1356" s="222" t="s">
        <v>7806</v>
      </c>
      <c r="C1356" s="222">
        <v>4554</v>
      </c>
      <c r="D1356" s="222" t="s">
        <v>15650</v>
      </c>
      <c r="E1356" s="224">
        <v>41345</v>
      </c>
      <c r="F1356" s="225">
        <f t="shared" si="52"/>
        <v>41376</v>
      </c>
      <c r="G1356" s="226">
        <v>6007.12</v>
      </c>
      <c r="H1356" s="222">
        <f t="shared" si="53"/>
        <v>1053</v>
      </c>
      <c r="I1356" s="223" t="s">
        <v>454</v>
      </c>
      <c r="J1356" s="222"/>
    </row>
    <row r="1357" spans="1:10">
      <c r="A1357" s="222">
        <v>4555</v>
      </c>
      <c r="B1357" s="222" t="s">
        <v>7806</v>
      </c>
      <c r="C1357" s="222">
        <v>4555</v>
      </c>
      <c r="D1357" s="222" t="s">
        <v>15716</v>
      </c>
      <c r="E1357" s="224">
        <v>41347</v>
      </c>
      <c r="F1357" s="225">
        <f t="shared" si="52"/>
        <v>41378</v>
      </c>
      <c r="G1357" s="226">
        <v>6007.12</v>
      </c>
      <c r="H1357" s="222">
        <f t="shared" si="53"/>
        <v>1053</v>
      </c>
      <c r="I1357" s="223" t="s">
        <v>454</v>
      </c>
      <c r="J1357" s="222"/>
    </row>
    <row r="1358" spans="1:10">
      <c r="A1358" s="222">
        <v>4557</v>
      </c>
      <c r="B1358" s="222" t="s">
        <v>7806</v>
      </c>
      <c r="C1358" s="222">
        <v>4557</v>
      </c>
      <c r="D1358" s="222" t="s">
        <v>15653</v>
      </c>
      <c r="E1358" s="224">
        <v>41345</v>
      </c>
      <c r="F1358" s="225">
        <f t="shared" si="52"/>
        <v>41376</v>
      </c>
      <c r="G1358" s="226">
        <v>6007.12</v>
      </c>
      <c r="H1358" s="222">
        <f t="shared" si="53"/>
        <v>1053</v>
      </c>
      <c r="I1358" s="223" t="s">
        <v>454</v>
      </c>
      <c r="J1358" s="222"/>
    </row>
    <row r="1359" spans="1:10">
      <c r="A1359" s="222">
        <v>4559</v>
      </c>
      <c r="B1359" s="222" t="s">
        <v>7806</v>
      </c>
      <c r="C1359" s="222">
        <v>4559</v>
      </c>
      <c r="D1359" s="222" t="s">
        <v>15656</v>
      </c>
      <c r="E1359" s="224">
        <v>41345</v>
      </c>
      <c r="F1359" s="225">
        <f t="shared" si="52"/>
        <v>41376</v>
      </c>
      <c r="G1359" s="226">
        <v>6007.12</v>
      </c>
      <c r="H1359" s="222">
        <f t="shared" si="53"/>
        <v>1053</v>
      </c>
      <c r="I1359" s="223" t="s">
        <v>454</v>
      </c>
      <c r="J1359" s="222"/>
    </row>
    <row r="1360" spans="1:10">
      <c r="A1360" s="222">
        <v>4583</v>
      </c>
      <c r="B1360" s="222" t="s">
        <v>8128</v>
      </c>
      <c r="C1360" s="222">
        <v>4583</v>
      </c>
      <c r="D1360" s="222" t="s">
        <v>12794</v>
      </c>
      <c r="E1360" s="224">
        <v>41360</v>
      </c>
      <c r="F1360" s="225">
        <f t="shared" si="52"/>
        <v>41391</v>
      </c>
      <c r="G1360" s="226">
        <v>6007.12</v>
      </c>
      <c r="H1360" s="222">
        <f>H1359+1</f>
        <v>1054</v>
      </c>
      <c r="I1360" s="223" t="s">
        <v>454</v>
      </c>
      <c r="J1360" s="222"/>
    </row>
    <row r="1361" spans="1:10">
      <c r="A1361" s="222">
        <v>5188</v>
      </c>
      <c r="B1361" s="222" t="s">
        <v>12190</v>
      </c>
      <c r="C1361" s="222">
        <v>5188</v>
      </c>
      <c r="D1361" s="222" t="s">
        <v>15659</v>
      </c>
      <c r="E1361" s="224">
        <v>41348</v>
      </c>
      <c r="F1361" s="225">
        <f t="shared" si="52"/>
        <v>41379</v>
      </c>
      <c r="G1361" s="226">
        <v>6007.12</v>
      </c>
      <c r="H1361" s="222">
        <f>H1360+1</f>
        <v>1055</v>
      </c>
      <c r="I1361" s="223" t="s">
        <v>454</v>
      </c>
      <c r="J1361" s="222"/>
    </row>
    <row r="1362" spans="1:10">
      <c r="A1362" s="222">
        <v>5187</v>
      </c>
      <c r="B1362" s="222" t="s">
        <v>12190</v>
      </c>
      <c r="C1362" s="222">
        <v>5187</v>
      </c>
      <c r="D1362" s="222" t="s">
        <v>15662</v>
      </c>
      <c r="E1362" s="224">
        <v>41346</v>
      </c>
      <c r="F1362" s="225">
        <f t="shared" si="52"/>
        <v>41377</v>
      </c>
      <c r="G1362" s="226">
        <v>6007.12</v>
      </c>
      <c r="H1362" s="222">
        <f t="shared" ref="H1362:H1383" si="54">H1361</f>
        <v>1055</v>
      </c>
      <c r="I1362" s="223" t="s">
        <v>454</v>
      </c>
      <c r="J1362" s="222"/>
    </row>
    <row r="1363" spans="1:10">
      <c r="A1363" s="222">
        <v>5186</v>
      </c>
      <c r="B1363" s="222" t="s">
        <v>12190</v>
      </c>
      <c r="C1363" s="222">
        <v>5186</v>
      </c>
      <c r="D1363" s="222" t="s">
        <v>15723</v>
      </c>
      <c r="E1363" s="224">
        <v>41347</v>
      </c>
      <c r="F1363" s="225">
        <f t="shared" si="52"/>
        <v>41378</v>
      </c>
      <c r="G1363" s="226">
        <v>6007.12</v>
      </c>
      <c r="H1363" s="222">
        <f t="shared" si="54"/>
        <v>1055</v>
      </c>
      <c r="I1363" s="223" t="s">
        <v>454</v>
      </c>
      <c r="J1363" s="222"/>
    </row>
    <row r="1364" spans="1:10">
      <c r="A1364" s="222">
        <v>5185</v>
      </c>
      <c r="B1364" s="222" t="s">
        <v>12190</v>
      </c>
      <c r="C1364" s="222">
        <v>5185</v>
      </c>
      <c r="D1364" s="222" t="s">
        <v>15665</v>
      </c>
      <c r="E1364" s="224">
        <v>41345</v>
      </c>
      <c r="F1364" s="225">
        <f t="shared" si="52"/>
        <v>41376</v>
      </c>
      <c r="G1364" s="226">
        <v>6007.12</v>
      </c>
      <c r="H1364" s="222">
        <f t="shared" si="54"/>
        <v>1055</v>
      </c>
      <c r="I1364" s="223" t="s">
        <v>454</v>
      </c>
      <c r="J1364" s="222"/>
    </row>
    <row r="1365" spans="1:10">
      <c r="A1365" s="222">
        <v>5184</v>
      </c>
      <c r="B1365" s="222" t="s">
        <v>12190</v>
      </c>
      <c r="C1365" s="222">
        <v>5184</v>
      </c>
      <c r="D1365" s="222" t="s">
        <v>15817</v>
      </c>
      <c r="E1365" s="224">
        <v>41354</v>
      </c>
      <c r="F1365" s="225">
        <f t="shared" si="52"/>
        <v>41385</v>
      </c>
      <c r="G1365" s="226">
        <v>6007.12</v>
      </c>
      <c r="H1365" s="222">
        <f t="shared" si="54"/>
        <v>1055</v>
      </c>
      <c r="I1365" s="223" t="s">
        <v>454</v>
      </c>
      <c r="J1365" s="222"/>
    </row>
    <row r="1366" spans="1:10">
      <c r="A1366" s="222">
        <v>5183</v>
      </c>
      <c r="B1366" s="222" t="s">
        <v>12190</v>
      </c>
      <c r="C1366" s="222">
        <v>5183</v>
      </c>
      <c r="D1366" s="222" t="s">
        <v>15726</v>
      </c>
      <c r="E1366" s="224">
        <v>41352</v>
      </c>
      <c r="F1366" s="225">
        <f t="shared" si="52"/>
        <v>41383</v>
      </c>
      <c r="G1366" s="226">
        <v>6007.12</v>
      </c>
      <c r="H1366" s="222">
        <f t="shared" si="54"/>
        <v>1055</v>
      </c>
      <c r="I1366" s="223" t="s">
        <v>454</v>
      </c>
      <c r="J1366" s="222"/>
    </row>
    <row r="1367" spans="1:10">
      <c r="A1367" s="222">
        <v>5182</v>
      </c>
      <c r="B1367" s="222" t="s">
        <v>12190</v>
      </c>
      <c r="C1367" s="222">
        <v>5182</v>
      </c>
      <c r="D1367" s="222" t="s">
        <v>15668</v>
      </c>
      <c r="E1367" s="224">
        <v>41345</v>
      </c>
      <c r="F1367" s="225">
        <f t="shared" si="52"/>
        <v>41376</v>
      </c>
      <c r="G1367" s="226">
        <v>6007.12</v>
      </c>
      <c r="H1367" s="222">
        <f t="shared" si="54"/>
        <v>1055</v>
      </c>
      <c r="I1367" s="223" t="s">
        <v>454</v>
      </c>
      <c r="J1367" s="222"/>
    </row>
    <row r="1368" spans="1:10">
      <c r="A1368" s="222">
        <v>5181</v>
      </c>
      <c r="B1368" s="222" t="s">
        <v>12190</v>
      </c>
      <c r="C1368" s="222">
        <v>5181</v>
      </c>
      <c r="D1368" s="222" t="s">
        <v>15671</v>
      </c>
      <c r="E1368" s="224">
        <v>41345</v>
      </c>
      <c r="F1368" s="225">
        <f t="shared" si="52"/>
        <v>41376</v>
      </c>
      <c r="G1368" s="226">
        <v>6007.12</v>
      </c>
      <c r="H1368" s="222">
        <f t="shared" si="54"/>
        <v>1055</v>
      </c>
      <c r="I1368" s="223" t="s">
        <v>454</v>
      </c>
      <c r="J1368" s="222"/>
    </row>
    <row r="1369" spans="1:10">
      <c r="A1369" s="222">
        <v>5180</v>
      </c>
      <c r="B1369" s="222" t="s">
        <v>12190</v>
      </c>
      <c r="C1369" s="222">
        <v>5180</v>
      </c>
      <c r="D1369" s="222" t="s">
        <v>15600</v>
      </c>
      <c r="E1369" s="224">
        <v>41341</v>
      </c>
      <c r="F1369" s="225">
        <f t="shared" si="52"/>
        <v>41372</v>
      </c>
      <c r="G1369" s="226">
        <v>6007.12</v>
      </c>
      <c r="H1369" s="222">
        <f t="shared" si="54"/>
        <v>1055</v>
      </c>
      <c r="I1369" s="223" t="s">
        <v>454</v>
      </c>
      <c r="J1369" s="222"/>
    </row>
    <row r="1370" spans="1:10">
      <c r="A1370" s="222">
        <v>5179</v>
      </c>
      <c r="B1370" s="222" t="s">
        <v>12190</v>
      </c>
      <c r="C1370" s="222">
        <v>5179</v>
      </c>
      <c r="D1370" s="222" t="s">
        <v>15728</v>
      </c>
      <c r="E1370" s="224">
        <v>41351</v>
      </c>
      <c r="F1370" s="225">
        <f t="shared" si="52"/>
        <v>41382</v>
      </c>
      <c r="G1370" s="226">
        <v>6007.12</v>
      </c>
      <c r="H1370" s="222">
        <f t="shared" si="54"/>
        <v>1055</v>
      </c>
      <c r="I1370" s="223" t="s">
        <v>454</v>
      </c>
      <c r="J1370" s="222"/>
    </row>
    <row r="1371" spans="1:10">
      <c r="A1371" s="222">
        <v>5178</v>
      </c>
      <c r="B1371" s="222" t="s">
        <v>12190</v>
      </c>
      <c r="C1371" s="222">
        <v>5178</v>
      </c>
      <c r="D1371" s="222" t="s">
        <v>15602</v>
      </c>
      <c r="E1371" s="224">
        <v>41344</v>
      </c>
      <c r="F1371" s="225">
        <f t="shared" si="52"/>
        <v>41375</v>
      </c>
      <c r="G1371" s="226">
        <v>6007.12</v>
      </c>
      <c r="H1371" s="222">
        <f t="shared" si="54"/>
        <v>1055</v>
      </c>
      <c r="I1371" s="223" t="s">
        <v>454</v>
      </c>
      <c r="J1371" s="222"/>
    </row>
    <row r="1372" spans="1:10">
      <c r="A1372" s="222">
        <v>5200</v>
      </c>
      <c r="B1372" s="222" t="s">
        <v>12190</v>
      </c>
      <c r="C1372" s="222">
        <v>5200</v>
      </c>
      <c r="D1372" s="222" t="s">
        <v>15617</v>
      </c>
      <c r="E1372" s="224">
        <v>41341</v>
      </c>
      <c r="F1372" s="225">
        <f t="shared" si="52"/>
        <v>41372</v>
      </c>
      <c r="G1372" s="226">
        <v>6007.12</v>
      </c>
      <c r="H1372" s="222">
        <f t="shared" si="54"/>
        <v>1055</v>
      </c>
      <c r="I1372" s="223" t="s">
        <v>454</v>
      </c>
      <c r="J1372" s="222"/>
    </row>
    <row r="1373" spans="1:10">
      <c r="A1373" s="222">
        <v>5199</v>
      </c>
      <c r="B1373" s="222" t="s">
        <v>12190</v>
      </c>
      <c r="C1373" s="222">
        <v>5199</v>
      </c>
      <c r="D1373" s="222" t="s">
        <v>15676</v>
      </c>
      <c r="E1373" s="224">
        <v>41346</v>
      </c>
      <c r="F1373" s="225">
        <f t="shared" si="52"/>
        <v>41377</v>
      </c>
      <c r="G1373" s="226">
        <v>6007.12</v>
      </c>
      <c r="H1373" s="222">
        <f t="shared" si="54"/>
        <v>1055</v>
      </c>
      <c r="I1373" s="223" t="s">
        <v>454</v>
      </c>
      <c r="J1373" s="222"/>
    </row>
    <row r="1374" spans="1:10">
      <c r="A1374" s="222">
        <v>5198</v>
      </c>
      <c r="B1374" s="222" t="s">
        <v>12190</v>
      </c>
      <c r="C1374" s="222">
        <v>5198</v>
      </c>
      <c r="D1374" s="222" t="s">
        <v>15679</v>
      </c>
      <c r="E1374" s="224">
        <v>41345</v>
      </c>
      <c r="F1374" s="225">
        <f t="shared" si="52"/>
        <v>41376</v>
      </c>
      <c r="G1374" s="226">
        <v>6007.12</v>
      </c>
      <c r="H1374" s="222">
        <f t="shared" si="54"/>
        <v>1055</v>
      </c>
      <c r="I1374" s="223" t="s">
        <v>454</v>
      </c>
      <c r="J1374" s="222"/>
    </row>
    <row r="1375" spans="1:10">
      <c r="A1375" s="222">
        <v>5196</v>
      </c>
      <c r="B1375" s="222" t="s">
        <v>12190</v>
      </c>
      <c r="C1375" s="222">
        <v>5196</v>
      </c>
      <c r="D1375" s="222" t="s">
        <v>15682</v>
      </c>
      <c r="E1375" s="224">
        <v>41346</v>
      </c>
      <c r="F1375" s="225">
        <f t="shared" si="52"/>
        <v>41377</v>
      </c>
      <c r="G1375" s="226">
        <v>6007.12</v>
      </c>
      <c r="H1375" s="222">
        <f t="shared" si="54"/>
        <v>1055</v>
      </c>
      <c r="I1375" s="223" t="s">
        <v>454</v>
      </c>
      <c r="J1375" s="222"/>
    </row>
    <row r="1376" spans="1:10">
      <c r="A1376" s="222">
        <v>5197</v>
      </c>
      <c r="B1376" s="222" t="s">
        <v>12190</v>
      </c>
      <c r="C1376" s="222">
        <v>5197</v>
      </c>
      <c r="D1376" s="222" t="s">
        <v>15685</v>
      </c>
      <c r="E1376" s="224">
        <v>41345</v>
      </c>
      <c r="F1376" s="225">
        <f t="shared" si="52"/>
        <v>41376</v>
      </c>
      <c r="G1376" s="226">
        <v>6007.12</v>
      </c>
      <c r="H1376" s="222">
        <f t="shared" si="54"/>
        <v>1055</v>
      </c>
      <c r="I1376" s="223" t="s">
        <v>454</v>
      </c>
      <c r="J1376" s="222"/>
    </row>
    <row r="1377" spans="1:10">
      <c r="A1377" s="222">
        <v>5195</v>
      </c>
      <c r="B1377" s="222" t="s">
        <v>12190</v>
      </c>
      <c r="C1377" s="222">
        <v>5195</v>
      </c>
      <c r="D1377" s="222" t="s">
        <v>15620</v>
      </c>
      <c r="E1377" s="224">
        <v>41341</v>
      </c>
      <c r="F1377" s="225">
        <f t="shared" si="52"/>
        <v>41372</v>
      </c>
      <c r="G1377" s="226">
        <v>6007.12</v>
      </c>
      <c r="H1377" s="222">
        <f t="shared" si="54"/>
        <v>1055</v>
      </c>
      <c r="I1377" s="223" t="s">
        <v>454</v>
      </c>
      <c r="J1377" s="222"/>
    </row>
    <row r="1378" spans="1:10">
      <c r="A1378" s="222">
        <v>5194</v>
      </c>
      <c r="B1378" s="222" t="s">
        <v>12190</v>
      </c>
      <c r="C1378" s="222">
        <v>5194</v>
      </c>
      <c r="D1378" s="222" t="s">
        <v>15688</v>
      </c>
      <c r="E1378" s="224">
        <v>41346</v>
      </c>
      <c r="F1378" s="225">
        <f t="shared" si="52"/>
        <v>41377</v>
      </c>
      <c r="G1378" s="226">
        <v>6007.12</v>
      </c>
      <c r="H1378" s="222">
        <f t="shared" si="54"/>
        <v>1055</v>
      </c>
      <c r="I1378" s="223" t="s">
        <v>454</v>
      </c>
      <c r="J1378" s="222"/>
    </row>
    <row r="1379" spans="1:10">
      <c r="A1379" s="222">
        <v>5193</v>
      </c>
      <c r="B1379" s="222" t="s">
        <v>12190</v>
      </c>
      <c r="C1379" s="222">
        <v>5193</v>
      </c>
      <c r="D1379" s="222" t="s">
        <v>15691</v>
      </c>
      <c r="E1379" s="224">
        <v>41345</v>
      </c>
      <c r="F1379" s="225">
        <f t="shared" si="52"/>
        <v>41376</v>
      </c>
      <c r="G1379" s="226">
        <v>6007.12</v>
      </c>
      <c r="H1379" s="222">
        <f t="shared" si="54"/>
        <v>1055</v>
      </c>
      <c r="I1379" s="223" t="s">
        <v>454</v>
      </c>
      <c r="J1379" s="222"/>
    </row>
    <row r="1380" spans="1:10">
      <c r="A1380" s="222">
        <v>5192</v>
      </c>
      <c r="B1380" s="222" t="s">
        <v>12190</v>
      </c>
      <c r="C1380" s="222">
        <v>5192</v>
      </c>
      <c r="D1380" s="222" t="s">
        <v>15623</v>
      </c>
      <c r="E1380" s="224">
        <v>41341</v>
      </c>
      <c r="F1380" s="225">
        <f t="shared" si="52"/>
        <v>41372</v>
      </c>
      <c r="G1380" s="226">
        <v>6007.12</v>
      </c>
      <c r="H1380" s="222">
        <f t="shared" si="54"/>
        <v>1055</v>
      </c>
      <c r="I1380" s="223" t="s">
        <v>454</v>
      </c>
      <c r="J1380" s="222"/>
    </row>
    <row r="1381" spans="1:10">
      <c r="A1381" s="222">
        <v>5191</v>
      </c>
      <c r="B1381" s="222" t="s">
        <v>12190</v>
      </c>
      <c r="C1381" s="222">
        <v>5191</v>
      </c>
      <c r="D1381" s="222" t="s">
        <v>15626</v>
      </c>
      <c r="E1381" s="224">
        <v>41339</v>
      </c>
      <c r="F1381" s="225">
        <f t="shared" si="52"/>
        <v>41370</v>
      </c>
      <c r="G1381" s="226">
        <v>6007.12</v>
      </c>
      <c r="H1381" s="222">
        <f t="shared" si="54"/>
        <v>1055</v>
      </c>
      <c r="I1381" s="223" t="s">
        <v>454</v>
      </c>
      <c r="J1381" s="222"/>
    </row>
    <row r="1382" spans="1:10">
      <c r="A1382" s="222">
        <v>5189</v>
      </c>
      <c r="B1382" s="222" t="s">
        <v>12190</v>
      </c>
      <c r="C1382" s="222">
        <v>5189</v>
      </c>
      <c r="D1382" s="222" t="s">
        <v>15846</v>
      </c>
      <c r="E1382" s="224">
        <v>41355</v>
      </c>
      <c r="F1382" s="225">
        <f t="shared" si="52"/>
        <v>41386</v>
      </c>
      <c r="G1382" s="226">
        <v>6007.12</v>
      </c>
      <c r="H1382" s="222">
        <f t="shared" si="54"/>
        <v>1055</v>
      </c>
      <c r="I1382" s="223" t="s">
        <v>454</v>
      </c>
      <c r="J1382" s="222"/>
    </row>
    <row r="1383" spans="1:10">
      <c r="A1383" s="222">
        <v>5190</v>
      </c>
      <c r="B1383" s="222" t="s">
        <v>12190</v>
      </c>
      <c r="C1383" s="222">
        <v>5190</v>
      </c>
      <c r="D1383" s="222" t="s">
        <v>15768</v>
      </c>
      <c r="E1383" s="224">
        <v>41347</v>
      </c>
      <c r="F1383" s="225">
        <f t="shared" si="52"/>
        <v>41378</v>
      </c>
      <c r="G1383" s="226">
        <v>6007.12</v>
      </c>
      <c r="H1383" s="222">
        <f t="shared" si="54"/>
        <v>1055</v>
      </c>
      <c r="I1383" s="223" t="s">
        <v>454</v>
      </c>
      <c r="J1383" s="222"/>
    </row>
    <row r="1384" spans="1:10">
      <c r="A1384" s="222">
        <v>4278</v>
      </c>
      <c r="B1384" s="222" t="s">
        <v>2446</v>
      </c>
      <c r="C1384" s="222">
        <v>4278</v>
      </c>
      <c r="D1384" s="222" t="s">
        <v>15796</v>
      </c>
      <c r="E1384" s="224">
        <v>41360</v>
      </c>
      <c r="F1384" s="225">
        <f t="shared" si="52"/>
        <v>41391</v>
      </c>
      <c r="G1384" s="226">
        <v>6007.12</v>
      </c>
      <c r="H1384" s="222">
        <f>H1383+1</f>
        <v>1056</v>
      </c>
      <c r="I1384" s="223" t="s">
        <v>454</v>
      </c>
      <c r="J1384" s="222"/>
    </row>
    <row r="1385" spans="1:10">
      <c r="A1385" s="222">
        <v>5773</v>
      </c>
      <c r="B1385" s="222" t="s">
        <v>1794</v>
      </c>
      <c r="C1385" s="222">
        <v>5773</v>
      </c>
      <c r="D1385" s="222" t="s">
        <v>15605</v>
      </c>
      <c r="E1385" s="224">
        <v>41338</v>
      </c>
      <c r="F1385" s="225">
        <f t="shared" si="52"/>
        <v>41369</v>
      </c>
      <c r="G1385" s="226">
        <v>6007.12</v>
      </c>
      <c r="H1385" s="222">
        <f>H1384+1</f>
        <v>1057</v>
      </c>
      <c r="I1385" s="223" t="s">
        <v>454</v>
      </c>
      <c r="J1385" s="222"/>
    </row>
    <row r="1386" spans="1:10">
      <c r="A1386" s="222">
        <v>3667</v>
      </c>
      <c r="B1386" s="222" t="s">
        <v>2533</v>
      </c>
      <c r="C1386" s="222">
        <v>3667</v>
      </c>
      <c r="D1386" s="222" t="s">
        <v>15380</v>
      </c>
      <c r="E1386" s="224">
        <v>41334</v>
      </c>
      <c r="F1386" s="225">
        <f t="shared" si="52"/>
        <v>41365</v>
      </c>
      <c r="G1386" s="226">
        <v>6007.12</v>
      </c>
      <c r="H1386" s="222">
        <f>H1385+1</f>
        <v>1058</v>
      </c>
      <c r="I1386" s="223" t="s">
        <v>454</v>
      </c>
      <c r="J1386" s="222"/>
    </row>
    <row r="1387" spans="1:10">
      <c r="A1387" s="222">
        <v>4601</v>
      </c>
      <c r="B1387" s="222" t="s">
        <v>8323</v>
      </c>
      <c r="C1387" s="222">
        <v>4601</v>
      </c>
      <c r="D1387" s="222" t="s">
        <v>15801</v>
      </c>
      <c r="E1387" s="224">
        <v>41358</v>
      </c>
      <c r="F1387" s="225">
        <f t="shared" si="52"/>
        <v>41389</v>
      </c>
      <c r="G1387" s="226">
        <v>6007.12</v>
      </c>
      <c r="H1387" s="222">
        <f>H1386+1</f>
        <v>1059</v>
      </c>
      <c r="I1387" s="223" t="s">
        <v>613</v>
      </c>
      <c r="J1387" s="222"/>
    </row>
    <row r="1388" spans="1:10">
      <c r="A1388" s="222">
        <v>5205</v>
      </c>
      <c r="B1388" s="222" t="s">
        <v>8323</v>
      </c>
      <c r="C1388" s="222">
        <v>5205</v>
      </c>
      <c r="D1388" s="222" t="s">
        <v>15839</v>
      </c>
      <c r="E1388" s="224">
        <v>41359</v>
      </c>
      <c r="F1388" s="225">
        <f t="shared" si="52"/>
        <v>41390</v>
      </c>
      <c r="G1388" s="226">
        <v>6007.12</v>
      </c>
      <c r="H1388" s="222">
        <f>H1387</f>
        <v>1059</v>
      </c>
      <c r="I1388" s="223" t="s">
        <v>15540</v>
      </c>
      <c r="J1388" s="222"/>
    </row>
    <row r="1389" spans="1:10">
      <c r="A1389" s="222">
        <v>5206</v>
      </c>
      <c r="B1389" s="222" t="s">
        <v>8323</v>
      </c>
      <c r="C1389" s="222">
        <v>5206</v>
      </c>
      <c r="D1389" s="222" t="s">
        <v>15843</v>
      </c>
      <c r="E1389" s="224">
        <v>41359</v>
      </c>
      <c r="F1389" s="225">
        <f t="shared" si="52"/>
        <v>41390</v>
      </c>
      <c r="G1389" s="226">
        <v>6007.12</v>
      </c>
      <c r="H1389" s="222">
        <f>H1388</f>
        <v>1059</v>
      </c>
      <c r="I1389" s="223" t="s">
        <v>15540</v>
      </c>
      <c r="J1389" s="222"/>
    </row>
    <row r="1390" spans="1:10">
      <c r="A1390" s="222">
        <v>4214</v>
      </c>
      <c r="B1390" s="222" t="s">
        <v>4753</v>
      </c>
      <c r="C1390" s="222">
        <v>4214</v>
      </c>
      <c r="D1390" s="222" t="s">
        <v>17973</v>
      </c>
      <c r="E1390" s="224">
        <v>41360</v>
      </c>
      <c r="F1390" s="225">
        <f t="shared" si="52"/>
        <v>41391</v>
      </c>
      <c r="G1390" s="226">
        <v>6007.12</v>
      </c>
      <c r="H1390" s="222">
        <f t="shared" ref="H1390:H1400" si="55">H1389+1</f>
        <v>1060</v>
      </c>
      <c r="I1390" s="223" t="s">
        <v>454</v>
      </c>
      <c r="J1390" s="222"/>
    </row>
    <row r="1391" spans="1:10">
      <c r="A1391" s="222">
        <v>5041</v>
      </c>
      <c r="B1391" s="222" t="s">
        <v>1648</v>
      </c>
      <c r="C1391" s="222">
        <v>5041</v>
      </c>
      <c r="D1391" s="222" t="s">
        <v>15265</v>
      </c>
      <c r="E1391" s="224">
        <v>41346</v>
      </c>
      <c r="F1391" s="225">
        <f t="shared" si="52"/>
        <v>41377</v>
      </c>
      <c r="G1391" s="226">
        <v>6007.12</v>
      </c>
      <c r="H1391" s="222">
        <f t="shared" si="55"/>
        <v>1061</v>
      </c>
      <c r="I1391" s="223" t="s">
        <v>454</v>
      </c>
      <c r="J1391" s="222"/>
    </row>
    <row r="1392" spans="1:10">
      <c r="A1392" s="222">
        <v>3732</v>
      </c>
      <c r="B1392" s="222" t="s">
        <v>3550</v>
      </c>
      <c r="C1392" s="222">
        <v>3732</v>
      </c>
      <c r="D1392" s="222" t="s">
        <v>9217</v>
      </c>
      <c r="E1392" s="224">
        <v>41341</v>
      </c>
      <c r="F1392" s="225">
        <f t="shared" si="52"/>
        <v>41372</v>
      </c>
      <c r="G1392" s="226">
        <v>6007.12</v>
      </c>
      <c r="H1392" s="222">
        <f t="shared" si="55"/>
        <v>1062</v>
      </c>
      <c r="I1392" s="223" t="s">
        <v>454</v>
      </c>
      <c r="J1392" s="222"/>
    </row>
    <row r="1393" spans="1:10">
      <c r="A1393" s="222">
        <v>4287</v>
      </c>
      <c r="B1393" s="222" t="s">
        <v>6713</v>
      </c>
      <c r="C1393" s="222">
        <v>4287</v>
      </c>
      <c r="D1393" s="222" t="s">
        <v>15583</v>
      </c>
      <c r="E1393" s="224">
        <v>41338</v>
      </c>
      <c r="F1393" s="225">
        <f t="shared" si="52"/>
        <v>41369</v>
      </c>
      <c r="G1393" s="226">
        <v>6007.12</v>
      </c>
      <c r="H1393" s="222">
        <f t="shared" si="55"/>
        <v>1063</v>
      </c>
      <c r="I1393" s="223" t="s">
        <v>454</v>
      </c>
      <c r="J1393" s="222"/>
    </row>
    <row r="1394" spans="1:10">
      <c r="A1394" s="222">
        <v>5044</v>
      </c>
      <c r="B1394" s="222" t="s">
        <v>9431</v>
      </c>
      <c r="C1394" s="222">
        <v>5044</v>
      </c>
      <c r="D1394" s="222" t="s">
        <v>14633</v>
      </c>
      <c r="E1394" s="224">
        <v>41334</v>
      </c>
      <c r="F1394" s="225">
        <f t="shared" si="52"/>
        <v>41365</v>
      </c>
      <c r="G1394" s="226">
        <v>6007.12</v>
      </c>
      <c r="H1394" s="222">
        <f t="shared" si="55"/>
        <v>1064</v>
      </c>
      <c r="I1394" s="223" t="s">
        <v>454</v>
      </c>
      <c r="J1394" s="222"/>
    </row>
    <row r="1395" spans="1:10">
      <c r="A1395" s="222">
        <v>4047</v>
      </c>
      <c r="B1395" s="222" t="s">
        <v>5416</v>
      </c>
      <c r="C1395" s="222">
        <v>4047</v>
      </c>
      <c r="D1395" s="222" t="s">
        <v>5849</v>
      </c>
      <c r="E1395" s="224">
        <v>41338</v>
      </c>
      <c r="F1395" s="225">
        <f t="shared" si="52"/>
        <v>41369</v>
      </c>
      <c r="G1395" s="226">
        <v>6007.12</v>
      </c>
      <c r="H1395" s="222">
        <f t="shared" si="55"/>
        <v>1065</v>
      </c>
      <c r="I1395" s="223" t="s">
        <v>454</v>
      </c>
      <c r="J1395" s="222"/>
    </row>
    <row r="1396" spans="1:10">
      <c r="A1396" s="222">
        <v>4307</v>
      </c>
      <c r="B1396" s="222" t="s">
        <v>7087</v>
      </c>
      <c r="C1396" s="222">
        <v>4307</v>
      </c>
      <c r="D1396" s="222" t="s">
        <v>15586</v>
      </c>
      <c r="E1396" s="224">
        <v>41339</v>
      </c>
      <c r="F1396" s="225">
        <f t="shared" si="52"/>
        <v>41370</v>
      </c>
      <c r="G1396" s="226">
        <v>6007.12</v>
      </c>
      <c r="H1396" s="222">
        <f t="shared" si="55"/>
        <v>1066</v>
      </c>
      <c r="I1396" s="223" t="s">
        <v>454</v>
      </c>
      <c r="J1396" s="222"/>
    </row>
    <row r="1397" spans="1:10">
      <c r="A1397" s="222">
        <v>5217</v>
      </c>
      <c r="B1397" s="222" t="s">
        <v>13329</v>
      </c>
      <c r="C1397" s="222">
        <v>5217</v>
      </c>
      <c r="D1397" s="222" t="s">
        <v>15172</v>
      </c>
      <c r="E1397" s="224">
        <v>41351</v>
      </c>
      <c r="F1397" s="225">
        <f t="shared" si="52"/>
        <v>41382</v>
      </c>
      <c r="G1397" s="226">
        <v>6007.12</v>
      </c>
      <c r="H1397" s="222">
        <f t="shared" si="55"/>
        <v>1067</v>
      </c>
      <c r="I1397" s="223" t="s">
        <v>14056</v>
      </c>
      <c r="J1397" s="222"/>
    </row>
    <row r="1398" spans="1:10">
      <c r="A1398" s="222">
        <v>5166</v>
      </c>
      <c r="B1398" s="222" t="s">
        <v>7999</v>
      </c>
      <c r="C1398" s="222">
        <v>5166</v>
      </c>
      <c r="D1398" s="222" t="s">
        <v>15821</v>
      </c>
      <c r="E1398" s="224">
        <v>41360</v>
      </c>
      <c r="F1398" s="225">
        <f t="shared" si="52"/>
        <v>41391</v>
      </c>
      <c r="G1398" s="226">
        <v>6007.12</v>
      </c>
      <c r="H1398" s="222">
        <f t="shared" si="55"/>
        <v>1068</v>
      </c>
      <c r="I1398" s="223" t="s">
        <v>454</v>
      </c>
      <c r="J1398" s="222"/>
    </row>
    <row r="1399" spans="1:10">
      <c r="A1399" s="222">
        <v>5027</v>
      </c>
      <c r="B1399" s="222" t="s">
        <v>1670</v>
      </c>
      <c r="C1399" s="222">
        <v>5027</v>
      </c>
      <c r="D1399" s="222" t="s">
        <v>15815</v>
      </c>
      <c r="E1399" s="224">
        <v>41359</v>
      </c>
      <c r="F1399" s="225">
        <f t="shared" si="52"/>
        <v>41390</v>
      </c>
      <c r="G1399" s="226">
        <v>6007.12</v>
      </c>
      <c r="H1399" s="222">
        <f t="shared" si="55"/>
        <v>1069</v>
      </c>
      <c r="I1399" s="223" t="s">
        <v>454</v>
      </c>
      <c r="J1399" s="222"/>
    </row>
    <row r="1400" spans="1:10">
      <c r="A1400" s="222">
        <v>5238</v>
      </c>
      <c r="B1400" s="222" t="s">
        <v>3118</v>
      </c>
      <c r="C1400" s="222">
        <v>5238</v>
      </c>
      <c r="D1400" s="222" t="s">
        <v>15748</v>
      </c>
      <c r="E1400" s="224">
        <v>41348</v>
      </c>
      <c r="F1400" s="225">
        <f t="shared" si="52"/>
        <v>41379</v>
      </c>
      <c r="G1400" s="226">
        <v>6007.12</v>
      </c>
      <c r="H1400" s="222">
        <f t="shared" si="55"/>
        <v>1070</v>
      </c>
      <c r="I1400" s="223" t="s">
        <v>14056</v>
      </c>
      <c r="J1400" s="222"/>
    </row>
    <row r="1401" spans="1:10">
      <c r="A1401" s="222">
        <v>5237</v>
      </c>
      <c r="B1401" s="222" t="s">
        <v>3118</v>
      </c>
      <c r="C1401" s="222">
        <v>5237</v>
      </c>
      <c r="D1401" s="222" t="s">
        <v>15750</v>
      </c>
      <c r="E1401" s="224">
        <v>41348</v>
      </c>
      <c r="F1401" s="225">
        <f t="shared" si="52"/>
        <v>41379</v>
      </c>
      <c r="G1401" s="226">
        <v>6007.12</v>
      </c>
      <c r="H1401" s="222">
        <f>H1400</f>
        <v>1070</v>
      </c>
      <c r="I1401" s="223" t="s">
        <v>14056</v>
      </c>
      <c r="J1401" s="222"/>
    </row>
    <row r="1402" spans="1:10">
      <c r="A1402" s="222">
        <v>5236</v>
      </c>
      <c r="B1402" s="222" t="s">
        <v>3118</v>
      </c>
      <c r="C1402" s="222">
        <v>5236</v>
      </c>
      <c r="D1402" s="222" t="s">
        <v>15754</v>
      </c>
      <c r="E1402" s="224">
        <v>41348</v>
      </c>
      <c r="F1402" s="225">
        <f t="shared" si="52"/>
        <v>41379</v>
      </c>
      <c r="G1402" s="226">
        <v>6007.12</v>
      </c>
      <c r="H1402" s="222">
        <f>H1401</f>
        <v>1070</v>
      </c>
      <c r="I1402" s="223" t="s">
        <v>14056</v>
      </c>
      <c r="J1402" s="222"/>
    </row>
    <row r="1403" spans="1:10">
      <c r="A1403" s="222">
        <v>5235</v>
      </c>
      <c r="B1403" s="222" t="s">
        <v>3118</v>
      </c>
      <c r="C1403" s="222">
        <v>5235</v>
      </c>
      <c r="D1403" s="222" t="s">
        <v>15757</v>
      </c>
      <c r="E1403" s="224">
        <v>41351</v>
      </c>
      <c r="F1403" s="225">
        <f t="shared" si="52"/>
        <v>41382</v>
      </c>
      <c r="G1403" s="226">
        <v>6007.12</v>
      </c>
      <c r="H1403" s="222">
        <f>H1402</f>
        <v>1070</v>
      </c>
      <c r="I1403" s="223" t="s">
        <v>14056</v>
      </c>
      <c r="J1403" s="222"/>
    </row>
    <row r="1404" spans="1:10">
      <c r="A1404" s="222">
        <v>5234</v>
      </c>
      <c r="B1404" s="222" t="s">
        <v>3118</v>
      </c>
      <c r="C1404" s="222">
        <v>5234</v>
      </c>
      <c r="D1404" s="222" t="s">
        <v>15762</v>
      </c>
      <c r="E1404" s="224">
        <v>41348</v>
      </c>
      <c r="F1404" s="225">
        <f t="shared" si="52"/>
        <v>41379</v>
      </c>
      <c r="G1404" s="226">
        <v>6007.12</v>
      </c>
      <c r="H1404" s="222">
        <f>H1403</f>
        <v>1070</v>
      </c>
      <c r="I1404" s="223" t="s">
        <v>14056</v>
      </c>
      <c r="J1404" s="222"/>
    </row>
    <row r="1405" spans="1:10">
      <c r="A1405" s="222">
        <v>5474</v>
      </c>
      <c r="B1405" s="222" t="s">
        <v>4748</v>
      </c>
      <c r="C1405" s="222">
        <v>5474</v>
      </c>
      <c r="D1405" s="222" t="s">
        <v>15350</v>
      </c>
      <c r="E1405" s="224">
        <v>41339</v>
      </c>
      <c r="F1405" s="225">
        <f t="shared" si="52"/>
        <v>41370</v>
      </c>
      <c r="G1405" s="226">
        <v>6007.12</v>
      </c>
      <c r="H1405" s="222">
        <f>H1404+1</f>
        <v>1071</v>
      </c>
      <c r="I1405" s="223" t="s">
        <v>613</v>
      </c>
      <c r="J1405" s="222"/>
    </row>
    <row r="1406" spans="1:10">
      <c r="A1406" s="222">
        <v>5253</v>
      </c>
      <c r="B1406" s="222" t="s">
        <v>13059</v>
      </c>
      <c r="C1406" s="222">
        <v>5253</v>
      </c>
      <c r="D1406" s="222" t="s">
        <v>15526</v>
      </c>
      <c r="E1406" s="224">
        <v>41337</v>
      </c>
      <c r="F1406" s="225">
        <f t="shared" si="52"/>
        <v>41368</v>
      </c>
      <c r="G1406" s="226">
        <v>6007.12</v>
      </c>
      <c r="H1406" s="222">
        <f>H1405+1</f>
        <v>1072</v>
      </c>
      <c r="I1406" s="223" t="s">
        <v>14056</v>
      </c>
      <c r="J1406" s="222"/>
    </row>
    <row r="1407" spans="1:10">
      <c r="A1407" s="222">
        <v>5252</v>
      </c>
      <c r="B1407" s="222" t="s">
        <v>13059</v>
      </c>
      <c r="C1407" s="222">
        <v>5252</v>
      </c>
      <c r="D1407" s="222" t="s">
        <v>15528</v>
      </c>
      <c r="E1407" s="224">
        <v>41337</v>
      </c>
      <c r="F1407" s="225">
        <f t="shared" si="52"/>
        <v>41368</v>
      </c>
      <c r="G1407" s="226">
        <v>6007.12</v>
      </c>
      <c r="H1407" s="222">
        <f>H1406</f>
        <v>1072</v>
      </c>
      <c r="I1407" s="223" t="s">
        <v>14056</v>
      </c>
      <c r="J1407" s="222"/>
    </row>
    <row r="1408" spans="1:10">
      <c r="A1408" s="222">
        <v>5251</v>
      </c>
      <c r="B1408" s="222" t="s">
        <v>13059</v>
      </c>
      <c r="C1408" s="222">
        <v>5251</v>
      </c>
      <c r="D1408" s="222" t="s">
        <v>15531</v>
      </c>
      <c r="E1408" s="224">
        <v>41337</v>
      </c>
      <c r="F1408" s="225">
        <f t="shared" si="52"/>
        <v>41368</v>
      </c>
      <c r="G1408" s="226">
        <v>6007.12</v>
      </c>
      <c r="H1408" s="222">
        <f>H1407</f>
        <v>1072</v>
      </c>
      <c r="I1408" s="223" t="s">
        <v>14056</v>
      </c>
      <c r="J1408" s="222"/>
    </row>
    <row r="1409" spans="1:10">
      <c r="A1409" s="222">
        <v>5248</v>
      </c>
      <c r="B1409" s="222" t="s">
        <v>13059</v>
      </c>
      <c r="C1409" s="222">
        <v>5248</v>
      </c>
      <c r="D1409" s="222" t="s">
        <v>15535</v>
      </c>
      <c r="E1409" s="224">
        <v>41334</v>
      </c>
      <c r="F1409" s="225">
        <f t="shared" si="52"/>
        <v>41365</v>
      </c>
      <c r="G1409" s="226">
        <v>6007.12</v>
      </c>
      <c r="H1409" s="222">
        <f>H1408</f>
        <v>1072</v>
      </c>
      <c r="I1409" s="223" t="s">
        <v>14056</v>
      </c>
      <c r="J1409" s="222"/>
    </row>
    <row r="1410" spans="1:10">
      <c r="A1410" s="222">
        <v>5254</v>
      </c>
      <c r="B1410" s="222" t="s">
        <v>13059</v>
      </c>
      <c r="C1410" s="222">
        <v>5254</v>
      </c>
      <c r="D1410" s="222" t="s">
        <v>15538</v>
      </c>
      <c r="E1410" s="224">
        <v>41338</v>
      </c>
      <c r="F1410" s="225">
        <f t="shared" si="52"/>
        <v>41369</v>
      </c>
      <c r="G1410" s="226">
        <v>6007.12</v>
      </c>
      <c r="H1410" s="222">
        <f>H1409</f>
        <v>1072</v>
      </c>
      <c r="I1410" s="223" t="s">
        <v>14056</v>
      </c>
      <c r="J1410" s="222"/>
    </row>
    <row r="1411" spans="1:10">
      <c r="A1411" s="222">
        <v>4465</v>
      </c>
      <c r="B1411" s="222" t="s">
        <v>2640</v>
      </c>
      <c r="C1411" s="222">
        <v>4465</v>
      </c>
      <c r="D1411" s="222" t="s">
        <v>15589</v>
      </c>
      <c r="E1411" s="224">
        <v>41339</v>
      </c>
      <c r="F1411" s="225">
        <f t="shared" si="52"/>
        <v>41370</v>
      </c>
      <c r="G1411" s="226">
        <v>6007.12</v>
      </c>
      <c r="H1411" s="222">
        <f>H1410+1</f>
        <v>1073</v>
      </c>
      <c r="I1411" s="223" t="s">
        <v>454</v>
      </c>
      <c r="J1411" s="222"/>
    </row>
    <row r="1412" spans="1:10">
      <c r="A1412" s="222">
        <v>4466</v>
      </c>
      <c r="B1412" s="222" t="s">
        <v>2640</v>
      </c>
      <c r="C1412" s="222">
        <v>4466</v>
      </c>
      <c r="D1412" s="222" t="s">
        <v>15592</v>
      </c>
      <c r="E1412" s="224">
        <v>41339</v>
      </c>
      <c r="F1412" s="225">
        <f t="shared" ref="F1412:F1475" si="56">E1412+31</f>
        <v>41370</v>
      </c>
      <c r="G1412" s="226">
        <v>6007.12</v>
      </c>
      <c r="H1412" s="222">
        <f>H1411</f>
        <v>1073</v>
      </c>
      <c r="I1412" s="223" t="s">
        <v>454</v>
      </c>
      <c r="J1412" s="222"/>
    </row>
    <row r="1413" spans="1:10">
      <c r="A1413" s="222">
        <v>5255</v>
      </c>
      <c r="B1413" s="222" t="s">
        <v>13048</v>
      </c>
      <c r="C1413" s="222">
        <v>5255</v>
      </c>
      <c r="D1413" s="222" t="s">
        <v>15836</v>
      </c>
      <c r="E1413" s="224">
        <v>41353</v>
      </c>
      <c r="F1413" s="225">
        <f t="shared" si="56"/>
        <v>41384</v>
      </c>
      <c r="G1413" s="226">
        <v>6007.12</v>
      </c>
      <c r="H1413" s="222">
        <f>H1412+1</f>
        <v>1074</v>
      </c>
      <c r="I1413" s="223" t="s">
        <v>454</v>
      </c>
      <c r="J1413" s="222"/>
    </row>
    <row r="1414" spans="1:10">
      <c r="A1414" s="222">
        <v>5259</v>
      </c>
      <c r="B1414" s="222" t="s">
        <v>3297</v>
      </c>
      <c r="C1414" s="222">
        <v>5259</v>
      </c>
      <c r="D1414" s="222" t="s">
        <v>15607</v>
      </c>
      <c r="E1414" s="224">
        <v>41339</v>
      </c>
      <c r="F1414" s="225">
        <f t="shared" si="56"/>
        <v>41370</v>
      </c>
      <c r="G1414" s="226">
        <v>6007.12</v>
      </c>
      <c r="H1414" s="222">
        <f>H1413+1</f>
        <v>1075</v>
      </c>
      <c r="I1414" s="223" t="s">
        <v>14056</v>
      </c>
      <c r="J1414" s="222"/>
    </row>
    <row r="1415" spans="1:10">
      <c r="A1415" s="222">
        <v>5258</v>
      </c>
      <c r="B1415" s="222" t="s">
        <v>3297</v>
      </c>
      <c r="C1415" s="222">
        <v>5258</v>
      </c>
      <c r="D1415" s="222" t="s">
        <v>15611</v>
      </c>
      <c r="E1415" s="224">
        <v>41338</v>
      </c>
      <c r="F1415" s="225">
        <f t="shared" si="56"/>
        <v>41369</v>
      </c>
      <c r="G1415" s="226">
        <v>6007.12</v>
      </c>
      <c r="H1415" s="222">
        <f>H1414</f>
        <v>1075</v>
      </c>
      <c r="I1415" s="223" t="s">
        <v>14056</v>
      </c>
      <c r="J1415" s="222"/>
    </row>
    <row r="1416" spans="1:10">
      <c r="A1416" s="222">
        <v>4632</v>
      </c>
      <c r="B1416" s="222" t="s">
        <v>8658</v>
      </c>
      <c r="C1416" s="222">
        <v>4632</v>
      </c>
      <c r="D1416" s="222" t="s">
        <v>15595</v>
      </c>
      <c r="E1416" s="224">
        <v>41338</v>
      </c>
      <c r="F1416" s="225">
        <f t="shared" si="56"/>
        <v>41369</v>
      </c>
      <c r="G1416" s="226">
        <v>6007.12</v>
      </c>
      <c r="H1416" s="222">
        <f>H1415+1</f>
        <v>1076</v>
      </c>
      <c r="I1416" s="223" t="s">
        <v>454</v>
      </c>
      <c r="J1416" s="222"/>
    </row>
    <row r="1417" spans="1:10">
      <c r="A1417" s="222">
        <v>5315</v>
      </c>
      <c r="B1417" s="222" t="s">
        <v>8655</v>
      </c>
      <c r="C1417" s="222">
        <v>5315</v>
      </c>
      <c r="D1417" s="222" t="s">
        <v>15885</v>
      </c>
      <c r="E1417" s="224">
        <v>41360</v>
      </c>
      <c r="F1417" s="225">
        <f t="shared" si="56"/>
        <v>41391</v>
      </c>
      <c r="G1417" s="226">
        <v>6007.12</v>
      </c>
      <c r="H1417" s="222">
        <f>H1416+1</f>
        <v>1077</v>
      </c>
      <c r="I1417" s="223" t="s">
        <v>454</v>
      </c>
      <c r="J1417" s="222"/>
    </row>
    <row r="1418" spans="1:10">
      <c r="A1418" s="222">
        <v>5086</v>
      </c>
      <c r="B1418" s="222" t="s">
        <v>12436</v>
      </c>
      <c r="C1418" s="222">
        <v>5086</v>
      </c>
      <c r="D1418" s="222" t="s">
        <v>15731</v>
      </c>
      <c r="E1418" s="224">
        <v>41352</v>
      </c>
      <c r="F1418" s="225">
        <f t="shared" si="56"/>
        <v>41383</v>
      </c>
      <c r="G1418" s="226">
        <v>6007.12</v>
      </c>
      <c r="H1418" s="222">
        <f>H1417+1</f>
        <v>1078</v>
      </c>
      <c r="I1418" s="223" t="s">
        <v>14056</v>
      </c>
      <c r="J1418" s="222"/>
    </row>
    <row r="1419" spans="1:10">
      <c r="A1419" s="222">
        <v>5084</v>
      </c>
      <c r="B1419" s="222" t="s">
        <v>12436</v>
      </c>
      <c r="C1419" s="222">
        <v>5084</v>
      </c>
      <c r="D1419" s="222" t="s">
        <v>15823</v>
      </c>
      <c r="E1419" s="224">
        <v>41352</v>
      </c>
      <c r="F1419" s="225">
        <f t="shared" si="56"/>
        <v>41383</v>
      </c>
      <c r="G1419" s="226">
        <v>6007.12</v>
      </c>
      <c r="H1419" s="222">
        <f>H1418</f>
        <v>1078</v>
      </c>
      <c r="I1419" s="223" t="s">
        <v>14056</v>
      </c>
      <c r="J1419" s="222"/>
    </row>
    <row r="1420" spans="1:10">
      <c r="A1420" s="222">
        <v>5081</v>
      </c>
      <c r="B1420" s="222" t="s">
        <v>12436</v>
      </c>
      <c r="C1420" s="222">
        <v>5081</v>
      </c>
      <c r="D1420" s="222" t="s">
        <v>15738</v>
      </c>
      <c r="E1420" s="224">
        <v>41351</v>
      </c>
      <c r="F1420" s="225">
        <f t="shared" si="56"/>
        <v>41382</v>
      </c>
      <c r="G1420" s="226">
        <v>6007.12</v>
      </c>
      <c r="H1420" s="222">
        <f>H1419</f>
        <v>1078</v>
      </c>
      <c r="I1420" s="223" t="s">
        <v>14056</v>
      </c>
      <c r="J1420" s="222"/>
    </row>
    <row r="1421" spans="1:10">
      <c r="A1421" s="222">
        <v>5080</v>
      </c>
      <c r="B1421" s="222" t="s">
        <v>12436</v>
      </c>
      <c r="C1421" s="222">
        <v>5080</v>
      </c>
      <c r="D1421" s="222" t="s">
        <v>15742</v>
      </c>
      <c r="E1421" s="224">
        <v>41354</v>
      </c>
      <c r="F1421" s="225">
        <f t="shared" si="56"/>
        <v>41385</v>
      </c>
      <c r="G1421" s="226">
        <v>6007.12</v>
      </c>
      <c r="H1421" s="222">
        <f>H1420</f>
        <v>1078</v>
      </c>
      <c r="I1421" s="223" t="s">
        <v>14056</v>
      </c>
      <c r="J1421" s="222"/>
    </row>
    <row r="1422" spans="1:10">
      <c r="A1422" s="222">
        <v>5077</v>
      </c>
      <c r="B1422" s="222" t="s">
        <v>12436</v>
      </c>
      <c r="C1422" s="222">
        <v>5077</v>
      </c>
      <c r="D1422" s="222" t="s">
        <v>15744</v>
      </c>
      <c r="E1422" s="224">
        <v>41348</v>
      </c>
      <c r="F1422" s="225">
        <f t="shared" si="56"/>
        <v>41379</v>
      </c>
      <c r="G1422" s="226">
        <v>6007.12</v>
      </c>
      <c r="H1422" s="222">
        <f>H1421</f>
        <v>1078</v>
      </c>
      <c r="I1422" s="223" t="s">
        <v>14056</v>
      </c>
      <c r="J1422" s="222"/>
    </row>
    <row r="1423" spans="1:10">
      <c r="A1423" s="222">
        <v>5314</v>
      </c>
      <c r="B1423" s="222" t="s">
        <v>8746</v>
      </c>
      <c r="C1423" s="222">
        <v>5314</v>
      </c>
      <c r="D1423" s="222" t="s">
        <v>15882</v>
      </c>
      <c r="E1423" s="224">
        <v>41360</v>
      </c>
      <c r="F1423" s="225">
        <f t="shared" si="56"/>
        <v>41391</v>
      </c>
      <c r="G1423" s="226">
        <v>6007.12</v>
      </c>
      <c r="H1423" s="222">
        <f>H1422+1</f>
        <v>1079</v>
      </c>
      <c r="I1423" s="223" t="s">
        <v>454</v>
      </c>
      <c r="J1423" s="222"/>
    </row>
    <row r="1424" spans="1:10">
      <c r="A1424" s="222">
        <v>5261</v>
      </c>
      <c r="B1424" s="222" t="s">
        <v>4720</v>
      </c>
      <c r="C1424" s="222">
        <v>5261</v>
      </c>
      <c r="D1424" s="222" t="s">
        <v>15518</v>
      </c>
      <c r="E1424" s="224">
        <v>41339</v>
      </c>
      <c r="F1424" s="225">
        <f t="shared" si="56"/>
        <v>41370</v>
      </c>
      <c r="G1424" s="226">
        <v>6007.12</v>
      </c>
      <c r="H1424" s="222">
        <f>H1423+1</f>
        <v>1080</v>
      </c>
      <c r="I1424" s="223" t="s">
        <v>454</v>
      </c>
      <c r="J1424" s="222"/>
    </row>
    <row r="1425" spans="1:10">
      <c r="A1425" s="222">
        <v>5260</v>
      </c>
      <c r="B1425" s="222" t="s">
        <v>4720</v>
      </c>
      <c r="C1425" s="222">
        <v>5260</v>
      </c>
      <c r="D1425" s="222" t="s">
        <v>15520</v>
      </c>
      <c r="E1425" s="224">
        <v>41334</v>
      </c>
      <c r="F1425" s="225">
        <f t="shared" si="56"/>
        <v>41365</v>
      </c>
      <c r="G1425" s="226">
        <v>6007.12</v>
      </c>
      <c r="H1425" s="222">
        <f>H1424</f>
        <v>1080</v>
      </c>
      <c r="I1425" s="223" t="s">
        <v>454</v>
      </c>
      <c r="J1425" s="222"/>
    </row>
    <row r="1426" spans="1:10">
      <c r="A1426" s="222">
        <v>5096</v>
      </c>
      <c r="B1426" s="222" t="s">
        <v>12411</v>
      </c>
      <c r="C1426" s="222">
        <v>5096</v>
      </c>
      <c r="D1426" s="222" t="s">
        <v>15343</v>
      </c>
      <c r="E1426" s="224">
        <v>41334</v>
      </c>
      <c r="F1426" s="225">
        <f t="shared" si="56"/>
        <v>41365</v>
      </c>
      <c r="G1426" s="226">
        <v>6007.12</v>
      </c>
      <c r="H1426" s="222">
        <f>H1425+1</f>
        <v>1081</v>
      </c>
      <c r="I1426" s="223" t="s">
        <v>14056</v>
      </c>
      <c r="J1426" s="222"/>
    </row>
    <row r="1427" spans="1:10">
      <c r="A1427" s="222">
        <v>5262</v>
      </c>
      <c r="B1427" s="222" t="s">
        <v>13018</v>
      </c>
      <c r="C1427" s="222">
        <v>5262</v>
      </c>
      <c r="D1427" s="222" t="s">
        <v>15888</v>
      </c>
      <c r="E1427" s="224">
        <v>41359</v>
      </c>
      <c r="F1427" s="225">
        <f t="shared" si="56"/>
        <v>41390</v>
      </c>
      <c r="G1427" s="226">
        <v>6007.12</v>
      </c>
      <c r="H1427" s="222">
        <f>H1426+1</f>
        <v>1082</v>
      </c>
      <c r="I1427" s="223" t="s">
        <v>454</v>
      </c>
      <c r="J1427" s="222"/>
    </row>
    <row r="1428" spans="1:10">
      <c r="A1428" s="222">
        <v>5265</v>
      </c>
      <c r="B1428" s="222" t="s">
        <v>13018</v>
      </c>
      <c r="C1428" s="222">
        <v>5265</v>
      </c>
      <c r="D1428" s="222" t="s">
        <v>15834</v>
      </c>
      <c r="E1428" s="224">
        <v>41360</v>
      </c>
      <c r="F1428" s="225">
        <f t="shared" si="56"/>
        <v>41391</v>
      </c>
      <c r="G1428" s="226">
        <v>6007.12</v>
      </c>
      <c r="H1428" s="222">
        <f>H1427</f>
        <v>1082</v>
      </c>
      <c r="I1428" s="223" t="s">
        <v>454</v>
      </c>
      <c r="J1428" s="222"/>
    </row>
    <row r="1429" spans="1:10">
      <c r="A1429" s="222">
        <v>5276</v>
      </c>
      <c r="B1429" s="222" t="s">
        <v>168</v>
      </c>
      <c r="C1429" s="222">
        <v>5276</v>
      </c>
      <c r="D1429" s="222" t="s">
        <v>15503</v>
      </c>
      <c r="E1429" s="224">
        <v>41337</v>
      </c>
      <c r="F1429" s="225">
        <f t="shared" si="56"/>
        <v>41368</v>
      </c>
      <c r="G1429" s="226">
        <v>6007.12</v>
      </c>
      <c r="H1429" s="222">
        <f>H1428+1</f>
        <v>1083</v>
      </c>
      <c r="I1429" s="223" t="s">
        <v>14056</v>
      </c>
      <c r="J1429" s="222"/>
    </row>
    <row r="1430" spans="1:10">
      <c r="A1430" s="222">
        <v>5275</v>
      </c>
      <c r="B1430" s="222" t="s">
        <v>168</v>
      </c>
      <c r="C1430" s="222">
        <v>5275</v>
      </c>
      <c r="D1430" s="222" t="s">
        <v>15506</v>
      </c>
      <c r="E1430" s="224">
        <v>41334</v>
      </c>
      <c r="F1430" s="225">
        <f t="shared" si="56"/>
        <v>41365</v>
      </c>
      <c r="G1430" s="226">
        <v>6007.12</v>
      </c>
      <c r="H1430" s="222">
        <f t="shared" ref="H1430:H1435" si="57">H1429</f>
        <v>1083</v>
      </c>
      <c r="I1430" s="223" t="s">
        <v>14056</v>
      </c>
      <c r="J1430" s="222"/>
    </row>
    <row r="1431" spans="1:10">
      <c r="A1431" s="222">
        <v>5272</v>
      </c>
      <c r="B1431" s="222" t="s">
        <v>168</v>
      </c>
      <c r="C1431" s="222">
        <v>5272</v>
      </c>
      <c r="D1431" s="222" t="s">
        <v>15427</v>
      </c>
      <c r="E1431" s="224">
        <v>41334</v>
      </c>
      <c r="F1431" s="225">
        <f t="shared" si="56"/>
        <v>41365</v>
      </c>
      <c r="G1431" s="226">
        <v>6007.12</v>
      </c>
      <c r="H1431" s="222">
        <f t="shared" si="57"/>
        <v>1083</v>
      </c>
      <c r="I1431" s="223" t="s">
        <v>14056</v>
      </c>
      <c r="J1431" s="222"/>
    </row>
    <row r="1432" spans="1:10">
      <c r="A1432" s="222">
        <v>5269</v>
      </c>
      <c r="B1432" s="222" t="s">
        <v>168</v>
      </c>
      <c r="C1432" s="222">
        <v>5269</v>
      </c>
      <c r="D1432" s="222" t="s">
        <v>15435</v>
      </c>
      <c r="E1432" s="224">
        <v>41334</v>
      </c>
      <c r="F1432" s="225">
        <f t="shared" si="56"/>
        <v>41365</v>
      </c>
      <c r="G1432" s="226">
        <v>6007.12</v>
      </c>
      <c r="H1432" s="222">
        <f t="shared" si="57"/>
        <v>1083</v>
      </c>
      <c r="I1432" s="223" t="s">
        <v>14056</v>
      </c>
      <c r="J1432" s="222"/>
    </row>
    <row r="1433" spans="1:10">
      <c r="A1433" s="222">
        <v>5267</v>
      </c>
      <c r="B1433" s="222" t="s">
        <v>168</v>
      </c>
      <c r="C1433" s="222">
        <v>5267</v>
      </c>
      <c r="D1433" s="222" t="s">
        <v>15509</v>
      </c>
      <c r="E1433" s="224">
        <v>41337</v>
      </c>
      <c r="F1433" s="225">
        <f t="shared" si="56"/>
        <v>41368</v>
      </c>
      <c r="G1433" s="226">
        <v>6007.12</v>
      </c>
      <c r="H1433" s="222">
        <f t="shared" si="57"/>
        <v>1083</v>
      </c>
      <c r="I1433" s="223" t="s">
        <v>14056</v>
      </c>
      <c r="J1433" s="222"/>
    </row>
    <row r="1434" spans="1:10">
      <c r="A1434" s="222">
        <v>5270</v>
      </c>
      <c r="B1434" s="222" t="s">
        <v>168</v>
      </c>
      <c r="C1434" s="222">
        <v>5270</v>
      </c>
      <c r="D1434" s="222" t="s">
        <v>15512</v>
      </c>
      <c r="E1434" s="224">
        <v>41337</v>
      </c>
      <c r="F1434" s="225">
        <f t="shared" si="56"/>
        <v>41368</v>
      </c>
      <c r="G1434" s="226">
        <v>6007.12</v>
      </c>
      <c r="H1434" s="222">
        <f t="shared" si="57"/>
        <v>1083</v>
      </c>
      <c r="I1434" s="223" t="s">
        <v>14056</v>
      </c>
      <c r="J1434" s="222"/>
    </row>
    <row r="1435" spans="1:10">
      <c r="A1435" s="222">
        <v>5266</v>
      </c>
      <c r="B1435" s="222" t="s">
        <v>168</v>
      </c>
      <c r="C1435" s="222">
        <v>5266</v>
      </c>
      <c r="D1435" s="222" t="s">
        <v>15515</v>
      </c>
      <c r="E1435" s="224">
        <v>41338</v>
      </c>
      <c r="F1435" s="225">
        <f t="shared" si="56"/>
        <v>41369</v>
      </c>
      <c r="G1435" s="226">
        <v>6007.12</v>
      </c>
      <c r="H1435" s="222">
        <f t="shared" si="57"/>
        <v>1083</v>
      </c>
      <c r="I1435" s="223" t="s">
        <v>14056</v>
      </c>
      <c r="J1435" s="222"/>
    </row>
    <row r="1436" spans="1:10">
      <c r="A1436" s="222">
        <v>5102</v>
      </c>
      <c r="B1436" s="222" t="s">
        <v>12322</v>
      </c>
      <c r="C1436" s="222">
        <v>5102</v>
      </c>
      <c r="D1436" s="222" t="s">
        <v>14652</v>
      </c>
      <c r="E1436" s="224">
        <v>41341</v>
      </c>
      <c r="F1436" s="225">
        <f t="shared" si="56"/>
        <v>41372</v>
      </c>
      <c r="G1436" s="226">
        <v>6007.12</v>
      </c>
      <c r="H1436" s="222">
        <f>H1435+1</f>
        <v>1084</v>
      </c>
      <c r="I1436" s="223" t="s">
        <v>14056</v>
      </c>
      <c r="J1436" s="222"/>
    </row>
    <row r="1437" spans="1:10">
      <c r="A1437" s="222">
        <v>5278</v>
      </c>
      <c r="B1437" s="222" t="s">
        <v>1695</v>
      </c>
      <c r="C1437" s="222">
        <v>5278</v>
      </c>
      <c r="D1437" s="222" t="s">
        <v>15827</v>
      </c>
      <c r="E1437" s="224">
        <v>41353</v>
      </c>
      <c r="F1437" s="225">
        <f t="shared" si="56"/>
        <v>41384</v>
      </c>
      <c r="G1437" s="226">
        <v>6007.12</v>
      </c>
      <c r="H1437" s="222">
        <f>H1436+1</f>
        <v>1085</v>
      </c>
      <c r="I1437" s="223" t="s">
        <v>454</v>
      </c>
      <c r="J1437" s="222"/>
    </row>
    <row r="1438" spans="1:10">
      <c r="A1438" s="222">
        <v>5277</v>
      </c>
      <c r="B1438" s="222" t="s">
        <v>1695</v>
      </c>
      <c r="C1438" s="222">
        <v>5277</v>
      </c>
      <c r="D1438" s="222" t="s">
        <v>15830</v>
      </c>
      <c r="E1438" s="224">
        <v>41354</v>
      </c>
      <c r="F1438" s="225">
        <f t="shared" si="56"/>
        <v>41385</v>
      </c>
      <c r="G1438" s="226">
        <v>6007.12</v>
      </c>
      <c r="H1438" s="222">
        <f>H1437</f>
        <v>1085</v>
      </c>
      <c r="I1438" s="223" t="s">
        <v>454</v>
      </c>
      <c r="J1438" s="222"/>
    </row>
    <row r="1439" spans="1:10">
      <c r="A1439" s="222">
        <v>4649</v>
      </c>
      <c r="B1439" s="222" t="s">
        <v>8741</v>
      </c>
      <c r="C1439" s="222">
        <v>4649</v>
      </c>
      <c r="D1439" s="222" t="s">
        <v>15808</v>
      </c>
      <c r="E1439" s="224">
        <v>41360</v>
      </c>
      <c r="F1439" s="225">
        <f t="shared" si="56"/>
        <v>41391</v>
      </c>
      <c r="G1439" s="226">
        <v>6007.12</v>
      </c>
      <c r="H1439" s="222">
        <f>H1438+1</f>
        <v>1086</v>
      </c>
      <c r="I1439" s="223" t="s">
        <v>454</v>
      </c>
      <c r="J1439" s="222"/>
    </row>
    <row r="1440" spans="1:10">
      <c r="A1440" s="222">
        <v>3481</v>
      </c>
      <c r="B1440" s="222" t="s">
        <v>119</v>
      </c>
      <c r="C1440" s="222">
        <v>3481</v>
      </c>
      <c r="D1440" s="222" t="s">
        <v>15372</v>
      </c>
      <c r="E1440" s="224">
        <v>41334</v>
      </c>
      <c r="F1440" s="225">
        <f t="shared" si="56"/>
        <v>41365</v>
      </c>
      <c r="G1440" s="226">
        <v>6007.12</v>
      </c>
      <c r="H1440" s="222">
        <f>H1439+1</f>
        <v>1087</v>
      </c>
      <c r="I1440" s="223" t="s">
        <v>454</v>
      </c>
      <c r="J1440" s="222"/>
    </row>
    <row r="1441" spans="1:6">
      <c r="A1441" s="22">
        <v>2620</v>
      </c>
      <c r="B1441" s="31" t="s">
        <v>183</v>
      </c>
      <c r="C1441" s="22">
        <v>2620</v>
      </c>
      <c r="D1441" t="s">
        <v>16280</v>
      </c>
      <c r="E1441" s="46">
        <v>41376</v>
      </c>
      <c r="F1441" s="225">
        <f t="shared" si="56"/>
        <v>41407</v>
      </c>
    </row>
    <row r="1442" spans="1:6">
      <c r="A1442" s="22">
        <v>3483</v>
      </c>
      <c r="B1442" s="31" t="s">
        <v>119</v>
      </c>
      <c r="C1442" s="22">
        <v>3483</v>
      </c>
      <c r="D1442" t="s">
        <v>15488</v>
      </c>
      <c r="E1442" s="46">
        <v>41373</v>
      </c>
      <c r="F1442" s="225">
        <f t="shared" si="56"/>
        <v>41404</v>
      </c>
    </row>
    <row r="1443" spans="1:6">
      <c r="A1443" s="22">
        <v>3601</v>
      </c>
      <c r="B1443" s="11" t="s">
        <v>3266</v>
      </c>
      <c r="C1443" s="22">
        <v>3601</v>
      </c>
      <c r="D1443" t="s">
        <v>15951</v>
      </c>
      <c r="E1443" s="14">
        <v>41367</v>
      </c>
      <c r="F1443" s="225">
        <f t="shared" si="56"/>
        <v>41398</v>
      </c>
    </row>
    <row r="1444" spans="1:6">
      <c r="A1444" s="22">
        <v>3602</v>
      </c>
      <c r="B1444" s="11" t="s">
        <v>3269</v>
      </c>
      <c r="C1444" s="22">
        <v>3602</v>
      </c>
      <c r="D1444" t="s">
        <v>4931</v>
      </c>
      <c r="E1444" s="14">
        <v>41387</v>
      </c>
      <c r="F1444" s="225">
        <f t="shared" si="56"/>
        <v>41418</v>
      </c>
    </row>
    <row r="1445" spans="1:6">
      <c r="A1445" s="22">
        <v>3585</v>
      </c>
      <c r="B1445" s="31" t="s">
        <v>3288</v>
      </c>
      <c r="C1445" s="22">
        <v>3585</v>
      </c>
      <c r="D1445" t="s">
        <v>3936</v>
      </c>
      <c r="E1445" s="46">
        <v>41376</v>
      </c>
      <c r="F1445" s="225">
        <f t="shared" si="56"/>
        <v>41407</v>
      </c>
    </row>
    <row r="1446" spans="1:6">
      <c r="A1446" s="22">
        <v>3672</v>
      </c>
      <c r="B1446" s="11" t="s">
        <v>3551</v>
      </c>
      <c r="C1446" s="22">
        <v>3672</v>
      </c>
      <c r="D1446" t="s">
        <v>17536</v>
      </c>
      <c r="E1446" s="14">
        <v>41383</v>
      </c>
      <c r="F1446" s="225">
        <f t="shared" si="56"/>
        <v>41414</v>
      </c>
    </row>
    <row r="1447" spans="1:6">
      <c r="A1447" s="22">
        <v>3656</v>
      </c>
      <c r="B1447" s="11" t="s">
        <v>4006</v>
      </c>
      <c r="C1447" s="22">
        <v>3656</v>
      </c>
      <c r="D1447" t="s">
        <v>15902</v>
      </c>
      <c r="E1447" s="14">
        <v>41367</v>
      </c>
      <c r="F1447" s="225">
        <f t="shared" si="56"/>
        <v>41398</v>
      </c>
    </row>
    <row r="1448" spans="1:6">
      <c r="A1448" s="22">
        <v>3962</v>
      </c>
      <c r="B1448" s="31" t="s">
        <v>2573</v>
      </c>
      <c r="C1448" s="22">
        <v>3962</v>
      </c>
      <c r="D1448" t="s">
        <v>16066</v>
      </c>
      <c r="E1448" s="46">
        <v>41374</v>
      </c>
      <c r="F1448" s="225">
        <f t="shared" si="56"/>
        <v>41405</v>
      </c>
    </row>
    <row r="1449" spans="1:6">
      <c r="A1449" s="22">
        <v>4111</v>
      </c>
      <c r="B1449" s="31" t="s">
        <v>4754</v>
      </c>
      <c r="C1449" s="22">
        <v>4111</v>
      </c>
      <c r="D1449" t="s">
        <v>12606</v>
      </c>
      <c r="E1449" s="46">
        <v>41389</v>
      </c>
      <c r="F1449" s="225">
        <f t="shared" si="56"/>
        <v>41420</v>
      </c>
    </row>
    <row r="1450" spans="1:6">
      <c r="A1450" s="22">
        <v>4112</v>
      </c>
      <c r="B1450" s="31" t="s">
        <v>4754</v>
      </c>
      <c r="C1450" s="22">
        <v>4112</v>
      </c>
      <c r="D1450" t="s">
        <v>17543</v>
      </c>
      <c r="E1450" s="46">
        <v>41389</v>
      </c>
      <c r="F1450" s="225">
        <f t="shared" si="56"/>
        <v>41420</v>
      </c>
    </row>
    <row r="1451" spans="1:6">
      <c r="A1451" s="22">
        <v>4164</v>
      </c>
      <c r="B1451" s="31" t="s">
        <v>5949</v>
      </c>
      <c r="C1451" s="22">
        <v>4164</v>
      </c>
      <c r="D1451" t="s">
        <v>16289</v>
      </c>
      <c r="E1451" s="46">
        <v>41380</v>
      </c>
      <c r="F1451" s="225">
        <f t="shared" si="56"/>
        <v>41411</v>
      </c>
    </row>
    <row r="1452" spans="1:6">
      <c r="A1452" s="22">
        <v>4372</v>
      </c>
      <c r="B1452" s="11" t="s">
        <v>6898</v>
      </c>
      <c r="C1452" s="22">
        <v>4372</v>
      </c>
      <c r="D1452" t="s">
        <v>8943</v>
      </c>
      <c r="E1452" s="14">
        <v>41379</v>
      </c>
      <c r="F1452" s="225">
        <f t="shared" si="56"/>
        <v>41410</v>
      </c>
    </row>
    <row r="1453" spans="1:6">
      <c r="A1453" s="22">
        <v>4317</v>
      </c>
      <c r="B1453" s="31" t="s">
        <v>7001</v>
      </c>
      <c r="C1453" s="22">
        <v>4317</v>
      </c>
      <c r="D1453" t="s">
        <v>16291</v>
      </c>
      <c r="E1453" s="46">
        <v>41374</v>
      </c>
      <c r="F1453" s="225">
        <f t="shared" si="56"/>
        <v>41405</v>
      </c>
    </row>
    <row r="1454" spans="1:6">
      <c r="A1454" s="22">
        <v>4443</v>
      </c>
      <c r="B1454" s="11" t="s">
        <v>7245</v>
      </c>
      <c r="C1454" s="22">
        <v>4443</v>
      </c>
      <c r="D1454" t="s">
        <v>9223</v>
      </c>
      <c r="E1454" s="14">
        <v>41369</v>
      </c>
      <c r="F1454" s="225">
        <f t="shared" si="56"/>
        <v>41400</v>
      </c>
    </row>
    <row r="1455" spans="1:6">
      <c r="A1455" s="22">
        <v>4429</v>
      </c>
      <c r="B1455" s="31" t="s">
        <v>7275</v>
      </c>
      <c r="C1455" s="22">
        <v>4429</v>
      </c>
      <c r="D1455" t="s">
        <v>16292</v>
      </c>
      <c r="E1455" s="14">
        <v>41379</v>
      </c>
      <c r="F1455" s="225">
        <f t="shared" si="56"/>
        <v>41410</v>
      </c>
    </row>
    <row r="1456" spans="1:6">
      <c r="A1456" s="22">
        <v>4423</v>
      </c>
      <c r="B1456" s="11" t="s">
        <v>7275</v>
      </c>
      <c r="C1456" s="22">
        <v>4423</v>
      </c>
      <c r="D1456" t="s">
        <v>16294</v>
      </c>
      <c r="E1456" s="14">
        <v>41376</v>
      </c>
      <c r="F1456" s="225">
        <f t="shared" si="56"/>
        <v>41407</v>
      </c>
    </row>
    <row r="1457" spans="1:6">
      <c r="A1457" s="22">
        <v>4414</v>
      </c>
      <c r="B1457" s="31" t="s">
        <v>7275</v>
      </c>
      <c r="C1457" s="22">
        <v>4414</v>
      </c>
      <c r="D1457" t="s">
        <v>16297</v>
      </c>
      <c r="E1457" s="46">
        <v>41375</v>
      </c>
      <c r="F1457" s="225">
        <f t="shared" si="56"/>
        <v>41406</v>
      </c>
    </row>
    <row r="1458" spans="1:6">
      <c r="A1458" s="22">
        <v>4447</v>
      </c>
      <c r="B1458" s="11" t="s">
        <v>1895</v>
      </c>
      <c r="C1458" s="22">
        <v>4447</v>
      </c>
      <c r="D1458" t="s">
        <v>16300</v>
      </c>
      <c r="E1458" s="14">
        <v>41375</v>
      </c>
      <c r="F1458" s="225">
        <f t="shared" si="56"/>
        <v>41406</v>
      </c>
    </row>
    <row r="1459" spans="1:6">
      <c r="A1459" s="22">
        <v>4441</v>
      </c>
      <c r="B1459" s="31" t="s">
        <v>7245</v>
      </c>
      <c r="C1459" s="22">
        <v>4441</v>
      </c>
      <c r="D1459" t="s">
        <v>15958</v>
      </c>
      <c r="E1459" s="46">
        <v>41368</v>
      </c>
      <c r="F1459" s="225">
        <f t="shared" si="56"/>
        <v>41399</v>
      </c>
    </row>
    <row r="1460" spans="1:6">
      <c r="A1460" s="22">
        <v>4445</v>
      </c>
      <c r="B1460" s="31" t="s">
        <v>7505</v>
      </c>
      <c r="C1460" s="22">
        <v>4445</v>
      </c>
      <c r="D1460" t="s">
        <v>16304</v>
      </c>
      <c r="E1460" s="46">
        <v>41379</v>
      </c>
      <c r="F1460" s="225">
        <f t="shared" si="56"/>
        <v>41410</v>
      </c>
    </row>
    <row r="1461" spans="1:6">
      <c r="A1461" s="22">
        <v>4486</v>
      </c>
      <c r="B1461" s="59" t="s">
        <v>7624</v>
      </c>
      <c r="C1461" s="22">
        <v>4486</v>
      </c>
      <c r="D1461" t="s">
        <v>15962</v>
      </c>
      <c r="E1461" s="14">
        <v>41367</v>
      </c>
      <c r="F1461" s="225">
        <f t="shared" si="56"/>
        <v>41398</v>
      </c>
    </row>
    <row r="1462" spans="1:6">
      <c r="A1462" s="22">
        <v>4497</v>
      </c>
      <c r="B1462" s="59" t="s">
        <v>7693</v>
      </c>
      <c r="C1462" s="22">
        <v>4497</v>
      </c>
      <c r="D1462" t="s">
        <v>17048</v>
      </c>
      <c r="E1462" s="14">
        <v>41382</v>
      </c>
      <c r="F1462" s="225">
        <f t="shared" si="56"/>
        <v>41413</v>
      </c>
    </row>
    <row r="1463" spans="1:6">
      <c r="A1463" s="22">
        <v>4520</v>
      </c>
      <c r="B1463" s="88" t="s">
        <v>7787</v>
      </c>
      <c r="C1463" s="22">
        <v>4520</v>
      </c>
      <c r="D1463" t="s">
        <v>12655</v>
      </c>
      <c r="E1463" s="46">
        <v>41374</v>
      </c>
      <c r="F1463" s="225">
        <f t="shared" si="56"/>
        <v>41405</v>
      </c>
    </row>
    <row r="1464" spans="1:6">
      <c r="A1464" s="22">
        <v>4523</v>
      </c>
      <c r="B1464" s="31" t="s">
        <v>7505</v>
      </c>
      <c r="C1464" s="22">
        <v>4523</v>
      </c>
      <c r="D1464" t="s">
        <v>16073</v>
      </c>
      <c r="E1464" s="46">
        <v>41375</v>
      </c>
      <c r="F1464" s="225">
        <f t="shared" si="56"/>
        <v>41406</v>
      </c>
    </row>
    <row r="1465" spans="1:6">
      <c r="A1465" s="22">
        <v>4546</v>
      </c>
      <c r="B1465" s="59" t="s">
        <v>188</v>
      </c>
      <c r="C1465" s="22">
        <v>4546</v>
      </c>
      <c r="D1465" t="s">
        <v>17052</v>
      </c>
      <c r="E1465" s="14">
        <v>41381</v>
      </c>
      <c r="F1465" s="225">
        <f t="shared" si="56"/>
        <v>41412</v>
      </c>
    </row>
    <row r="1466" spans="1:6">
      <c r="A1466" s="22">
        <v>4562</v>
      </c>
      <c r="B1466" s="88" t="s">
        <v>7954</v>
      </c>
      <c r="C1466" s="22">
        <v>4562</v>
      </c>
      <c r="D1466" t="s">
        <v>15910</v>
      </c>
      <c r="E1466" s="46">
        <v>41366</v>
      </c>
      <c r="F1466" s="225">
        <f t="shared" si="56"/>
        <v>41397</v>
      </c>
    </row>
    <row r="1467" spans="1:6">
      <c r="A1467" s="22">
        <v>4635</v>
      </c>
      <c r="B1467" s="59" t="s">
        <v>8648</v>
      </c>
      <c r="C1467" s="22">
        <v>4635</v>
      </c>
      <c r="D1467" t="s">
        <v>17055</v>
      </c>
      <c r="E1467" s="14">
        <v>41381</v>
      </c>
      <c r="F1467" s="225">
        <f t="shared" si="56"/>
        <v>41412</v>
      </c>
    </row>
    <row r="1468" spans="1:6">
      <c r="A1468" s="22">
        <v>4628</v>
      </c>
      <c r="B1468" s="88" t="s">
        <v>8672</v>
      </c>
      <c r="C1468" s="22">
        <v>4628</v>
      </c>
      <c r="D1468" t="s">
        <v>15863</v>
      </c>
      <c r="E1468" s="46">
        <v>41365</v>
      </c>
      <c r="F1468" s="225">
        <f t="shared" si="56"/>
        <v>41396</v>
      </c>
    </row>
    <row r="1469" spans="1:6">
      <c r="A1469" s="22">
        <v>4651</v>
      </c>
      <c r="B1469" s="31" t="s">
        <v>6891</v>
      </c>
      <c r="C1469" s="22">
        <v>4651</v>
      </c>
      <c r="D1469" t="s">
        <v>15968</v>
      </c>
      <c r="E1469" s="46">
        <v>41369</v>
      </c>
      <c r="F1469" s="225">
        <f t="shared" si="56"/>
        <v>41400</v>
      </c>
    </row>
    <row r="1470" spans="1:6">
      <c r="A1470" s="22">
        <v>5032</v>
      </c>
      <c r="B1470" s="31" t="s">
        <v>9390</v>
      </c>
      <c r="C1470" s="22">
        <v>5032</v>
      </c>
      <c r="D1470" t="s">
        <v>17058</v>
      </c>
      <c r="E1470" s="46">
        <v>41381</v>
      </c>
      <c r="F1470" s="225">
        <f t="shared" si="56"/>
        <v>41412</v>
      </c>
    </row>
    <row r="1471" spans="1:6">
      <c r="A1471" s="22">
        <v>5045</v>
      </c>
      <c r="B1471" s="31" t="s">
        <v>9436</v>
      </c>
      <c r="C1471" s="22">
        <v>5045</v>
      </c>
      <c r="D1471" t="s">
        <v>15970</v>
      </c>
      <c r="E1471" s="46">
        <v>41369</v>
      </c>
      <c r="F1471" s="225">
        <f t="shared" si="56"/>
        <v>41400</v>
      </c>
    </row>
    <row r="1472" spans="1:6">
      <c r="A1472" s="22">
        <v>5046</v>
      </c>
      <c r="B1472" s="31" t="s">
        <v>9436</v>
      </c>
      <c r="C1472" s="22">
        <v>5046</v>
      </c>
      <c r="D1472" t="s">
        <v>16032</v>
      </c>
      <c r="E1472" s="46">
        <v>41372</v>
      </c>
      <c r="F1472" s="225">
        <f t="shared" si="56"/>
        <v>41403</v>
      </c>
    </row>
    <row r="1473" spans="1:6">
      <c r="A1473" s="22">
        <v>5047</v>
      </c>
      <c r="B1473" s="31" t="s">
        <v>9436</v>
      </c>
      <c r="C1473" s="22">
        <v>5047</v>
      </c>
      <c r="D1473" t="s">
        <v>16035</v>
      </c>
      <c r="E1473" s="46">
        <v>41372</v>
      </c>
      <c r="F1473" s="225">
        <f t="shared" si="56"/>
        <v>41403</v>
      </c>
    </row>
    <row r="1474" spans="1:6">
      <c r="A1474" s="22">
        <v>5048</v>
      </c>
      <c r="B1474" s="31" t="s">
        <v>9436</v>
      </c>
      <c r="C1474" s="22">
        <v>5048</v>
      </c>
      <c r="D1474" t="s">
        <v>15972</v>
      </c>
      <c r="E1474" s="46">
        <v>41372</v>
      </c>
      <c r="F1474" s="225">
        <f t="shared" si="56"/>
        <v>41403</v>
      </c>
    </row>
    <row r="1475" spans="1:6">
      <c r="A1475" s="22">
        <v>5050</v>
      </c>
      <c r="B1475" s="31" t="s">
        <v>9436</v>
      </c>
      <c r="C1475" s="22">
        <v>5050</v>
      </c>
      <c r="D1475" t="s">
        <v>16039</v>
      </c>
      <c r="E1475" s="46">
        <v>41372</v>
      </c>
      <c r="F1475" s="225">
        <f t="shared" si="56"/>
        <v>41403</v>
      </c>
    </row>
    <row r="1476" spans="1:6">
      <c r="A1476" s="22">
        <v>5177</v>
      </c>
      <c r="B1476" s="31" t="s">
        <v>12227</v>
      </c>
      <c r="C1476" s="22">
        <v>5177</v>
      </c>
      <c r="D1476" t="s">
        <v>15912</v>
      </c>
      <c r="E1476" s="46">
        <v>41366</v>
      </c>
      <c r="F1476" s="225">
        <f t="shared" ref="F1476:F1539" si="58">E1476+31</f>
        <v>41397</v>
      </c>
    </row>
    <row r="1477" spans="1:6">
      <c r="A1477" s="22">
        <v>5176</v>
      </c>
      <c r="B1477" s="31" t="s">
        <v>12227</v>
      </c>
      <c r="C1477" s="22">
        <v>5176</v>
      </c>
      <c r="D1477" t="s">
        <v>15868</v>
      </c>
      <c r="E1477" s="46">
        <v>41366</v>
      </c>
      <c r="F1477" s="225">
        <f t="shared" si="58"/>
        <v>41397</v>
      </c>
    </row>
    <row r="1478" spans="1:6">
      <c r="A1478" s="22">
        <v>5162</v>
      </c>
      <c r="B1478" s="11" t="s">
        <v>7999</v>
      </c>
      <c r="C1478" s="22">
        <v>5162</v>
      </c>
      <c r="D1478" t="s">
        <v>15976</v>
      </c>
      <c r="E1478" s="14">
        <v>41369</v>
      </c>
      <c r="F1478" s="225">
        <f t="shared" si="58"/>
        <v>41400</v>
      </c>
    </row>
    <row r="1479" spans="1:6">
      <c r="A1479" s="22">
        <v>5161</v>
      </c>
      <c r="B1479" s="11" t="s">
        <v>7999</v>
      </c>
      <c r="C1479" s="22">
        <v>5161</v>
      </c>
      <c r="D1479" t="s">
        <v>15915</v>
      </c>
      <c r="E1479" s="14">
        <v>41367</v>
      </c>
      <c r="F1479" s="225">
        <f t="shared" si="58"/>
        <v>41398</v>
      </c>
    </row>
    <row r="1480" spans="1:6">
      <c r="A1480" s="22">
        <v>5160</v>
      </c>
      <c r="B1480" s="11" t="s">
        <v>7999</v>
      </c>
      <c r="C1480" s="22">
        <v>5160</v>
      </c>
      <c r="D1480" t="s">
        <v>15979</v>
      </c>
      <c r="E1480" s="14">
        <v>41367</v>
      </c>
      <c r="F1480" s="225">
        <f t="shared" si="58"/>
        <v>41398</v>
      </c>
    </row>
    <row r="1481" spans="1:6">
      <c r="A1481" s="22">
        <v>5159</v>
      </c>
      <c r="B1481" s="11" t="s">
        <v>7999</v>
      </c>
      <c r="C1481" s="22">
        <v>5159</v>
      </c>
      <c r="D1481" t="s">
        <v>15871</v>
      </c>
      <c r="E1481" s="46">
        <v>41365</v>
      </c>
      <c r="F1481" s="225">
        <f t="shared" si="58"/>
        <v>41396</v>
      </c>
    </row>
    <row r="1482" spans="1:6">
      <c r="A1482" s="22">
        <v>5158</v>
      </c>
      <c r="B1482" s="31" t="s">
        <v>7999</v>
      </c>
      <c r="C1482" s="22">
        <v>5158</v>
      </c>
      <c r="D1482" t="s">
        <v>15917</v>
      </c>
      <c r="E1482" s="46">
        <v>41366</v>
      </c>
      <c r="F1482" s="225">
        <f t="shared" si="58"/>
        <v>41397</v>
      </c>
    </row>
    <row r="1483" spans="1:6">
      <c r="A1483" s="22">
        <v>5157</v>
      </c>
      <c r="B1483" s="31" t="s">
        <v>7999</v>
      </c>
      <c r="C1483" s="22">
        <v>5157</v>
      </c>
      <c r="D1483" t="s">
        <v>15874</v>
      </c>
      <c r="E1483" s="46">
        <v>41366</v>
      </c>
      <c r="F1483" s="225">
        <f t="shared" si="58"/>
        <v>41397</v>
      </c>
    </row>
    <row r="1484" spans="1:6">
      <c r="A1484" s="22">
        <v>5153</v>
      </c>
      <c r="B1484" s="31" t="s">
        <v>1102</v>
      </c>
      <c r="C1484" s="22">
        <v>5153</v>
      </c>
      <c r="D1484" t="s">
        <v>16076</v>
      </c>
      <c r="E1484" s="46">
        <v>41374</v>
      </c>
      <c r="F1484" s="225">
        <f t="shared" si="58"/>
        <v>41405</v>
      </c>
    </row>
    <row r="1485" spans="1:6">
      <c r="A1485" s="22">
        <v>5137</v>
      </c>
      <c r="B1485" s="11" t="s">
        <v>12281</v>
      </c>
      <c r="C1485" s="22">
        <v>5137</v>
      </c>
      <c r="D1485" t="s">
        <v>16043</v>
      </c>
      <c r="E1485" s="14">
        <v>41376</v>
      </c>
      <c r="F1485" s="225">
        <f t="shared" si="58"/>
        <v>41407</v>
      </c>
    </row>
    <row r="1486" spans="1:6">
      <c r="A1486" s="22">
        <v>5132</v>
      </c>
      <c r="B1486" s="31" t="s">
        <v>12304</v>
      </c>
      <c r="C1486" s="22">
        <v>5132</v>
      </c>
      <c r="D1486" t="s">
        <v>17547</v>
      </c>
      <c r="E1486" s="46">
        <v>41390</v>
      </c>
      <c r="F1486" s="225">
        <f t="shared" si="58"/>
        <v>41421</v>
      </c>
    </row>
    <row r="1487" spans="1:6">
      <c r="A1487" s="22">
        <v>5130</v>
      </c>
      <c r="B1487" s="11" t="s">
        <v>2615</v>
      </c>
      <c r="C1487" s="22">
        <v>5130</v>
      </c>
      <c r="D1487" t="s">
        <v>17062</v>
      </c>
      <c r="E1487" s="14">
        <v>41381</v>
      </c>
      <c r="F1487" s="225">
        <f t="shared" si="58"/>
        <v>41412</v>
      </c>
    </row>
    <row r="1488" spans="1:6">
      <c r="A1488" s="22">
        <v>5099</v>
      </c>
      <c r="B1488" s="31" t="s">
        <v>12405</v>
      </c>
      <c r="C1488" s="22">
        <v>5099</v>
      </c>
      <c r="D1488" t="s">
        <v>17065</v>
      </c>
      <c r="E1488" s="14">
        <v>41383</v>
      </c>
      <c r="F1488" s="225">
        <f t="shared" si="58"/>
        <v>41414</v>
      </c>
    </row>
    <row r="1489" spans="1:6">
      <c r="A1489" s="22">
        <v>5076</v>
      </c>
      <c r="B1489" s="31" t="s">
        <v>1646</v>
      </c>
      <c r="C1489" s="22">
        <v>5076</v>
      </c>
      <c r="D1489" t="s">
        <v>15921</v>
      </c>
      <c r="E1489" s="46">
        <v>41366</v>
      </c>
      <c r="F1489" s="225">
        <f t="shared" si="58"/>
        <v>41397</v>
      </c>
    </row>
    <row r="1490" spans="1:6">
      <c r="A1490" s="22">
        <v>5075</v>
      </c>
      <c r="B1490" s="31" t="s">
        <v>1646</v>
      </c>
      <c r="C1490" s="22">
        <v>5075</v>
      </c>
      <c r="D1490" t="s">
        <v>15986</v>
      </c>
      <c r="E1490" s="46">
        <v>41367</v>
      </c>
      <c r="F1490" s="225">
        <f t="shared" si="58"/>
        <v>41398</v>
      </c>
    </row>
    <row r="1491" spans="1:6">
      <c r="A1491" s="22">
        <v>5074</v>
      </c>
      <c r="B1491" s="31" t="s">
        <v>12458</v>
      </c>
      <c r="C1491" s="22">
        <v>5074</v>
      </c>
      <c r="D1491" t="s">
        <v>15990</v>
      </c>
      <c r="E1491" s="46">
        <v>41368</v>
      </c>
      <c r="F1491" s="225">
        <f t="shared" si="58"/>
        <v>41399</v>
      </c>
    </row>
    <row r="1492" spans="1:6">
      <c r="A1492" s="22">
        <v>5073</v>
      </c>
      <c r="B1492" s="31" t="s">
        <v>12458</v>
      </c>
      <c r="C1492" s="22">
        <v>5073</v>
      </c>
      <c r="D1492" t="s">
        <v>15876</v>
      </c>
      <c r="E1492" s="46">
        <v>41369</v>
      </c>
      <c r="F1492" s="225">
        <f t="shared" si="58"/>
        <v>41400</v>
      </c>
    </row>
    <row r="1493" spans="1:6">
      <c r="A1493" s="22">
        <v>5072</v>
      </c>
      <c r="B1493" s="31" t="s">
        <v>12458</v>
      </c>
      <c r="C1493" s="22">
        <v>5072</v>
      </c>
      <c r="D1493" t="s">
        <v>15878</v>
      </c>
      <c r="E1493" s="46">
        <v>41365</v>
      </c>
      <c r="F1493" s="225">
        <f t="shared" si="58"/>
        <v>41396</v>
      </c>
    </row>
    <row r="1494" spans="1:6">
      <c r="A1494" s="22">
        <v>5071</v>
      </c>
      <c r="B1494" s="31" t="s">
        <v>12458</v>
      </c>
      <c r="C1494" s="22">
        <v>5071</v>
      </c>
      <c r="D1494" t="s">
        <v>15995</v>
      </c>
      <c r="E1494" s="46">
        <v>41367</v>
      </c>
      <c r="F1494" s="225">
        <f t="shared" si="58"/>
        <v>41398</v>
      </c>
    </row>
    <row r="1495" spans="1:6">
      <c r="A1495" s="22">
        <v>5070</v>
      </c>
      <c r="B1495" s="31" t="s">
        <v>12458</v>
      </c>
      <c r="C1495" s="22">
        <v>5070</v>
      </c>
      <c r="D1495" t="s">
        <v>15999</v>
      </c>
      <c r="E1495" s="46">
        <v>41368</v>
      </c>
      <c r="F1495" s="225">
        <f t="shared" si="58"/>
        <v>41399</v>
      </c>
    </row>
    <row r="1496" spans="1:6">
      <c r="A1496" s="22">
        <v>5069</v>
      </c>
      <c r="B1496" s="31" t="s">
        <v>12458</v>
      </c>
      <c r="C1496" s="22">
        <v>5069</v>
      </c>
      <c r="D1496" t="s">
        <v>16003</v>
      </c>
      <c r="E1496" s="46">
        <v>41368</v>
      </c>
      <c r="F1496" s="225">
        <f t="shared" si="58"/>
        <v>41399</v>
      </c>
    </row>
    <row r="1497" spans="1:6">
      <c r="A1497" s="22">
        <v>5308</v>
      </c>
      <c r="B1497" s="11" t="s">
        <v>12893</v>
      </c>
      <c r="C1497" s="22">
        <v>5308</v>
      </c>
      <c r="D1497" t="s">
        <v>16006</v>
      </c>
      <c r="E1497" s="14">
        <v>41368</v>
      </c>
      <c r="F1497" s="225">
        <f t="shared" si="58"/>
        <v>41399</v>
      </c>
    </row>
    <row r="1498" spans="1:6">
      <c r="A1498" s="22">
        <v>5307</v>
      </c>
      <c r="B1498" s="11" t="s">
        <v>12893</v>
      </c>
      <c r="C1498" s="22">
        <v>5307</v>
      </c>
      <c r="D1498" t="s">
        <v>15923</v>
      </c>
      <c r="E1498" s="14">
        <v>41367</v>
      </c>
      <c r="F1498" s="225">
        <f t="shared" si="58"/>
        <v>41398</v>
      </c>
    </row>
    <row r="1499" spans="1:6">
      <c r="A1499" s="22">
        <v>5306</v>
      </c>
      <c r="B1499" s="11" t="s">
        <v>12893</v>
      </c>
      <c r="C1499" s="22">
        <v>5306</v>
      </c>
      <c r="D1499" t="s">
        <v>16011</v>
      </c>
      <c r="E1499" s="14">
        <v>41372</v>
      </c>
      <c r="F1499" s="225">
        <f t="shared" si="58"/>
        <v>41403</v>
      </c>
    </row>
    <row r="1500" spans="1:6">
      <c r="A1500" s="22">
        <v>5305</v>
      </c>
      <c r="B1500" s="31" t="s">
        <v>12893</v>
      </c>
      <c r="C1500" s="22">
        <v>5305</v>
      </c>
      <c r="D1500" t="s">
        <v>15925</v>
      </c>
      <c r="E1500" s="46">
        <v>41366</v>
      </c>
      <c r="F1500" s="225">
        <f t="shared" si="58"/>
        <v>41397</v>
      </c>
    </row>
    <row r="1501" spans="1:6">
      <c r="A1501" s="22">
        <v>5304</v>
      </c>
      <c r="B1501" s="11" t="s">
        <v>12893</v>
      </c>
      <c r="C1501" s="22">
        <v>5304</v>
      </c>
      <c r="D1501" t="s">
        <v>15929</v>
      </c>
      <c r="E1501" s="46">
        <v>41366</v>
      </c>
      <c r="F1501" s="225">
        <f t="shared" si="58"/>
        <v>41397</v>
      </c>
    </row>
    <row r="1502" spans="1:6">
      <c r="A1502" s="22">
        <v>5303</v>
      </c>
      <c r="B1502" s="11" t="s">
        <v>12893</v>
      </c>
      <c r="C1502" s="22">
        <v>5303</v>
      </c>
      <c r="D1502" t="s">
        <v>16016</v>
      </c>
      <c r="E1502" s="14">
        <v>41367</v>
      </c>
      <c r="F1502" s="225">
        <f t="shared" si="58"/>
        <v>41398</v>
      </c>
    </row>
    <row r="1503" spans="1:6">
      <c r="A1503" s="22">
        <v>5302</v>
      </c>
      <c r="B1503" s="11" t="s">
        <v>12893</v>
      </c>
      <c r="C1503" s="22">
        <v>5302</v>
      </c>
      <c r="D1503" t="s">
        <v>15931</v>
      </c>
      <c r="E1503" s="14">
        <v>41367</v>
      </c>
      <c r="F1503" s="225">
        <f t="shared" si="58"/>
        <v>41398</v>
      </c>
    </row>
    <row r="1504" spans="1:6">
      <c r="A1504" s="22">
        <v>5280</v>
      </c>
      <c r="B1504" s="31" t="s">
        <v>1695</v>
      </c>
      <c r="C1504" s="22">
        <v>5280</v>
      </c>
      <c r="D1504" t="s">
        <v>16080</v>
      </c>
      <c r="E1504" s="46">
        <v>41376</v>
      </c>
      <c r="F1504" s="225">
        <f t="shared" si="58"/>
        <v>41407</v>
      </c>
    </row>
    <row r="1505" spans="1:6">
      <c r="A1505" s="22">
        <v>5279</v>
      </c>
      <c r="B1505" s="31" t="s">
        <v>1695</v>
      </c>
      <c r="C1505" s="22">
        <v>5279</v>
      </c>
      <c r="D1505" t="s">
        <v>16311</v>
      </c>
      <c r="E1505" s="46">
        <v>41376</v>
      </c>
      <c r="F1505" s="225">
        <f t="shared" si="58"/>
        <v>41407</v>
      </c>
    </row>
    <row r="1506" spans="1:6">
      <c r="A1506" s="22">
        <v>5281</v>
      </c>
      <c r="B1506" s="31" t="s">
        <v>1695</v>
      </c>
      <c r="C1506" s="22">
        <v>5281</v>
      </c>
      <c r="D1506" t="s">
        <v>16314</v>
      </c>
      <c r="E1506" s="46">
        <v>41379</v>
      </c>
      <c r="F1506" s="225">
        <f t="shared" si="58"/>
        <v>41410</v>
      </c>
    </row>
    <row r="1507" spans="1:6">
      <c r="A1507" s="22">
        <v>5282</v>
      </c>
      <c r="B1507" s="31" t="s">
        <v>1695</v>
      </c>
      <c r="C1507" s="22">
        <v>5282</v>
      </c>
      <c r="D1507" t="s">
        <v>16316</v>
      </c>
      <c r="E1507" s="46">
        <v>41375</v>
      </c>
      <c r="F1507" s="225">
        <f t="shared" si="58"/>
        <v>41406</v>
      </c>
    </row>
    <row r="1508" spans="1:6">
      <c r="A1508" s="22">
        <v>5263</v>
      </c>
      <c r="B1508" s="31" t="s">
        <v>13018</v>
      </c>
      <c r="C1508" s="22">
        <v>5263</v>
      </c>
      <c r="D1508" t="s">
        <v>17619</v>
      </c>
      <c r="E1508" s="47">
        <v>41394</v>
      </c>
      <c r="F1508" s="225">
        <f t="shared" si="58"/>
        <v>41425</v>
      </c>
    </row>
    <row r="1509" spans="1:6">
      <c r="A1509" s="22">
        <v>5264</v>
      </c>
      <c r="B1509" s="31" t="s">
        <v>13018</v>
      </c>
      <c r="C1509" s="22">
        <v>5264</v>
      </c>
      <c r="D1509" t="s">
        <v>17621</v>
      </c>
      <c r="E1509" s="47">
        <v>41394</v>
      </c>
      <c r="F1509" s="225">
        <f t="shared" si="58"/>
        <v>41425</v>
      </c>
    </row>
    <row r="1510" spans="1:6">
      <c r="A1510" s="22">
        <v>5256</v>
      </c>
      <c r="B1510" s="11" t="s">
        <v>13048</v>
      </c>
      <c r="C1510" s="22">
        <v>5256</v>
      </c>
      <c r="D1510" t="s">
        <v>15933</v>
      </c>
      <c r="E1510" s="46">
        <v>41366</v>
      </c>
      <c r="F1510" s="225">
        <f t="shared" si="58"/>
        <v>41397</v>
      </c>
    </row>
    <row r="1511" spans="1:6">
      <c r="A1511" s="22">
        <v>5257</v>
      </c>
      <c r="B1511" s="31" t="s">
        <v>13048</v>
      </c>
      <c r="C1511" s="22">
        <v>5257</v>
      </c>
      <c r="D1511" t="s">
        <v>15936</v>
      </c>
      <c r="E1511" s="46">
        <v>41368</v>
      </c>
      <c r="F1511" s="225">
        <f t="shared" si="58"/>
        <v>41399</v>
      </c>
    </row>
    <row r="1512" spans="1:6">
      <c r="A1512" s="22">
        <v>5210</v>
      </c>
      <c r="B1512" s="31" t="s">
        <v>3086</v>
      </c>
      <c r="C1512" s="22">
        <v>5210</v>
      </c>
      <c r="D1512" t="s">
        <v>17623</v>
      </c>
      <c r="E1512" s="46">
        <v>41389</v>
      </c>
      <c r="F1512" s="225">
        <f t="shared" si="58"/>
        <v>41420</v>
      </c>
    </row>
    <row r="1513" spans="1:6">
      <c r="A1513" s="22">
        <v>5203</v>
      </c>
      <c r="B1513" s="11" t="s">
        <v>8323</v>
      </c>
      <c r="C1513" s="22">
        <v>5203</v>
      </c>
      <c r="D1513" t="s">
        <v>17551</v>
      </c>
      <c r="E1513" s="14">
        <v>41387</v>
      </c>
      <c r="F1513" s="225">
        <f t="shared" si="58"/>
        <v>41418</v>
      </c>
    </row>
    <row r="1514" spans="1:6">
      <c r="A1514" s="22">
        <v>5128</v>
      </c>
      <c r="B1514" s="31" t="s">
        <v>13460</v>
      </c>
      <c r="C1514" s="22">
        <v>5128</v>
      </c>
      <c r="D1514" t="s">
        <v>17673</v>
      </c>
      <c r="E1514" s="47">
        <v>41393</v>
      </c>
      <c r="F1514" s="225">
        <f t="shared" si="58"/>
        <v>41424</v>
      </c>
    </row>
    <row r="1515" spans="1:6">
      <c r="A1515" s="22">
        <v>6539</v>
      </c>
      <c r="B1515" s="11" t="s">
        <v>13752</v>
      </c>
      <c r="C1515" s="22">
        <v>6539</v>
      </c>
      <c r="D1515" t="s">
        <v>17554</v>
      </c>
      <c r="E1515" s="19">
        <v>41386</v>
      </c>
      <c r="F1515" s="225">
        <f t="shared" si="58"/>
        <v>41417</v>
      </c>
    </row>
    <row r="1516" spans="1:6">
      <c r="A1516" s="22">
        <v>6544</v>
      </c>
      <c r="B1516" s="11" t="s">
        <v>13872</v>
      </c>
      <c r="C1516" s="22">
        <v>6544</v>
      </c>
      <c r="D1516" t="s">
        <v>17069</v>
      </c>
      <c r="E1516" s="19">
        <v>41382</v>
      </c>
      <c r="F1516" s="225">
        <f t="shared" si="58"/>
        <v>41413</v>
      </c>
    </row>
    <row r="1517" spans="1:6">
      <c r="A1517" s="22">
        <v>6356</v>
      </c>
      <c r="B1517" s="31" t="s">
        <v>13677</v>
      </c>
      <c r="C1517" s="22">
        <v>6356</v>
      </c>
      <c r="D1517" t="s">
        <v>17074</v>
      </c>
      <c r="E1517" s="19">
        <v>41386</v>
      </c>
      <c r="F1517" s="225">
        <f t="shared" si="58"/>
        <v>41417</v>
      </c>
    </row>
    <row r="1518" spans="1:6">
      <c r="A1518" s="22">
        <v>6354</v>
      </c>
      <c r="B1518" s="11" t="s">
        <v>13677</v>
      </c>
      <c r="C1518" s="22">
        <v>6354</v>
      </c>
      <c r="D1518" t="s">
        <v>17558</v>
      </c>
      <c r="E1518" s="19">
        <v>41383</v>
      </c>
      <c r="F1518" s="225">
        <f t="shared" si="58"/>
        <v>41414</v>
      </c>
    </row>
    <row r="1519" spans="1:6">
      <c r="A1519" s="22">
        <v>6353</v>
      </c>
      <c r="B1519" s="31" t="s">
        <v>13677</v>
      </c>
      <c r="C1519" s="22">
        <v>6353</v>
      </c>
      <c r="D1519" t="s">
        <v>17560</v>
      </c>
      <c r="E1519" s="19">
        <v>41386</v>
      </c>
      <c r="F1519" s="225">
        <f t="shared" si="58"/>
        <v>41417</v>
      </c>
    </row>
    <row r="1520" spans="1:6">
      <c r="A1520" s="22">
        <v>6347</v>
      </c>
      <c r="B1520" s="31" t="s">
        <v>13675</v>
      </c>
      <c r="C1520" s="22">
        <v>6347</v>
      </c>
      <c r="D1520" t="s">
        <v>17626</v>
      </c>
      <c r="E1520" s="47">
        <v>41388</v>
      </c>
      <c r="F1520" s="225">
        <f t="shared" si="58"/>
        <v>41419</v>
      </c>
    </row>
    <row r="1521" spans="1:6">
      <c r="A1521" s="22">
        <v>6345</v>
      </c>
      <c r="B1521" s="11" t="s">
        <v>13675</v>
      </c>
      <c r="C1521" s="22">
        <v>6345</v>
      </c>
      <c r="D1521" t="s">
        <v>17629</v>
      </c>
      <c r="E1521" s="46">
        <v>41389</v>
      </c>
      <c r="F1521" s="225">
        <f t="shared" si="58"/>
        <v>41420</v>
      </c>
    </row>
    <row r="1522" spans="1:6">
      <c r="A1522" s="22">
        <v>6344</v>
      </c>
      <c r="B1522" s="11" t="s">
        <v>13675</v>
      </c>
      <c r="C1522" s="22">
        <v>6344</v>
      </c>
      <c r="D1522" t="s">
        <v>17632</v>
      </c>
      <c r="E1522" s="19">
        <v>41389</v>
      </c>
      <c r="F1522" s="225">
        <f t="shared" si="58"/>
        <v>41420</v>
      </c>
    </row>
    <row r="1523" spans="1:6">
      <c r="A1523" s="22">
        <v>6343</v>
      </c>
      <c r="B1523" s="11" t="s">
        <v>13675</v>
      </c>
      <c r="C1523" s="22">
        <v>6343</v>
      </c>
      <c r="D1523" t="s">
        <v>17634</v>
      </c>
      <c r="E1523" s="19">
        <v>41389</v>
      </c>
      <c r="F1523" s="225">
        <f t="shared" si="58"/>
        <v>41420</v>
      </c>
    </row>
    <row r="1524" spans="1:6">
      <c r="A1524" s="22">
        <v>6341</v>
      </c>
      <c r="B1524" s="11" t="s">
        <v>13675</v>
      </c>
      <c r="C1524" s="22">
        <v>6341</v>
      </c>
      <c r="D1524" t="s">
        <v>17637</v>
      </c>
      <c r="E1524" s="19">
        <v>41389</v>
      </c>
      <c r="F1524" s="225">
        <f t="shared" si="58"/>
        <v>41420</v>
      </c>
    </row>
    <row r="1525" spans="1:6">
      <c r="A1525" s="22">
        <v>6357</v>
      </c>
      <c r="B1525" s="31" t="s">
        <v>13691</v>
      </c>
      <c r="C1525" s="22">
        <v>6357</v>
      </c>
      <c r="D1525" t="s">
        <v>17640</v>
      </c>
      <c r="E1525" s="47">
        <v>41389</v>
      </c>
      <c r="F1525" s="225">
        <f t="shared" si="58"/>
        <v>41420</v>
      </c>
    </row>
    <row r="1526" spans="1:6">
      <c r="A1526" s="22">
        <v>6359</v>
      </c>
      <c r="B1526" s="11" t="s">
        <v>13691</v>
      </c>
      <c r="C1526" s="22">
        <v>6359</v>
      </c>
      <c r="D1526" t="s">
        <v>17643</v>
      </c>
      <c r="E1526" s="19">
        <v>41388</v>
      </c>
      <c r="F1526" s="225">
        <f t="shared" si="58"/>
        <v>41419</v>
      </c>
    </row>
    <row r="1527" spans="1:6">
      <c r="A1527" s="22">
        <v>6319</v>
      </c>
      <c r="B1527" s="31" t="s">
        <v>13666</v>
      </c>
      <c r="C1527" s="22">
        <v>6319</v>
      </c>
      <c r="D1527" t="s">
        <v>17563</v>
      </c>
      <c r="E1527" s="19">
        <v>41386</v>
      </c>
      <c r="F1527" s="225">
        <f t="shared" si="58"/>
        <v>41417</v>
      </c>
    </row>
    <row r="1528" spans="1:6">
      <c r="A1528" s="22">
        <v>6320</v>
      </c>
      <c r="B1528" s="31" t="s">
        <v>13666</v>
      </c>
      <c r="C1528" s="22">
        <v>6320</v>
      </c>
      <c r="D1528" t="s">
        <v>17566</v>
      </c>
      <c r="E1528" s="19">
        <v>41386</v>
      </c>
      <c r="F1528" s="225">
        <f t="shared" si="58"/>
        <v>41417</v>
      </c>
    </row>
    <row r="1529" spans="1:6">
      <c r="A1529" s="22">
        <v>6324</v>
      </c>
      <c r="B1529" s="31" t="s">
        <v>13666</v>
      </c>
      <c r="C1529" s="22">
        <v>6324</v>
      </c>
      <c r="D1529" t="s">
        <v>17568</v>
      </c>
      <c r="E1529" s="14">
        <v>41383</v>
      </c>
      <c r="F1529" s="225">
        <f t="shared" si="58"/>
        <v>41414</v>
      </c>
    </row>
    <row r="1530" spans="1:6">
      <c r="A1530" s="22">
        <v>5928</v>
      </c>
      <c r="B1530" s="31" t="s">
        <v>13680</v>
      </c>
      <c r="C1530" s="22">
        <v>5928</v>
      </c>
      <c r="D1530" t="s">
        <v>17679</v>
      </c>
      <c r="E1530" s="47">
        <v>41394</v>
      </c>
      <c r="F1530" s="225">
        <f t="shared" si="58"/>
        <v>41425</v>
      </c>
    </row>
    <row r="1531" spans="1:6">
      <c r="A1531" s="22">
        <v>5927</v>
      </c>
      <c r="B1531" s="31" t="s">
        <v>13680</v>
      </c>
      <c r="C1531" s="22">
        <v>5927</v>
      </c>
      <c r="D1531" t="s">
        <v>17720</v>
      </c>
      <c r="E1531" s="47">
        <v>41394</v>
      </c>
      <c r="F1531" s="225">
        <f t="shared" si="58"/>
        <v>41425</v>
      </c>
    </row>
    <row r="1532" spans="1:6">
      <c r="A1532" s="22">
        <v>5926</v>
      </c>
      <c r="B1532" s="31" t="s">
        <v>13680</v>
      </c>
      <c r="C1532" s="22">
        <v>5926</v>
      </c>
      <c r="D1532" t="s">
        <v>17723</v>
      </c>
      <c r="E1532" s="47">
        <v>41394</v>
      </c>
      <c r="F1532" s="225">
        <f t="shared" si="58"/>
        <v>41425</v>
      </c>
    </row>
    <row r="1533" spans="1:6">
      <c r="A1533" s="22">
        <v>5897</v>
      </c>
      <c r="B1533" s="11" t="s">
        <v>163</v>
      </c>
      <c r="C1533" s="22">
        <v>5897</v>
      </c>
      <c r="D1533" t="s">
        <v>17731</v>
      </c>
      <c r="E1533" s="47">
        <v>41394</v>
      </c>
      <c r="F1533" s="225">
        <f t="shared" si="58"/>
        <v>41425</v>
      </c>
    </row>
    <row r="1534" spans="1:6">
      <c r="A1534" s="22">
        <v>5896</v>
      </c>
      <c r="B1534" s="31" t="s">
        <v>163</v>
      </c>
      <c r="C1534" s="22">
        <v>5896</v>
      </c>
      <c r="D1534" t="s">
        <v>17681</v>
      </c>
      <c r="E1534" s="47">
        <v>41394</v>
      </c>
      <c r="F1534" s="225">
        <f t="shared" si="58"/>
        <v>41425</v>
      </c>
    </row>
    <row r="1535" spans="1:6">
      <c r="A1535" s="22">
        <v>5892</v>
      </c>
      <c r="B1535" s="31" t="s">
        <v>163</v>
      </c>
      <c r="C1535" s="22">
        <v>5892</v>
      </c>
      <c r="D1535" t="s">
        <v>17683</v>
      </c>
      <c r="E1535" s="47">
        <v>41394</v>
      </c>
      <c r="F1535" s="225">
        <f t="shared" si="58"/>
        <v>41425</v>
      </c>
    </row>
    <row r="1536" spans="1:6">
      <c r="A1536" s="22">
        <v>5848</v>
      </c>
      <c r="B1536" s="11" t="s">
        <v>13702</v>
      </c>
      <c r="C1536" s="22">
        <v>5848</v>
      </c>
      <c r="D1536" t="s">
        <v>17646</v>
      </c>
      <c r="E1536" s="19">
        <v>41388</v>
      </c>
      <c r="F1536" s="225">
        <f t="shared" si="58"/>
        <v>41419</v>
      </c>
    </row>
    <row r="1537" spans="1:6">
      <c r="A1537" s="22">
        <v>5849</v>
      </c>
      <c r="B1537" s="31" t="s">
        <v>13702</v>
      </c>
      <c r="C1537" s="22">
        <v>5849</v>
      </c>
      <c r="D1537" t="s">
        <v>17572</v>
      </c>
      <c r="E1537" s="47">
        <v>41387</v>
      </c>
      <c r="F1537" s="225">
        <f t="shared" si="58"/>
        <v>41418</v>
      </c>
    </row>
    <row r="1538" spans="1:6">
      <c r="A1538" s="22">
        <v>5850</v>
      </c>
      <c r="B1538" s="11" t="s">
        <v>13702</v>
      </c>
      <c r="C1538" s="22">
        <v>5850</v>
      </c>
      <c r="D1538" t="s">
        <v>17649</v>
      </c>
      <c r="E1538" s="19">
        <v>41388</v>
      </c>
      <c r="F1538" s="225">
        <f t="shared" si="58"/>
        <v>41419</v>
      </c>
    </row>
    <row r="1539" spans="1:6">
      <c r="A1539" s="22">
        <v>5412</v>
      </c>
      <c r="B1539" s="31" t="s">
        <v>9026</v>
      </c>
      <c r="C1539" s="22">
        <v>5412</v>
      </c>
      <c r="D1539" t="s">
        <v>17575</v>
      </c>
      <c r="E1539" s="19">
        <v>41386</v>
      </c>
      <c r="F1539" s="225">
        <f t="shared" si="58"/>
        <v>41417</v>
      </c>
    </row>
    <row r="1540" spans="1:6">
      <c r="A1540" s="22">
        <v>5411</v>
      </c>
      <c r="B1540" s="11" t="s">
        <v>9026</v>
      </c>
      <c r="C1540" s="22">
        <v>5411</v>
      </c>
      <c r="D1540" t="s">
        <v>17578</v>
      </c>
      <c r="E1540" s="19">
        <v>41387</v>
      </c>
      <c r="F1540" s="225">
        <f t="shared" ref="F1540:F1603" si="59">E1540+31</f>
        <v>41418</v>
      </c>
    </row>
    <row r="1541" spans="1:6">
      <c r="A1541" s="22">
        <v>5410</v>
      </c>
      <c r="B1541" s="11" t="s">
        <v>9026</v>
      </c>
      <c r="C1541" s="22">
        <v>5410</v>
      </c>
      <c r="D1541" t="s">
        <v>17581</v>
      </c>
      <c r="E1541" s="19">
        <v>41388</v>
      </c>
      <c r="F1541" s="225">
        <f t="shared" si="59"/>
        <v>41419</v>
      </c>
    </row>
    <row r="1542" spans="1:6">
      <c r="A1542" s="22">
        <v>5407</v>
      </c>
      <c r="B1542" s="31" t="s">
        <v>9026</v>
      </c>
      <c r="C1542" s="22">
        <v>5407</v>
      </c>
      <c r="D1542" t="s">
        <v>17585</v>
      </c>
      <c r="E1542" s="19">
        <v>41386</v>
      </c>
      <c r="F1542" s="225">
        <f t="shared" si="59"/>
        <v>41417</v>
      </c>
    </row>
    <row r="1543" spans="1:6">
      <c r="A1543" s="22">
        <v>5409</v>
      </c>
      <c r="B1543" s="11" t="s">
        <v>9026</v>
      </c>
      <c r="C1543" s="22">
        <v>5409</v>
      </c>
      <c r="D1543" t="s">
        <v>17587</v>
      </c>
      <c r="E1543" s="19">
        <v>41387</v>
      </c>
      <c r="F1543" s="225">
        <f t="shared" si="59"/>
        <v>41418</v>
      </c>
    </row>
    <row r="1544" spans="1:6">
      <c r="A1544" s="22">
        <v>5444</v>
      </c>
      <c r="B1544" s="31" t="s">
        <v>13728</v>
      </c>
      <c r="C1544" s="22">
        <v>5444</v>
      </c>
      <c r="D1544" t="s">
        <v>17742</v>
      </c>
      <c r="E1544" s="47">
        <v>41394</v>
      </c>
      <c r="F1544" s="225">
        <f t="shared" si="59"/>
        <v>41425</v>
      </c>
    </row>
    <row r="1545" spans="1:6">
      <c r="A1545" s="22">
        <v>5505</v>
      </c>
      <c r="B1545" s="31" t="s">
        <v>13730</v>
      </c>
      <c r="C1545" s="22">
        <v>5505</v>
      </c>
      <c r="D1545" t="s">
        <v>17747</v>
      </c>
      <c r="E1545" s="47">
        <v>41394</v>
      </c>
      <c r="F1545" s="225">
        <f t="shared" si="59"/>
        <v>41425</v>
      </c>
    </row>
    <row r="1546" spans="1:6">
      <c r="A1546" s="22">
        <v>5669</v>
      </c>
      <c r="B1546" s="31" t="s">
        <v>13791</v>
      </c>
      <c r="C1546" s="22">
        <v>5669</v>
      </c>
      <c r="D1546" t="s">
        <v>17687</v>
      </c>
      <c r="E1546" s="47">
        <v>41394</v>
      </c>
      <c r="F1546" s="225">
        <f t="shared" si="59"/>
        <v>41425</v>
      </c>
    </row>
    <row r="1547" spans="1:6">
      <c r="A1547" s="22">
        <v>5670</v>
      </c>
      <c r="B1547" s="31" t="s">
        <v>13791</v>
      </c>
      <c r="C1547" s="22">
        <v>5670</v>
      </c>
      <c r="D1547" t="s">
        <v>17753</v>
      </c>
      <c r="E1547" s="47">
        <v>41394</v>
      </c>
      <c r="F1547" s="225">
        <f t="shared" si="59"/>
        <v>41425</v>
      </c>
    </row>
    <row r="1548" spans="1:6">
      <c r="A1548" s="22">
        <v>5671</v>
      </c>
      <c r="B1548" s="31" t="s">
        <v>13791</v>
      </c>
      <c r="C1548" s="22">
        <v>5671</v>
      </c>
      <c r="D1548" t="s">
        <v>17756</v>
      </c>
      <c r="E1548" s="47">
        <v>41394</v>
      </c>
      <c r="F1548" s="225">
        <f t="shared" si="59"/>
        <v>41425</v>
      </c>
    </row>
    <row r="1549" spans="1:6">
      <c r="A1549" s="22">
        <v>5675</v>
      </c>
      <c r="B1549" s="31" t="s">
        <v>13791</v>
      </c>
      <c r="C1549" s="22">
        <v>5675</v>
      </c>
      <c r="D1549" t="s">
        <v>17759</v>
      </c>
      <c r="E1549" s="47">
        <v>41394</v>
      </c>
      <c r="F1549" s="225">
        <f t="shared" si="59"/>
        <v>41425</v>
      </c>
    </row>
    <row r="1550" spans="1:6">
      <c r="A1550" s="22">
        <v>5703</v>
      </c>
      <c r="B1550" s="31" t="s">
        <v>13791</v>
      </c>
      <c r="C1550" s="22">
        <v>5703</v>
      </c>
      <c r="D1550" t="s">
        <v>17765</v>
      </c>
      <c r="E1550" s="47">
        <v>41394</v>
      </c>
      <c r="F1550" s="225">
        <f t="shared" si="59"/>
        <v>41425</v>
      </c>
    </row>
    <row r="1551" spans="1:6">
      <c r="A1551" s="22">
        <v>5822</v>
      </c>
      <c r="B1551" s="31" t="s">
        <v>1866</v>
      </c>
      <c r="C1551" s="22">
        <v>5822</v>
      </c>
      <c r="D1551" t="s">
        <v>17690</v>
      </c>
      <c r="E1551" s="47">
        <v>41390</v>
      </c>
      <c r="F1551" s="225">
        <f t="shared" si="59"/>
        <v>41421</v>
      </c>
    </row>
    <row r="1552" spans="1:6">
      <c r="A1552" s="22">
        <v>6718</v>
      </c>
      <c r="B1552" s="31" t="s">
        <v>167</v>
      </c>
      <c r="C1552" s="22">
        <v>6718</v>
      </c>
      <c r="D1552" t="s">
        <v>17591</v>
      </c>
      <c r="E1552" s="19">
        <v>41388</v>
      </c>
      <c r="F1552" s="225">
        <f t="shared" si="59"/>
        <v>41419</v>
      </c>
    </row>
    <row r="1553" spans="1:6">
      <c r="A1553" s="22">
        <v>6706</v>
      </c>
      <c r="B1553" s="31" t="s">
        <v>167</v>
      </c>
      <c r="C1553" s="22">
        <v>6706</v>
      </c>
      <c r="D1553" t="s">
        <v>17693</v>
      </c>
      <c r="E1553" s="47">
        <v>41393</v>
      </c>
      <c r="F1553" s="225">
        <f t="shared" si="59"/>
        <v>41424</v>
      </c>
    </row>
    <row r="1554" spans="1:6">
      <c r="A1554" s="22">
        <v>6700</v>
      </c>
      <c r="B1554" s="31" t="s">
        <v>167</v>
      </c>
      <c r="C1554" s="22">
        <v>6700</v>
      </c>
      <c r="D1554" t="s">
        <v>17653</v>
      </c>
      <c r="E1554" s="46">
        <v>41389</v>
      </c>
      <c r="F1554" s="225">
        <f t="shared" si="59"/>
        <v>41420</v>
      </c>
    </row>
    <row r="1555" spans="1:6">
      <c r="A1555" s="22">
        <v>6703</v>
      </c>
      <c r="B1555" s="31" t="s">
        <v>167</v>
      </c>
      <c r="C1555" s="22">
        <v>6703</v>
      </c>
      <c r="D1555" t="s">
        <v>17594</v>
      </c>
      <c r="E1555" s="19">
        <v>41387</v>
      </c>
      <c r="F1555" s="225">
        <f t="shared" si="59"/>
        <v>41418</v>
      </c>
    </row>
    <row r="1556" spans="1:6">
      <c r="A1556" s="22">
        <v>6698</v>
      </c>
      <c r="B1556" s="31" t="s">
        <v>167</v>
      </c>
      <c r="C1556" s="22">
        <v>6698</v>
      </c>
      <c r="D1556" s="16" t="s">
        <v>18002</v>
      </c>
      <c r="E1556" s="47">
        <v>41394</v>
      </c>
      <c r="F1556" s="225">
        <f t="shared" si="59"/>
        <v>41425</v>
      </c>
    </row>
    <row r="1557" spans="1:6">
      <c r="A1557" s="22">
        <v>6697</v>
      </c>
      <c r="B1557" s="31" t="s">
        <v>167</v>
      </c>
      <c r="C1557" s="22">
        <v>6697</v>
      </c>
      <c r="D1557" t="s">
        <v>17656</v>
      </c>
      <c r="E1557" s="47">
        <v>41390</v>
      </c>
      <c r="F1557" s="225">
        <f t="shared" si="59"/>
        <v>41421</v>
      </c>
    </row>
    <row r="1558" spans="1:6">
      <c r="A1558" s="22">
        <v>6695</v>
      </c>
      <c r="B1558" s="31" t="s">
        <v>167</v>
      </c>
      <c r="C1558" s="22">
        <v>6695</v>
      </c>
      <c r="D1558" t="s">
        <v>17658</v>
      </c>
      <c r="E1558" s="47">
        <v>41388</v>
      </c>
      <c r="F1558" s="225">
        <f t="shared" si="59"/>
        <v>41419</v>
      </c>
    </row>
    <row r="1559" spans="1:6">
      <c r="A1559" s="22">
        <v>6690</v>
      </c>
      <c r="B1559" s="31" t="s">
        <v>167</v>
      </c>
      <c r="C1559" s="22">
        <v>6690</v>
      </c>
      <c r="D1559" t="s">
        <v>17697</v>
      </c>
      <c r="E1559" s="47">
        <v>41394</v>
      </c>
      <c r="F1559" s="225">
        <f t="shared" si="59"/>
        <v>41425</v>
      </c>
    </row>
    <row r="1560" spans="1:6">
      <c r="A1560" s="22">
        <v>6689</v>
      </c>
      <c r="B1560" s="31" t="s">
        <v>167</v>
      </c>
      <c r="C1560" s="22">
        <v>6689</v>
      </c>
      <c r="D1560" s="16" t="s">
        <v>18003</v>
      </c>
      <c r="E1560" s="47">
        <v>41394</v>
      </c>
      <c r="F1560" s="225">
        <f t="shared" si="59"/>
        <v>41425</v>
      </c>
    </row>
    <row r="1561" spans="1:6">
      <c r="A1561" s="22">
        <v>6668</v>
      </c>
      <c r="B1561" s="31" t="s">
        <v>167</v>
      </c>
      <c r="C1561" s="22">
        <v>6668</v>
      </c>
      <c r="D1561" t="s">
        <v>17703</v>
      </c>
      <c r="E1561" s="47">
        <v>41394</v>
      </c>
      <c r="F1561" s="225">
        <f t="shared" si="59"/>
        <v>41425</v>
      </c>
    </row>
    <row r="1562" spans="1:6">
      <c r="A1562" s="22">
        <v>6663</v>
      </c>
      <c r="B1562" s="31" t="s">
        <v>167</v>
      </c>
      <c r="C1562" s="22">
        <v>6663</v>
      </c>
      <c r="D1562" t="s">
        <v>17705</v>
      </c>
      <c r="E1562" s="47">
        <v>41390</v>
      </c>
      <c r="F1562" s="225">
        <f t="shared" si="59"/>
        <v>41421</v>
      </c>
    </row>
    <row r="1563" spans="1:6">
      <c r="A1563" s="22">
        <v>6661</v>
      </c>
      <c r="B1563" s="31" t="s">
        <v>167</v>
      </c>
      <c r="C1563" s="22">
        <v>6661</v>
      </c>
      <c r="D1563" t="s">
        <v>17707</v>
      </c>
      <c r="E1563" s="47">
        <v>41393</v>
      </c>
      <c r="F1563" s="225">
        <f t="shared" si="59"/>
        <v>41424</v>
      </c>
    </row>
    <row r="1564" spans="1:6" ht="15.75" thickBot="1">
      <c r="A1564" s="22">
        <v>6657</v>
      </c>
      <c r="B1564" s="31" t="s">
        <v>167</v>
      </c>
      <c r="C1564" s="22">
        <v>6657</v>
      </c>
      <c r="D1564" t="s">
        <v>17711</v>
      </c>
      <c r="E1564" s="47">
        <v>41394</v>
      </c>
      <c r="F1564" s="225">
        <f t="shared" si="59"/>
        <v>41425</v>
      </c>
    </row>
    <row r="1565" spans="1:6">
      <c r="D1565" s="214" t="s">
        <v>19864</v>
      </c>
      <c r="E1565" s="312">
        <v>41449</v>
      </c>
      <c r="F1565" s="225">
        <f t="shared" si="59"/>
        <v>41480</v>
      </c>
    </row>
    <row r="1566" spans="1:6">
      <c r="D1566" s="221" t="s">
        <v>19492</v>
      </c>
      <c r="E1566" s="313">
        <v>41429</v>
      </c>
      <c r="F1566" s="225">
        <f t="shared" si="59"/>
        <v>41460</v>
      </c>
    </row>
    <row r="1567" spans="1:6">
      <c r="D1567" s="221" t="s">
        <v>17729</v>
      </c>
      <c r="E1567" s="313">
        <v>41453</v>
      </c>
      <c r="F1567" s="225">
        <f t="shared" si="59"/>
        <v>41484</v>
      </c>
    </row>
    <row r="1568" spans="1:6">
      <c r="D1568" s="221" t="s">
        <v>19964</v>
      </c>
      <c r="E1568" s="313">
        <v>41452</v>
      </c>
      <c r="F1568" s="225">
        <f t="shared" si="59"/>
        <v>41483</v>
      </c>
    </row>
    <row r="1569" spans="4:6">
      <c r="D1569" s="221" t="s">
        <v>19498</v>
      </c>
      <c r="E1569" s="313">
        <v>41428</v>
      </c>
      <c r="F1569" s="225">
        <f t="shared" si="59"/>
        <v>41459</v>
      </c>
    </row>
    <row r="1570" spans="4:6">
      <c r="D1570" s="221" t="s">
        <v>19904</v>
      </c>
      <c r="E1570" s="313">
        <v>41450</v>
      </c>
      <c r="F1570" s="225">
        <f t="shared" si="59"/>
        <v>41481</v>
      </c>
    </row>
    <row r="1571" spans="4:6">
      <c r="D1571" s="221" t="s">
        <v>20041</v>
      </c>
      <c r="E1571" s="313">
        <v>41452</v>
      </c>
      <c r="F1571" s="225">
        <f t="shared" si="59"/>
        <v>41483</v>
      </c>
    </row>
    <row r="1572" spans="4:6">
      <c r="D1572" s="221" t="s">
        <v>19935</v>
      </c>
      <c r="E1572" s="313">
        <v>41452</v>
      </c>
      <c r="F1572" s="225">
        <f t="shared" si="59"/>
        <v>41483</v>
      </c>
    </row>
    <row r="1573" spans="4:6">
      <c r="D1573" s="221" t="s">
        <v>19772</v>
      </c>
      <c r="E1573" s="313">
        <v>41444</v>
      </c>
      <c r="F1573" s="225">
        <f t="shared" si="59"/>
        <v>41475</v>
      </c>
    </row>
    <row r="1574" spans="4:6">
      <c r="D1574" s="221" t="s">
        <v>19483</v>
      </c>
      <c r="E1574" s="313">
        <v>41428</v>
      </c>
      <c r="F1574" s="225">
        <f t="shared" si="59"/>
        <v>41459</v>
      </c>
    </row>
    <row r="1575" spans="4:6">
      <c r="D1575" s="221" t="s">
        <v>19486</v>
      </c>
      <c r="E1575" s="313">
        <v>41428</v>
      </c>
      <c r="F1575" s="225">
        <f t="shared" si="59"/>
        <v>41459</v>
      </c>
    </row>
    <row r="1576" spans="4:6">
      <c r="D1576" s="221" t="s">
        <v>19489</v>
      </c>
      <c r="E1576" s="313">
        <v>41428</v>
      </c>
      <c r="F1576" s="225">
        <f t="shared" si="59"/>
        <v>41459</v>
      </c>
    </row>
    <row r="1577" spans="4:6">
      <c r="D1577" s="221" t="s">
        <v>19704</v>
      </c>
      <c r="E1577" s="313">
        <v>41438</v>
      </c>
      <c r="F1577" s="225">
        <f t="shared" si="59"/>
        <v>41469</v>
      </c>
    </row>
    <row r="1578" spans="4:6">
      <c r="D1578" s="221" t="s">
        <v>20152</v>
      </c>
      <c r="E1578" s="313">
        <v>41453</v>
      </c>
      <c r="F1578" s="225">
        <f t="shared" si="59"/>
        <v>41484</v>
      </c>
    </row>
    <row r="1579" spans="4:6">
      <c r="D1579" s="221" t="s">
        <v>20155</v>
      </c>
      <c r="E1579" s="313">
        <v>41453</v>
      </c>
      <c r="F1579" s="225">
        <f t="shared" si="59"/>
        <v>41484</v>
      </c>
    </row>
    <row r="1580" spans="4:6">
      <c r="D1580" s="221" t="s">
        <v>7849</v>
      </c>
      <c r="E1580" s="313">
        <v>41453</v>
      </c>
      <c r="F1580" s="225">
        <f t="shared" si="59"/>
        <v>41484</v>
      </c>
    </row>
    <row r="1581" spans="4:6">
      <c r="D1581" s="221" t="s">
        <v>20075</v>
      </c>
      <c r="E1581" s="313">
        <v>41452</v>
      </c>
      <c r="F1581" s="225">
        <f t="shared" si="59"/>
        <v>41483</v>
      </c>
    </row>
    <row r="1582" spans="4:6">
      <c r="D1582" s="221" t="s">
        <v>20120</v>
      </c>
      <c r="E1582" s="313">
        <v>41452</v>
      </c>
      <c r="F1582" s="225">
        <f t="shared" si="59"/>
        <v>41483</v>
      </c>
    </row>
    <row r="1583" spans="4:6">
      <c r="D1583" s="221" t="s">
        <v>18555</v>
      </c>
      <c r="E1583" s="313">
        <v>41453</v>
      </c>
      <c r="F1583" s="225">
        <f t="shared" si="59"/>
        <v>41484</v>
      </c>
    </row>
    <row r="1584" spans="4:6">
      <c r="D1584" s="221" t="s">
        <v>19966</v>
      </c>
      <c r="E1584" s="313">
        <v>41449</v>
      </c>
      <c r="F1584" s="225">
        <f t="shared" si="59"/>
        <v>41480</v>
      </c>
    </row>
    <row r="1585" spans="4:6">
      <c r="D1585" s="221" t="s">
        <v>19969</v>
      </c>
      <c r="E1585" s="313">
        <v>41449</v>
      </c>
      <c r="F1585" s="225">
        <f t="shared" si="59"/>
        <v>41480</v>
      </c>
    </row>
    <row r="1586" spans="4:6">
      <c r="D1586" s="221" t="s">
        <v>19972</v>
      </c>
      <c r="E1586" s="313">
        <v>41449</v>
      </c>
      <c r="F1586" s="225">
        <f t="shared" si="59"/>
        <v>41480</v>
      </c>
    </row>
    <row r="1587" spans="4:6">
      <c r="D1587" s="221" t="s">
        <v>19976</v>
      </c>
      <c r="E1587" s="313">
        <v>41449</v>
      </c>
      <c r="F1587" s="225">
        <f t="shared" si="59"/>
        <v>41480</v>
      </c>
    </row>
    <row r="1588" spans="4:6">
      <c r="D1588" s="221" t="s">
        <v>19528</v>
      </c>
      <c r="E1588" s="313">
        <v>41432</v>
      </c>
      <c r="F1588" s="225">
        <f t="shared" si="59"/>
        <v>41463</v>
      </c>
    </row>
    <row r="1589" spans="4:6">
      <c r="D1589" s="221" t="s">
        <v>19530</v>
      </c>
      <c r="E1589" s="313">
        <v>41429</v>
      </c>
      <c r="F1589" s="225">
        <f t="shared" si="59"/>
        <v>41460</v>
      </c>
    </row>
    <row r="1590" spans="4:6">
      <c r="D1590" s="221" t="s">
        <v>19534</v>
      </c>
      <c r="E1590" s="313">
        <v>41430</v>
      </c>
      <c r="F1590" s="225">
        <f t="shared" si="59"/>
        <v>41461</v>
      </c>
    </row>
    <row r="1591" spans="4:6">
      <c r="D1591" s="221" t="s">
        <v>19537</v>
      </c>
      <c r="E1591" s="313">
        <v>41429</v>
      </c>
      <c r="F1591" s="225">
        <f t="shared" si="59"/>
        <v>41460</v>
      </c>
    </row>
    <row r="1592" spans="4:6">
      <c r="D1592" s="221" t="s">
        <v>19540</v>
      </c>
      <c r="E1592" s="313">
        <v>41429</v>
      </c>
      <c r="F1592" s="225">
        <f t="shared" si="59"/>
        <v>41460</v>
      </c>
    </row>
    <row r="1593" spans="4:6">
      <c r="D1593" s="221" t="s">
        <v>19516</v>
      </c>
      <c r="E1593" s="313">
        <v>41429</v>
      </c>
      <c r="F1593" s="225">
        <f t="shared" si="59"/>
        <v>41460</v>
      </c>
    </row>
    <row r="1594" spans="4:6">
      <c r="D1594" s="221" t="s">
        <v>19419</v>
      </c>
      <c r="E1594" s="313">
        <v>41428</v>
      </c>
      <c r="F1594" s="225">
        <f t="shared" si="59"/>
        <v>41459</v>
      </c>
    </row>
    <row r="1595" spans="4:6">
      <c r="D1595" s="221" t="s">
        <v>19421</v>
      </c>
      <c r="E1595" s="313">
        <v>41428</v>
      </c>
      <c r="F1595" s="225">
        <f t="shared" si="59"/>
        <v>41459</v>
      </c>
    </row>
    <row r="1596" spans="4:6">
      <c r="D1596" s="221" t="s">
        <v>19523</v>
      </c>
      <c r="E1596" s="313">
        <v>41429</v>
      </c>
      <c r="F1596" s="225">
        <f t="shared" si="59"/>
        <v>41460</v>
      </c>
    </row>
    <row r="1597" spans="4:6">
      <c r="D1597" s="221" t="s">
        <v>19526</v>
      </c>
      <c r="E1597" s="313">
        <v>41429</v>
      </c>
      <c r="F1597" s="225">
        <f t="shared" si="59"/>
        <v>41460</v>
      </c>
    </row>
    <row r="1598" spans="4:6">
      <c r="D1598" s="221" t="s">
        <v>19730</v>
      </c>
      <c r="E1598" s="313">
        <v>41443</v>
      </c>
      <c r="F1598" s="225">
        <f t="shared" si="59"/>
        <v>41474</v>
      </c>
    </row>
    <row r="1599" spans="4:6">
      <c r="D1599" s="221" t="s">
        <v>19504</v>
      </c>
      <c r="E1599" s="313">
        <v>41428</v>
      </c>
      <c r="F1599" s="225">
        <f t="shared" si="59"/>
        <v>41459</v>
      </c>
    </row>
    <row r="1600" spans="4:6">
      <c r="D1600" s="221" t="s">
        <v>19507</v>
      </c>
      <c r="E1600" s="313">
        <v>41429</v>
      </c>
      <c r="F1600" s="225">
        <f t="shared" si="59"/>
        <v>41460</v>
      </c>
    </row>
    <row r="1601" spans="4:6">
      <c r="D1601" s="221" t="s">
        <v>19501</v>
      </c>
      <c r="E1601" s="313">
        <v>41428</v>
      </c>
      <c r="F1601" s="225">
        <f t="shared" si="59"/>
        <v>41459</v>
      </c>
    </row>
    <row r="1602" spans="4:6">
      <c r="D1602" s="221" t="s">
        <v>19841</v>
      </c>
      <c r="E1602" s="313">
        <v>41445</v>
      </c>
      <c r="F1602" s="225">
        <f t="shared" si="59"/>
        <v>41476</v>
      </c>
    </row>
    <row r="1603" spans="4:6">
      <c r="D1603" s="221" t="s">
        <v>19844</v>
      </c>
      <c r="E1603" s="313">
        <v>41446</v>
      </c>
      <c r="F1603" s="225">
        <f t="shared" si="59"/>
        <v>41477</v>
      </c>
    </row>
    <row r="1604" spans="4:6">
      <c r="D1604" s="221" t="s">
        <v>19581</v>
      </c>
      <c r="E1604" s="313">
        <v>41452</v>
      </c>
      <c r="F1604" s="225">
        <f t="shared" ref="F1604:F1667" si="60">E1604+31</f>
        <v>41483</v>
      </c>
    </row>
    <row r="1605" spans="4:6">
      <c r="D1605" s="221" t="s">
        <v>19583</v>
      </c>
      <c r="E1605" s="313">
        <v>41453</v>
      </c>
      <c r="F1605" s="225">
        <f t="shared" si="60"/>
        <v>41484</v>
      </c>
    </row>
    <row r="1606" spans="4:6">
      <c r="D1606" s="221" t="s">
        <v>19585</v>
      </c>
      <c r="E1606" s="313">
        <v>41432</v>
      </c>
      <c r="F1606" s="225">
        <f t="shared" si="60"/>
        <v>41463</v>
      </c>
    </row>
    <row r="1607" spans="4:6">
      <c r="D1607" s="221" t="s">
        <v>19588</v>
      </c>
      <c r="E1607" s="313">
        <v>41453</v>
      </c>
      <c r="F1607" s="225">
        <f t="shared" si="60"/>
        <v>41484</v>
      </c>
    </row>
    <row r="1608" spans="4:6">
      <c r="D1608" s="221" t="s">
        <v>19870</v>
      </c>
      <c r="E1608" s="313">
        <v>41444</v>
      </c>
      <c r="F1608" s="225">
        <f t="shared" si="60"/>
        <v>41475</v>
      </c>
    </row>
    <row r="1609" spans="4:6">
      <c r="D1609" s="221" t="s">
        <v>19873</v>
      </c>
      <c r="E1609" s="313">
        <v>41444</v>
      </c>
      <c r="F1609" s="225">
        <f t="shared" si="60"/>
        <v>41475</v>
      </c>
    </row>
    <row r="1610" spans="4:6">
      <c r="D1610" s="221" t="s">
        <v>19876</v>
      </c>
      <c r="E1610" s="313">
        <v>41444</v>
      </c>
      <c r="F1610" s="225">
        <f t="shared" si="60"/>
        <v>41475</v>
      </c>
    </row>
    <row r="1611" spans="4:6">
      <c r="D1611" s="221" t="s">
        <v>20044</v>
      </c>
      <c r="E1611" s="313">
        <v>41452</v>
      </c>
      <c r="F1611" s="225">
        <f t="shared" si="60"/>
        <v>41483</v>
      </c>
    </row>
    <row r="1612" spans="4:6">
      <c r="D1612" s="221" t="s">
        <v>20030</v>
      </c>
      <c r="E1612" s="313">
        <v>41452</v>
      </c>
      <c r="F1612" s="225">
        <f t="shared" si="60"/>
        <v>41483</v>
      </c>
    </row>
    <row r="1613" spans="4:6">
      <c r="D1613" s="221" t="s">
        <v>20017</v>
      </c>
      <c r="E1613" s="313">
        <v>41449</v>
      </c>
      <c r="F1613" s="225">
        <f t="shared" si="60"/>
        <v>41480</v>
      </c>
    </row>
    <row r="1614" spans="4:6">
      <c r="D1614" s="221" t="s">
        <v>20020</v>
      </c>
      <c r="E1614" s="313">
        <v>41449</v>
      </c>
      <c r="F1614" s="225">
        <f t="shared" si="60"/>
        <v>41480</v>
      </c>
    </row>
    <row r="1615" spans="4:6">
      <c r="D1615" s="221" t="s">
        <v>19748</v>
      </c>
      <c r="E1615" s="313">
        <v>41443</v>
      </c>
      <c r="F1615" s="225">
        <f t="shared" si="60"/>
        <v>41474</v>
      </c>
    </row>
    <row r="1616" spans="4:6">
      <c r="D1616" s="221" t="s">
        <v>19776</v>
      </c>
      <c r="E1616" s="313">
        <v>41444</v>
      </c>
      <c r="F1616" s="225">
        <f t="shared" si="60"/>
        <v>41475</v>
      </c>
    </row>
    <row r="1617" spans="4:6">
      <c r="D1617" s="221" t="s">
        <v>20052</v>
      </c>
      <c r="E1617" s="313">
        <v>41452</v>
      </c>
      <c r="F1617" s="225">
        <f t="shared" si="60"/>
        <v>41483</v>
      </c>
    </row>
    <row r="1618" spans="4:6">
      <c r="D1618" s="221" t="s">
        <v>19857</v>
      </c>
      <c r="E1618" s="313">
        <v>41445</v>
      </c>
      <c r="F1618" s="225">
        <f t="shared" si="60"/>
        <v>41476</v>
      </c>
    </row>
    <row r="1619" spans="4:6">
      <c r="D1619" s="221" t="s">
        <v>19926</v>
      </c>
      <c r="E1619" s="313">
        <v>41452</v>
      </c>
      <c r="F1619" s="225">
        <f t="shared" si="60"/>
        <v>41483</v>
      </c>
    </row>
    <row r="1620" spans="4:6">
      <c r="D1620" s="221" t="s">
        <v>20038</v>
      </c>
      <c r="E1620" s="313">
        <v>41449</v>
      </c>
      <c r="F1620" s="225">
        <f t="shared" si="60"/>
        <v>41480</v>
      </c>
    </row>
    <row r="1621" spans="4:6">
      <c r="D1621" s="221" t="s">
        <v>19707</v>
      </c>
      <c r="E1621" s="313">
        <v>41442</v>
      </c>
      <c r="F1621" s="225">
        <f t="shared" si="60"/>
        <v>41473</v>
      </c>
    </row>
    <row r="1622" spans="4:6">
      <c r="D1622" s="221" t="s">
        <v>19710</v>
      </c>
      <c r="E1622" s="313">
        <v>41442</v>
      </c>
      <c r="F1622" s="225">
        <f t="shared" si="60"/>
        <v>41473</v>
      </c>
    </row>
    <row r="1623" spans="4:6">
      <c r="D1623" s="221" t="s">
        <v>19713</v>
      </c>
      <c r="E1623" s="313">
        <v>41439</v>
      </c>
      <c r="F1623" s="225">
        <f t="shared" si="60"/>
        <v>41470</v>
      </c>
    </row>
    <row r="1624" spans="4:6">
      <c r="D1624" s="221" t="s">
        <v>19893</v>
      </c>
      <c r="E1624" s="313">
        <v>41452</v>
      </c>
      <c r="F1624" s="225">
        <f t="shared" si="60"/>
        <v>41483</v>
      </c>
    </row>
    <row r="1625" spans="4:6">
      <c r="D1625" s="221" t="s">
        <v>20066</v>
      </c>
      <c r="E1625" s="313">
        <v>41453</v>
      </c>
      <c r="F1625" s="225">
        <f t="shared" si="60"/>
        <v>41484</v>
      </c>
    </row>
    <row r="1626" spans="4:6">
      <c r="D1626" s="221" t="s">
        <v>20035</v>
      </c>
      <c r="E1626" s="313">
        <v>41452</v>
      </c>
      <c r="F1626" s="225">
        <f t="shared" si="60"/>
        <v>41483</v>
      </c>
    </row>
    <row r="1627" spans="4:6">
      <c r="D1627" s="221" t="s">
        <v>20162</v>
      </c>
      <c r="E1627" s="313">
        <v>41452</v>
      </c>
      <c r="F1627" s="225">
        <f t="shared" si="60"/>
        <v>41483</v>
      </c>
    </row>
    <row r="1628" spans="4:6">
      <c r="D1628" s="221" t="s">
        <v>19992</v>
      </c>
      <c r="E1628" s="313">
        <v>41452</v>
      </c>
      <c r="F1628" s="225">
        <f t="shared" si="60"/>
        <v>41483</v>
      </c>
    </row>
    <row r="1629" spans="4:6">
      <c r="D1629" s="221" t="s">
        <v>19997</v>
      </c>
      <c r="E1629" s="313">
        <v>41452</v>
      </c>
      <c r="F1629" s="225">
        <f t="shared" si="60"/>
        <v>41483</v>
      </c>
    </row>
    <row r="1630" spans="4:6">
      <c r="D1630" s="221" t="s">
        <v>19860</v>
      </c>
      <c r="E1630" s="313">
        <v>41449</v>
      </c>
      <c r="F1630" s="225">
        <f t="shared" si="60"/>
        <v>41480</v>
      </c>
    </row>
    <row r="1631" spans="4:6">
      <c r="D1631" s="221" t="s">
        <v>19862</v>
      </c>
      <c r="E1631" s="313">
        <v>41449</v>
      </c>
      <c r="F1631" s="225">
        <f t="shared" si="60"/>
        <v>41480</v>
      </c>
    </row>
    <row r="1632" spans="4:6">
      <c r="D1632" s="221" t="s">
        <v>19666</v>
      </c>
      <c r="E1632" s="313">
        <v>41437</v>
      </c>
      <c r="F1632" s="225">
        <f t="shared" si="60"/>
        <v>41468</v>
      </c>
    </row>
    <row r="1633" spans="4:6">
      <c r="D1633" s="221" t="s">
        <v>19847</v>
      </c>
      <c r="E1633" s="313">
        <v>41449</v>
      </c>
      <c r="F1633" s="225">
        <f t="shared" si="60"/>
        <v>41480</v>
      </c>
    </row>
    <row r="1634" spans="4:6">
      <c r="D1634" s="221" t="s">
        <v>19850</v>
      </c>
      <c r="E1634" s="313">
        <v>41446</v>
      </c>
      <c r="F1634" s="225">
        <f t="shared" si="60"/>
        <v>41477</v>
      </c>
    </row>
    <row r="1635" spans="4:6">
      <c r="D1635" s="221" t="s">
        <v>19853</v>
      </c>
      <c r="E1635" s="313">
        <v>41449</v>
      </c>
      <c r="F1635" s="225">
        <f t="shared" si="60"/>
        <v>41480</v>
      </c>
    </row>
    <row r="1636" spans="4:6">
      <c r="D1636" s="221" t="s">
        <v>19303</v>
      </c>
      <c r="E1636" s="313">
        <v>41430</v>
      </c>
      <c r="F1636" s="225">
        <f t="shared" si="60"/>
        <v>41461</v>
      </c>
    </row>
    <row r="1637" spans="4:6">
      <c r="D1637" s="221" t="s">
        <v>19896</v>
      </c>
      <c r="E1637" s="313">
        <v>41453</v>
      </c>
      <c r="F1637" s="225">
        <f t="shared" si="60"/>
        <v>41484</v>
      </c>
    </row>
    <row r="1638" spans="4:6">
      <c r="D1638" s="221" t="s">
        <v>19899</v>
      </c>
      <c r="E1638" s="313">
        <v>41452</v>
      </c>
      <c r="F1638" s="225">
        <f t="shared" si="60"/>
        <v>41483</v>
      </c>
    </row>
    <row r="1639" spans="4:6">
      <c r="D1639" s="221" t="s">
        <v>19716</v>
      </c>
      <c r="E1639" s="313">
        <v>41443</v>
      </c>
      <c r="F1639" s="225">
        <f t="shared" si="60"/>
        <v>41474</v>
      </c>
    </row>
    <row r="1640" spans="4:6">
      <c r="D1640" s="221" t="s">
        <v>19723</v>
      </c>
      <c r="E1640" s="313">
        <v>41443</v>
      </c>
      <c r="F1640" s="225">
        <f t="shared" si="60"/>
        <v>41474</v>
      </c>
    </row>
    <row r="1641" spans="4:6">
      <c r="D1641" s="221" t="s">
        <v>19719</v>
      </c>
      <c r="E1641" s="313">
        <v>41439</v>
      </c>
      <c r="F1641" s="225">
        <f t="shared" si="60"/>
        <v>41470</v>
      </c>
    </row>
    <row r="1642" spans="4:6">
      <c r="D1642" s="221" t="s">
        <v>19726</v>
      </c>
      <c r="E1642" s="313">
        <v>41442</v>
      </c>
      <c r="F1642" s="225">
        <f t="shared" si="60"/>
        <v>41473</v>
      </c>
    </row>
    <row r="1643" spans="4:6">
      <c r="D1643" s="221" t="s">
        <v>19728</v>
      </c>
      <c r="E1643" s="313">
        <v>41449</v>
      </c>
      <c r="F1643" s="225">
        <f t="shared" si="60"/>
        <v>41480</v>
      </c>
    </row>
    <row r="1644" spans="4:6">
      <c r="D1644" s="221" t="s">
        <v>19736</v>
      </c>
      <c r="E1644" s="313">
        <v>41438</v>
      </c>
      <c r="F1644" s="225">
        <f t="shared" si="60"/>
        <v>41469</v>
      </c>
    </row>
    <row r="1645" spans="4:6">
      <c r="D1645" s="221" t="s">
        <v>19867</v>
      </c>
      <c r="E1645" s="313">
        <v>41449</v>
      </c>
      <c r="F1645" s="225">
        <f t="shared" si="60"/>
        <v>41480</v>
      </c>
    </row>
    <row r="1646" spans="4:6">
      <c r="D1646" s="221" t="s">
        <v>19595</v>
      </c>
      <c r="E1646" s="313">
        <v>41432</v>
      </c>
      <c r="F1646" s="225">
        <f t="shared" si="60"/>
        <v>41463</v>
      </c>
    </row>
    <row r="1647" spans="4:6">
      <c r="D1647" s="221" t="s">
        <v>19472</v>
      </c>
      <c r="E1647" s="313">
        <v>41430</v>
      </c>
      <c r="F1647" s="225">
        <f t="shared" si="60"/>
        <v>41461</v>
      </c>
    </row>
    <row r="1648" spans="4:6">
      <c r="D1648" s="221" t="s">
        <v>19551</v>
      </c>
      <c r="E1648" s="313">
        <v>41430</v>
      </c>
      <c r="F1648" s="225">
        <f t="shared" si="60"/>
        <v>41461</v>
      </c>
    </row>
    <row r="1649" spans="4:7">
      <c r="D1649" s="221" t="s">
        <v>19474</v>
      </c>
      <c r="E1649" s="313">
        <v>41429</v>
      </c>
      <c r="F1649" s="225">
        <f t="shared" si="60"/>
        <v>41460</v>
      </c>
    </row>
    <row r="1650" spans="4:7">
      <c r="D1650" s="221" t="s">
        <v>19452</v>
      </c>
      <c r="E1650" s="313">
        <v>41429</v>
      </c>
      <c r="F1650" s="225">
        <f t="shared" si="60"/>
        <v>41460</v>
      </c>
    </row>
    <row r="1651" spans="4:7">
      <c r="D1651" s="221" t="s">
        <v>19449</v>
      </c>
      <c r="E1651" s="313">
        <v>41429</v>
      </c>
      <c r="F1651" s="225">
        <f t="shared" si="60"/>
        <v>41460</v>
      </c>
    </row>
    <row r="1652" spans="4:7">
      <c r="D1652" s="221" t="s">
        <v>19445</v>
      </c>
      <c r="E1652" s="313">
        <v>41431</v>
      </c>
      <c r="F1652" s="225">
        <f t="shared" si="60"/>
        <v>41462</v>
      </c>
    </row>
    <row r="1653" spans="4:7">
      <c r="D1653" s="221" t="s">
        <v>18724</v>
      </c>
      <c r="E1653" s="313">
        <v>41450</v>
      </c>
      <c r="F1653" s="225">
        <f t="shared" si="60"/>
        <v>41481</v>
      </c>
    </row>
    <row r="1654" spans="4:7">
      <c r="D1654" s="221" t="s">
        <v>19644</v>
      </c>
      <c r="E1654" s="313">
        <v>41437</v>
      </c>
      <c r="F1654" s="225">
        <f t="shared" si="60"/>
        <v>41468</v>
      </c>
    </row>
    <row r="1655" spans="4:7">
      <c r="D1655" s="221" t="s">
        <v>19647</v>
      </c>
      <c r="E1655" s="313">
        <v>41436</v>
      </c>
      <c r="F1655" s="225">
        <f t="shared" si="60"/>
        <v>41467</v>
      </c>
    </row>
    <row r="1656" spans="4:7">
      <c r="D1656" s="221" t="s">
        <v>19598</v>
      </c>
      <c r="E1656" s="313">
        <v>41432</v>
      </c>
      <c r="F1656" s="225">
        <f t="shared" si="60"/>
        <v>41463</v>
      </c>
    </row>
    <row r="1657" spans="4:7">
      <c r="D1657" s="221" t="s">
        <v>19600</v>
      </c>
      <c r="E1657" s="313">
        <v>41432</v>
      </c>
      <c r="F1657" s="225">
        <f t="shared" si="60"/>
        <v>41463</v>
      </c>
    </row>
    <row r="1658" spans="4:7">
      <c r="D1658" s="221" t="s">
        <v>20072</v>
      </c>
      <c r="E1658" s="313">
        <v>41453</v>
      </c>
      <c r="F1658" s="225">
        <f t="shared" si="60"/>
        <v>41484</v>
      </c>
    </row>
    <row r="1659" spans="4:7">
      <c r="D1659" s="221" t="s">
        <v>19477</v>
      </c>
      <c r="E1659" s="313">
        <v>41429</v>
      </c>
      <c r="F1659" s="225">
        <f t="shared" si="60"/>
        <v>41460</v>
      </c>
    </row>
    <row r="1660" spans="4:7">
      <c r="D1660" s="221" t="s">
        <v>19922</v>
      </c>
      <c r="E1660" s="313">
        <v>41450</v>
      </c>
      <c r="F1660" s="225">
        <f t="shared" si="60"/>
        <v>41481</v>
      </c>
    </row>
    <row r="1661" spans="4:7">
      <c r="D1661" s="221" t="s">
        <v>19650</v>
      </c>
      <c r="E1661" s="313">
        <v>41435</v>
      </c>
      <c r="F1661" s="225">
        <f t="shared" si="60"/>
        <v>41466</v>
      </c>
    </row>
    <row r="1662" spans="4:7">
      <c r="D1662" s="221" t="s">
        <v>19443</v>
      </c>
      <c r="E1662" s="313">
        <v>41431</v>
      </c>
      <c r="F1662" s="225">
        <f t="shared" si="60"/>
        <v>41462</v>
      </c>
    </row>
    <row r="1663" spans="4:7" ht="15.75" thickBot="1">
      <c r="D1663" s="311" t="s">
        <v>20141</v>
      </c>
      <c r="E1663" s="314">
        <v>41453</v>
      </c>
      <c r="F1663" s="225">
        <f t="shared" si="60"/>
        <v>41484</v>
      </c>
    </row>
    <row r="1664" spans="4:7" ht="15.75" thickBot="1">
      <c r="D1664" s="24" t="s">
        <v>8629</v>
      </c>
      <c r="E1664" s="14">
        <v>41207</v>
      </c>
      <c r="F1664" s="16" t="s">
        <v>20197</v>
      </c>
      <c r="G1664" s="16"/>
    </row>
    <row r="1665" spans="4:6">
      <c r="D1665" s="315" t="s">
        <v>18489</v>
      </c>
      <c r="E1665" s="318">
        <v>41404</v>
      </c>
      <c r="F1665" s="225">
        <f t="shared" si="60"/>
        <v>41435</v>
      </c>
    </row>
    <row r="1666" spans="4:6">
      <c r="D1666" s="316" t="s">
        <v>18307</v>
      </c>
      <c r="E1666" s="319">
        <v>41404</v>
      </c>
      <c r="F1666" s="225">
        <f t="shared" si="60"/>
        <v>41435</v>
      </c>
    </row>
    <row r="1667" spans="4:6">
      <c r="D1667" s="316" t="s">
        <v>17745</v>
      </c>
      <c r="E1667" s="319">
        <v>41397</v>
      </c>
      <c r="F1667" s="225">
        <f t="shared" si="60"/>
        <v>41428</v>
      </c>
    </row>
    <row r="1668" spans="4:6">
      <c r="D1668" s="316" t="s">
        <v>17769</v>
      </c>
      <c r="E1668" s="319">
        <v>41396</v>
      </c>
      <c r="F1668" s="225">
        <f t="shared" ref="F1668:F1731" si="61">E1668+31</f>
        <v>41427</v>
      </c>
    </row>
    <row r="1669" spans="4:6">
      <c r="D1669" s="316" t="s">
        <v>17840</v>
      </c>
      <c r="E1669" s="319">
        <v>41396</v>
      </c>
      <c r="F1669" s="225">
        <f t="shared" si="61"/>
        <v>41427</v>
      </c>
    </row>
    <row r="1670" spans="4:6">
      <c r="D1670" s="316" t="s">
        <v>17812</v>
      </c>
      <c r="E1670" s="319">
        <v>41397</v>
      </c>
      <c r="F1670" s="225">
        <f t="shared" si="61"/>
        <v>41428</v>
      </c>
    </row>
    <row r="1671" spans="4:6">
      <c r="D1671" s="316" t="s">
        <v>19317</v>
      </c>
      <c r="E1671" s="319">
        <v>41422</v>
      </c>
      <c r="F1671" s="225">
        <f t="shared" si="61"/>
        <v>41453</v>
      </c>
    </row>
    <row r="1672" spans="4:6">
      <c r="D1672" s="316" t="s">
        <v>18292</v>
      </c>
      <c r="E1672" s="319">
        <v>41401</v>
      </c>
      <c r="F1672" s="225">
        <f t="shared" si="61"/>
        <v>41432</v>
      </c>
    </row>
    <row r="1673" spans="4:6">
      <c r="D1673" s="316" t="s">
        <v>18295</v>
      </c>
      <c r="E1673" s="319">
        <v>41402</v>
      </c>
      <c r="F1673" s="225">
        <f t="shared" si="61"/>
        <v>41433</v>
      </c>
    </row>
    <row r="1674" spans="4:6">
      <c r="D1674" s="316" t="s">
        <v>17740</v>
      </c>
      <c r="E1674" s="319">
        <v>41397</v>
      </c>
      <c r="F1674" s="225">
        <f t="shared" si="61"/>
        <v>41428</v>
      </c>
    </row>
    <row r="1675" spans="4:6">
      <c r="D1675" s="316" t="s">
        <v>17750</v>
      </c>
      <c r="E1675" s="319">
        <v>41396</v>
      </c>
      <c r="F1675" s="225">
        <f t="shared" si="61"/>
        <v>41427</v>
      </c>
    </row>
    <row r="1676" spans="4:6">
      <c r="D1676" s="316" t="s">
        <v>17815</v>
      </c>
      <c r="E1676" s="319">
        <v>41397</v>
      </c>
      <c r="F1676" s="225">
        <f t="shared" si="61"/>
        <v>41428</v>
      </c>
    </row>
    <row r="1677" spans="4:6">
      <c r="D1677" s="316" t="s">
        <v>18628</v>
      </c>
      <c r="E1677" s="319">
        <v>41408</v>
      </c>
      <c r="F1677" s="225">
        <f t="shared" si="61"/>
        <v>41439</v>
      </c>
    </row>
    <row r="1678" spans="4:6">
      <c r="D1678" s="316" t="s">
        <v>19288</v>
      </c>
      <c r="E1678" s="319">
        <v>41419</v>
      </c>
      <c r="F1678" s="225">
        <f t="shared" si="61"/>
        <v>41450</v>
      </c>
    </row>
    <row r="1679" spans="4:6">
      <c r="D1679" s="316" t="s">
        <v>19291</v>
      </c>
      <c r="E1679" s="319">
        <v>41417</v>
      </c>
      <c r="F1679" s="225">
        <f t="shared" si="61"/>
        <v>41448</v>
      </c>
    </row>
    <row r="1680" spans="4:6">
      <c r="D1680" s="316" t="s">
        <v>19294</v>
      </c>
      <c r="E1680" s="319">
        <v>41418</v>
      </c>
      <c r="F1680" s="225">
        <f t="shared" si="61"/>
        <v>41449</v>
      </c>
    </row>
    <row r="1681" spans="4:6">
      <c r="D1681" s="316" t="s">
        <v>18310</v>
      </c>
      <c r="E1681" s="319">
        <v>41402</v>
      </c>
      <c r="F1681" s="225">
        <f t="shared" si="61"/>
        <v>41433</v>
      </c>
    </row>
    <row r="1682" spans="4:6">
      <c r="D1682" s="316" t="s">
        <v>18313</v>
      </c>
      <c r="E1682" s="319">
        <v>41404</v>
      </c>
      <c r="F1682" s="225">
        <f t="shared" si="61"/>
        <v>41435</v>
      </c>
    </row>
    <row r="1683" spans="4:6">
      <c r="D1683" s="316" t="s">
        <v>18631</v>
      </c>
      <c r="E1683" s="319">
        <v>41408</v>
      </c>
      <c r="F1683" s="225">
        <f t="shared" si="61"/>
        <v>41439</v>
      </c>
    </row>
    <row r="1684" spans="4:6">
      <c r="D1684" s="316" t="s">
        <v>18315</v>
      </c>
      <c r="E1684" s="319">
        <v>41409</v>
      </c>
      <c r="F1684" s="225">
        <f t="shared" si="61"/>
        <v>41440</v>
      </c>
    </row>
    <row r="1685" spans="4:6">
      <c r="D1685" s="316" t="s">
        <v>18635</v>
      </c>
      <c r="E1685" s="319">
        <v>41409</v>
      </c>
      <c r="F1685" s="225">
        <f t="shared" si="61"/>
        <v>41440</v>
      </c>
    </row>
    <row r="1686" spans="4:6">
      <c r="D1686" s="316" t="s">
        <v>18317</v>
      </c>
      <c r="E1686" s="319">
        <v>41404</v>
      </c>
      <c r="F1686" s="225">
        <f t="shared" si="61"/>
        <v>41435</v>
      </c>
    </row>
    <row r="1687" spans="4:6">
      <c r="D1687" s="316" t="s">
        <v>18529</v>
      </c>
      <c r="E1687" s="319">
        <v>41404</v>
      </c>
      <c r="F1687" s="225">
        <f t="shared" si="61"/>
        <v>41435</v>
      </c>
    </row>
    <row r="1688" spans="4:6">
      <c r="D1688" s="316" t="s">
        <v>18496</v>
      </c>
      <c r="E1688" s="319">
        <v>41404</v>
      </c>
      <c r="F1688" s="225">
        <f t="shared" si="61"/>
        <v>41435</v>
      </c>
    </row>
    <row r="1689" spans="4:6">
      <c r="D1689" s="316" t="s">
        <v>18638</v>
      </c>
      <c r="E1689" s="319">
        <v>41408</v>
      </c>
      <c r="F1689" s="225">
        <f t="shared" si="61"/>
        <v>41439</v>
      </c>
    </row>
    <row r="1690" spans="4:6">
      <c r="D1690" s="316" t="s">
        <v>18319</v>
      </c>
      <c r="E1690" s="319">
        <v>41404</v>
      </c>
      <c r="F1690" s="225">
        <f t="shared" si="61"/>
        <v>41435</v>
      </c>
    </row>
    <row r="1691" spans="4:6">
      <c r="D1691" s="316" t="s">
        <v>18321</v>
      </c>
      <c r="E1691" s="319">
        <v>41402</v>
      </c>
      <c r="F1691" s="225">
        <f t="shared" si="61"/>
        <v>41433</v>
      </c>
    </row>
    <row r="1692" spans="4:6">
      <c r="D1692" s="316" t="s">
        <v>18643</v>
      </c>
      <c r="E1692" s="319">
        <v>41408</v>
      </c>
      <c r="F1692" s="225">
        <f t="shared" si="61"/>
        <v>41439</v>
      </c>
    </row>
    <row r="1693" spans="4:6">
      <c r="D1693" s="316" t="s">
        <v>18499</v>
      </c>
      <c r="E1693" s="319">
        <v>41408</v>
      </c>
      <c r="F1693" s="225">
        <f t="shared" si="61"/>
        <v>41439</v>
      </c>
    </row>
    <row r="1694" spans="4:6">
      <c r="D1694" s="316" t="s">
        <v>18621</v>
      </c>
      <c r="E1694" s="319">
        <v>41408</v>
      </c>
      <c r="F1694" s="225">
        <f t="shared" si="61"/>
        <v>41439</v>
      </c>
    </row>
    <row r="1695" spans="4:6">
      <c r="D1695" s="316" t="s">
        <v>19323</v>
      </c>
      <c r="E1695" s="319">
        <v>41421</v>
      </c>
      <c r="F1695" s="225">
        <f t="shared" si="61"/>
        <v>41452</v>
      </c>
    </row>
    <row r="1696" spans="4:6">
      <c r="D1696" s="316" t="s">
        <v>18707</v>
      </c>
      <c r="E1696" s="319">
        <v>41414</v>
      </c>
      <c r="F1696" s="225">
        <f t="shared" si="61"/>
        <v>41445</v>
      </c>
    </row>
    <row r="1697" spans="4:6">
      <c r="D1697" s="316" t="s">
        <v>19252</v>
      </c>
      <c r="E1697" s="319">
        <v>41417</v>
      </c>
      <c r="F1697" s="225">
        <f t="shared" si="61"/>
        <v>41448</v>
      </c>
    </row>
    <row r="1698" spans="4:6">
      <c r="D1698" s="316" t="s">
        <v>18649</v>
      </c>
      <c r="E1698" s="319">
        <v>41409</v>
      </c>
      <c r="F1698" s="225">
        <f t="shared" si="61"/>
        <v>41440</v>
      </c>
    </row>
    <row r="1699" spans="4:6">
      <c r="D1699" s="316" t="s">
        <v>18717</v>
      </c>
      <c r="E1699" s="319">
        <v>41410</v>
      </c>
      <c r="F1699" s="225">
        <f t="shared" si="61"/>
        <v>41441</v>
      </c>
    </row>
    <row r="1700" spans="4:6">
      <c r="D1700" s="316" t="s">
        <v>19256</v>
      </c>
      <c r="E1700" s="319">
        <v>41416</v>
      </c>
      <c r="F1700" s="225">
        <f t="shared" si="61"/>
        <v>41447</v>
      </c>
    </row>
    <row r="1701" spans="4:6">
      <c r="D1701" s="316" t="s">
        <v>19259</v>
      </c>
      <c r="E1701" s="319">
        <v>41416</v>
      </c>
      <c r="F1701" s="225">
        <f t="shared" si="61"/>
        <v>41447</v>
      </c>
    </row>
    <row r="1702" spans="4:6">
      <c r="D1702" s="316" t="s">
        <v>19262</v>
      </c>
      <c r="E1702" s="319">
        <v>41416</v>
      </c>
      <c r="F1702" s="225">
        <f t="shared" si="61"/>
        <v>41447</v>
      </c>
    </row>
    <row r="1703" spans="4:6">
      <c r="D1703" s="316" t="s">
        <v>19265</v>
      </c>
      <c r="E1703" s="319">
        <v>41415</v>
      </c>
      <c r="F1703" s="225">
        <f t="shared" si="61"/>
        <v>41446</v>
      </c>
    </row>
    <row r="1704" spans="4:6">
      <c r="D1704" s="316" t="s">
        <v>18666</v>
      </c>
      <c r="E1704" s="319">
        <v>41409</v>
      </c>
      <c r="F1704" s="225">
        <f t="shared" si="61"/>
        <v>41440</v>
      </c>
    </row>
    <row r="1705" spans="4:6">
      <c r="D1705" s="316" t="s">
        <v>18720</v>
      </c>
      <c r="E1705" s="319">
        <v>41411</v>
      </c>
      <c r="F1705" s="225">
        <f t="shared" si="61"/>
        <v>41442</v>
      </c>
    </row>
    <row r="1706" spans="4:6">
      <c r="D1706" s="22" t="s">
        <v>18574</v>
      </c>
      <c r="E1706" s="319">
        <v>41414</v>
      </c>
      <c r="F1706" s="225">
        <f t="shared" si="61"/>
        <v>41445</v>
      </c>
    </row>
    <row r="1707" spans="4:6">
      <c r="D1707" s="316" t="s">
        <v>19268</v>
      </c>
      <c r="E1707" s="319">
        <v>41416</v>
      </c>
      <c r="F1707" s="225">
        <f t="shared" si="61"/>
        <v>41447</v>
      </c>
    </row>
    <row r="1708" spans="4:6">
      <c r="D1708" s="316" t="s">
        <v>19271</v>
      </c>
      <c r="E1708" s="319">
        <v>41417</v>
      </c>
      <c r="F1708" s="225">
        <f t="shared" si="61"/>
        <v>41448</v>
      </c>
    </row>
    <row r="1709" spans="4:6">
      <c r="D1709" s="316" t="s">
        <v>19275</v>
      </c>
      <c r="E1709" s="319">
        <v>41419</v>
      </c>
      <c r="F1709" s="225">
        <f t="shared" si="61"/>
        <v>41450</v>
      </c>
    </row>
    <row r="1710" spans="4:6">
      <c r="D1710" s="316" t="s">
        <v>19312</v>
      </c>
      <c r="E1710" s="319">
        <v>41423</v>
      </c>
      <c r="F1710" s="225">
        <f t="shared" si="61"/>
        <v>41454</v>
      </c>
    </row>
    <row r="1711" spans="4:6">
      <c r="D1711" s="316" t="s">
        <v>17776</v>
      </c>
      <c r="E1711" s="319">
        <v>41396</v>
      </c>
      <c r="F1711" s="225">
        <f t="shared" si="61"/>
        <v>41427</v>
      </c>
    </row>
    <row r="1712" spans="4:6">
      <c r="D1712" s="316" t="s">
        <v>17849</v>
      </c>
      <c r="E1712" s="319">
        <v>41397</v>
      </c>
      <c r="F1712" s="225">
        <f t="shared" si="61"/>
        <v>41428</v>
      </c>
    </row>
    <row r="1713" spans="4:6">
      <c r="D1713" s="316" t="s">
        <v>19389</v>
      </c>
      <c r="E1713" s="319">
        <v>41423</v>
      </c>
      <c r="F1713" s="225">
        <f t="shared" si="61"/>
        <v>41454</v>
      </c>
    </row>
    <row r="1714" spans="4:6">
      <c r="D1714" s="316" t="s">
        <v>17701</v>
      </c>
      <c r="E1714" s="319">
        <v>41396</v>
      </c>
      <c r="F1714" s="225">
        <f t="shared" si="61"/>
        <v>41427</v>
      </c>
    </row>
    <row r="1715" spans="4:6">
      <c r="D1715" s="316" t="s">
        <v>19386</v>
      </c>
      <c r="E1715" s="319">
        <v>41423</v>
      </c>
      <c r="F1715" s="225">
        <f t="shared" si="61"/>
        <v>41454</v>
      </c>
    </row>
    <row r="1716" spans="4:6">
      <c r="D1716" s="316" t="s">
        <v>19381</v>
      </c>
      <c r="E1716" s="319">
        <v>41423</v>
      </c>
      <c r="F1716" s="225">
        <f t="shared" si="61"/>
        <v>41454</v>
      </c>
    </row>
    <row r="1717" spans="4:6">
      <c r="D1717" s="316" t="s">
        <v>19378</v>
      </c>
      <c r="E1717" s="319">
        <v>41423</v>
      </c>
      <c r="F1717" s="225">
        <f t="shared" si="61"/>
        <v>41454</v>
      </c>
    </row>
    <row r="1718" spans="4:6">
      <c r="D1718" s="316" t="s">
        <v>17844</v>
      </c>
      <c r="E1718" s="319">
        <v>41397</v>
      </c>
      <c r="F1718" s="225">
        <f t="shared" si="61"/>
        <v>41428</v>
      </c>
    </row>
    <row r="1719" spans="4:6" ht="15.75" thickBot="1">
      <c r="D1719" s="317" t="s">
        <v>18451</v>
      </c>
      <c r="E1719" s="320">
        <v>41403</v>
      </c>
      <c r="F1719" s="225">
        <f t="shared" si="61"/>
        <v>41434</v>
      </c>
    </row>
    <row r="1720" spans="4:6">
      <c r="D1720" s="214" t="s">
        <v>8282</v>
      </c>
      <c r="E1720" s="312">
        <v>41411</v>
      </c>
      <c r="F1720" s="225">
        <f t="shared" si="61"/>
        <v>41442</v>
      </c>
    </row>
    <row r="1721" spans="4:6">
      <c r="D1721" s="221" t="s">
        <v>19206</v>
      </c>
      <c r="E1721" s="313">
        <v>41414</v>
      </c>
      <c r="F1721" s="225">
        <f t="shared" si="61"/>
        <v>41445</v>
      </c>
    </row>
    <row r="1722" spans="4:6">
      <c r="D1722" s="221" t="s">
        <v>17785</v>
      </c>
      <c r="E1722" s="313">
        <v>41396</v>
      </c>
      <c r="F1722" s="225">
        <f t="shared" si="61"/>
        <v>41427</v>
      </c>
    </row>
    <row r="1723" spans="4:6">
      <c r="D1723" s="221" t="s">
        <v>17738</v>
      </c>
      <c r="E1723" s="313">
        <v>41396</v>
      </c>
      <c r="F1723" s="225">
        <f t="shared" si="61"/>
        <v>41427</v>
      </c>
    </row>
    <row r="1724" spans="4:6">
      <c r="D1724" s="221" t="s">
        <v>17806</v>
      </c>
      <c r="E1724" s="313">
        <v>41397</v>
      </c>
      <c r="F1724" s="225">
        <f t="shared" si="61"/>
        <v>41428</v>
      </c>
    </row>
    <row r="1725" spans="4:6">
      <c r="D1725" s="221" t="s">
        <v>17803</v>
      </c>
      <c r="E1725" s="313">
        <v>41396</v>
      </c>
      <c r="F1725" s="225">
        <f t="shared" si="61"/>
        <v>41427</v>
      </c>
    </row>
    <row r="1726" spans="4:6">
      <c r="D1726" s="221" t="s">
        <v>18485</v>
      </c>
      <c r="E1726" s="313">
        <v>41404</v>
      </c>
      <c r="F1726" s="225">
        <f t="shared" si="61"/>
        <v>41435</v>
      </c>
    </row>
    <row r="1727" spans="4:6">
      <c r="D1727" s="221" t="s">
        <v>18512</v>
      </c>
      <c r="E1727" s="313">
        <v>41404</v>
      </c>
      <c r="F1727" s="225">
        <f t="shared" si="61"/>
        <v>41435</v>
      </c>
    </row>
    <row r="1728" spans="4:6">
      <c r="D1728" s="221" t="s">
        <v>18487</v>
      </c>
      <c r="E1728" s="313">
        <v>41404</v>
      </c>
      <c r="F1728" s="225">
        <f t="shared" si="61"/>
        <v>41435</v>
      </c>
    </row>
    <row r="1729" spans="4:6">
      <c r="D1729" s="221" t="s">
        <v>17794</v>
      </c>
      <c r="E1729" s="313">
        <v>41397</v>
      </c>
      <c r="F1729" s="225">
        <f t="shared" si="61"/>
        <v>41428</v>
      </c>
    </row>
    <row r="1730" spans="4:6">
      <c r="D1730" s="221" t="s">
        <v>17891</v>
      </c>
      <c r="E1730" s="313">
        <v>41400</v>
      </c>
      <c r="F1730" s="225">
        <f t="shared" si="61"/>
        <v>41431</v>
      </c>
    </row>
    <row r="1731" spans="4:6">
      <c r="D1731" s="221" t="s">
        <v>17791</v>
      </c>
      <c r="E1731" s="313">
        <v>41397</v>
      </c>
      <c r="F1731" s="225">
        <f t="shared" si="61"/>
        <v>41428</v>
      </c>
    </row>
    <row r="1732" spans="4:6">
      <c r="D1732" s="221" t="s">
        <v>17788</v>
      </c>
      <c r="E1732" s="313">
        <v>41396</v>
      </c>
      <c r="F1732" s="225">
        <f t="shared" ref="F1732:F1795" si="62">E1732+31</f>
        <v>41427</v>
      </c>
    </row>
    <row r="1733" spans="4:6">
      <c r="D1733" s="221" t="s">
        <v>19410</v>
      </c>
      <c r="E1733" s="313">
        <v>41423</v>
      </c>
      <c r="F1733" s="225">
        <f t="shared" si="62"/>
        <v>41454</v>
      </c>
    </row>
    <row r="1734" spans="4:6">
      <c r="D1734" s="221" t="s">
        <v>19413</v>
      </c>
      <c r="E1734" s="313">
        <v>41423</v>
      </c>
      <c r="F1734" s="225">
        <f t="shared" si="62"/>
        <v>41454</v>
      </c>
    </row>
    <row r="1735" spans="4:6">
      <c r="D1735" s="221" t="s">
        <v>19295</v>
      </c>
      <c r="E1735" s="313">
        <v>41419</v>
      </c>
      <c r="F1735" s="225">
        <f t="shared" si="62"/>
        <v>41450</v>
      </c>
    </row>
    <row r="1736" spans="4:6">
      <c r="D1736" s="221" t="s">
        <v>18506</v>
      </c>
      <c r="E1736" s="313">
        <v>41404</v>
      </c>
      <c r="F1736" s="225">
        <f t="shared" si="62"/>
        <v>41435</v>
      </c>
    </row>
    <row r="1737" spans="4:6">
      <c r="D1737" s="221" t="s">
        <v>18286</v>
      </c>
      <c r="E1737" s="313">
        <v>41402</v>
      </c>
      <c r="F1737" s="225">
        <f t="shared" si="62"/>
        <v>41433</v>
      </c>
    </row>
    <row r="1738" spans="4:6">
      <c r="D1738" s="221" t="s">
        <v>18289</v>
      </c>
      <c r="E1738" s="313">
        <v>41402</v>
      </c>
      <c r="F1738" s="225">
        <f t="shared" si="62"/>
        <v>41433</v>
      </c>
    </row>
    <row r="1739" spans="4:6">
      <c r="D1739" s="221" t="s">
        <v>18482</v>
      </c>
      <c r="E1739" s="313">
        <v>41403</v>
      </c>
      <c r="F1739" s="225">
        <f t="shared" si="62"/>
        <v>41434</v>
      </c>
    </row>
    <row r="1740" spans="4:6">
      <c r="D1740" s="221" t="s">
        <v>17076</v>
      </c>
      <c r="E1740" s="313">
        <v>41407</v>
      </c>
      <c r="F1740" s="225">
        <f t="shared" si="62"/>
        <v>41438</v>
      </c>
    </row>
    <row r="1741" spans="4:6">
      <c r="D1741" s="221" t="s">
        <v>19329</v>
      </c>
      <c r="E1741" s="313">
        <v>41422</v>
      </c>
      <c r="F1741" s="225">
        <f t="shared" si="62"/>
        <v>41453</v>
      </c>
    </row>
    <row r="1742" spans="4:6">
      <c r="D1742" s="221" t="s">
        <v>17801</v>
      </c>
      <c r="E1742" s="313">
        <v>41397</v>
      </c>
      <c r="F1742" s="225">
        <f t="shared" si="62"/>
        <v>41428</v>
      </c>
    </row>
    <row r="1743" spans="4:6">
      <c r="D1743" s="221" t="s">
        <v>17798</v>
      </c>
      <c r="E1743" s="313">
        <v>41397</v>
      </c>
      <c r="F1743" s="225">
        <f t="shared" si="62"/>
        <v>41428</v>
      </c>
    </row>
    <row r="1744" spans="4:6">
      <c r="D1744" s="221" t="s">
        <v>19314</v>
      </c>
      <c r="E1744" s="313">
        <v>41421</v>
      </c>
      <c r="F1744" s="225">
        <f t="shared" si="62"/>
        <v>41452</v>
      </c>
    </row>
    <row r="1745" spans="4:6">
      <c r="D1745" s="221" t="s">
        <v>20643</v>
      </c>
      <c r="E1745" s="313">
        <v>41410</v>
      </c>
      <c r="F1745" s="225">
        <f t="shared" si="62"/>
        <v>41441</v>
      </c>
    </row>
    <row r="1746" spans="4:6">
      <c r="D1746" s="221" t="s">
        <v>17735</v>
      </c>
      <c r="E1746" s="313">
        <v>41400</v>
      </c>
      <c r="F1746" s="225">
        <f t="shared" si="62"/>
        <v>41431</v>
      </c>
    </row>
    <row r="1747" spans="4:6">
      <c r="D1747" s="221" t="s">
        <v>18509</v>
      </c>
      <c r="E1747" s="313">
        <v>41407</v>
      </c>
      <c r="F1747" s="225">
        <f t="shared" si="62"/>
        <v>41438</v>
      </c>
    </row>
    <row r="1748" spans="4:6">
      <c r="D1748" s="221" t="s">
        <v>17727</v>
      </c>
      <c r="E1748" s="313">
        <v>41396</v>
      </c>
      <c r="F1748" s="225">
        <f t="shared" si="62"/>
        <v>41427</v>
      </c>
    </row>
    <row r="1749" spans="4:6">
      <c r="D1749" s="221" t="s">
        <v>18492</v>
      </c>
      <c r="E1749" s="313">
        <v>41404</v>
      </c>
      <c r="F1749" s="225">
        <f t="shared" si="62"/>
        <v>41435</v>
      </c>
    </row>
    <row r="1750" spans="4:6">
      <c r="D1750" s="221" t="s">
        <v>18585</v>
      </c>
      <c r="E1750" s="313">
        <v>41409</v>
      </c>
      <c r="F1750" s="225">
        <f t="shared" si="62"/>
        <v>41440</v>
      </c>
    </row>
    <row r="1751" spans="4:6">
      <c r="D1751" s="221" t="s">
        <v>18588</v>
      </c>
      <c r="E1751" s="313">
        <v>41410</v>
      </c>
      <c r="F1751" s="225">
        <f t="shared" si="62"/>
        <v>41441</v>
      </c>
    </row>
    <row r="1752" spans="4:6">
      <c r="D1752" s="221" t="s">
        <v>18591</v>
      </c>
      <c r="E1752" s="313">
        <v>41410</v>
      </c>
      <c r="F1752" s="225">
        <f t="shared" si="62"/>
        <v>41441</v>
      </c>
    </row>
    <row r="1753" spans="4:6">
      <c r="D1753" s="221" t="s">
        <v>19350</v>
      </c>
      <c r="E1753" s="313">
        <v>41421</v>
      </c>
      <c r="F1753" s="225">
        <f t="shared" si="62"/>
        <v>41452</v>
      </c>
    </row>
    <row r="1754" spans="4:6">
      <c r="D1754" s="221" t="s">
        <v>18704</v>
      </c>
      <c r="E1754" s="313">
        <v>41411</v>
      </c>
      <c r="F1754" s="225">
        <f t="shared" si="62"/>
        <v>41442</v>
      </c>
    </row>
    <row r="1755" spans="4:6">
      <c r="D1755" s="221" t="s">
        <v>18596</v>
      </c>
      <c r="E1755" s="313">
        <v>41409</v>
      </c>
      <c r="F1755" s="225">
        <f t="shared" si="62"/>
        <v>41440</v>
      </c>
    </row>
    <row r="1756" spans="4:6">
      <c r="D1756" s="221" t="s">
        <v>18599</v>
      </c>
      <c r="E1756" s="313">
        <v>41407</v>
      </c>
      <c r="F1756" s="225">
        <f t="shared" si="62"/>
        <v>41438</v>
      </c>
    </row>
    <row r="1757" spans="4:6">
      <c r="D1757" s="221" t="s">
        <v>18518</v>
      </c>
      <c r="E1757" s="313">
        <v>41407</v>
      </c>
      <c r="F1757" s="225">
        <f t="shared" si="62"/>
        <v>41438</v>
      </c>
    </row>
    <row r="1758" spans="4:6">
      <c r="D1758" s="221" t="s">
        <v>18520</v>
      </c>
      <c r="E1758" s="313">
        <v>41408</v>
      </c>
      <c r="F1758" s="225">
        <f t="shared" si="62"/>
        <v>41439</v>
      </c>
    </row>
    <row r="1759" spans="4:6">
      <c r="D1759" s="221" t="s">
        <v>18522</v>
      </c>
      <c r="E1759" s="313">
        <v>41415</v>
      </c>
      <c r="F1759" s="225">
        <f t="shared" si="62"/>
        <v>41446</v>
      </c>
    </row>
    <row r="1760" spans="4:6">
      <c r="D1760" s="221" t="s">
        <v>18525</v>
      </c>
      <c r="E1760" s="313">
        <v>41407</v>
      </c>
      <c r="F1760" s="225">
        <f t="shared" si="62"/>
        <v>41438</v>
      </c>
    </row>
    <row r="1761" spans="4:6">
      <c r="D1761" s="221" t="s">
        <v>18604</v>
      </c>
      <c r="E1761" s="313">
        <v>41408</v>
      </c>
      <c r="F1761" s="225">
        <f t="shared" si="62"/>
        <v>41439</v>
      </c>
    </row>
    <row r="1762" spans="4:6">
      <c r="D1762" s="221" t="s">
        <v>18607</v>
      </c>
      <c r="E1762" s="313">
        <v>41408</v>
      </c>
      <c r="F1762" s="225">
        <f t="shared" si="62"/>
        <v>41439</v>
      </c>
    </row>
    <row r="1763" spans="4:6">
      <c r="D1763" s="221" t="s">
        <v>18610</v>
      </c>
      <c r="E1763" s="313">
        <v>41408</v>
      </c>
      <c r="F1763" s="225">
        <f t="shared" si="62"/>
        <v>41439</v>
      </c>
    </row>
    <row r="1764" spans="4:6">
      <c r="D1764" s="221" t="s">
        <v>18613</v>
      </c>
      <c r="E1764" s="313">
        <v>41408</v>
      </c>
      <c r="F1764" s="225">
        <f t="shared" si="62"/>
        <v>41439</v>
      </c>
    </row>
    <row r="1765" spans="4:6">
      <c r="D1765" s="221" t="s">
        <v>18617</v>
      </c>
      <c r="E1765" s="313">
        <v>41409</v>
      </c>
      <c r="F1765" s="225">
        <f t="shared" si="62"/>
        <v>41440</v>
      </c>
    </row>
    <row r="1766" spans="4:6">
      <c r="D1766" s="221" t="s">
        <v>19282</v>
      </c>
      <c r="E1766" s="313">
        <v>41416</v>
      </c>
      <c r="F1766" s="225">
        <f t="shared" si="62"/>
        <v>41447</v>
      </c>
    </row>
    <row r="1767" spans="4:6">
      <c r="D1767" s="221" t="s">
        <v>19285</v>
      </c>
      <c r="E1767" s="313">
        <v>41416</v>
      </c>
      <c r="F1767" s="225">
        <f t="shared" si="62"/>
        <v>41447</v>
      </c>
    </row>
    <row r="1768" spans="4:6">
      <c r="D1768" s="221" t="s">
        <v>17818</v>
      </c>
      <c r="E1768" s="313">
        <v>41397</v>
      </c>
      <c r="F1768" s="225">
        <f t="shared" si="62"/>
        <v>41428</v>
      </c>
    </row>
    <row r="1769" spans="4:6">
      <c r="D1769" s="221" t="s">
        <v>17821</v>
      </c>
      <c r="E1769" s="313">
        <v>41396</v>
      </c>
      <c r="F1769" s="225">
        <f t="shared" si="62"/>
        <v>41427</v>
      </c>
    </row>
    <row r="1770" spans="4:6">
      <c r="D1770" s="221" t="s">
        <v>18300</v>
      </c>
      <c r="E1770" s="313">
        <v>41402</v>
      </c>
      <c r="F1770" s="225">
        <f t="shared" si="62"/>
        <v>41433</v>
      </c>
    </row>
    <row r="1771" spans="4:6">
      <c r="D1771" s="221" t="s">
        <v>17824</v>
      </c>
      <c r="E1771" s="313">
        <v>41397</v>
      </c>
      <c r="F1771" s="225">
        <f t="shared" si="62"/>
        <v>41428</v>
      </c>
    </row>
    <row r="1772" spans="4:6">
      <c r="D1772" s="221" t="s">
        <v>18303</v>
      </c>
      <c r="E1772" s="313">
        <v>41402</v>
      </c>
      <c r="F1772" s="225">
        <f t="shared" si="62"/>
        <v>41433</v>
      </c>
    </row>
    <row r="1773" spans="4:6">
      <c r="D1773" s="221" t="s">
        <v>17827</v>
      </c>
      <c r="E1773" s="313">
        <v>41397</v>
      </c>
      <c r="F1773" s="225">
        <f t="shared" si="62"/>
        <v>41428</v>
      </c>
    </row>
    <row r="1774" spans="4:6">
      <c r="D1774" s="221" t="s">
        <v>17829</v>
      </c>
      <c r="E1774" s="313">
        <v>41400</v>
      </c>
      <c r="F1774" s="225">
        <f t="shared" si="62"/>
        <v>41431</v>
      </c>
    </row>
    <row r="1775" spans="4:6">
      <c r="D1775" s="221" t="s">
        <v>17762</v>
      </c>
      <c r="E1775" s="313">
        <v>41396</v>
      </c>
      <c r="F1775" s="225">
        <f t="shared" si="62"/>
        <v>41427</v>
      </c>
    </row>
    <row r="1776" spans="4:6">
      <c r="D1776" s="221" t="s">
        <v>17917</v>
      </c>
      <c r="E1776" s="313">
        <v>41400</v>
      </c>
      <c r="F1776" s="225">
        <f t="shared" si="62"/>
        <v>41431</v>
      </c>
    </row>
    <row r="1777" spans="4:6">
      <c r="D1777" s="221" t="s">
        <v>17832</v>
      </c>
      <c r="E1777" s="313">
        <v>41397</v>
      </c>
      <c r="F1777" s="225">
        <f t="shared" si="62"/>
        <v>41428</v>
      </c>
    </row>
    <row r="1778" spans="4:6">
      <c r="D1778" s="221" t="s">
        <v>20642</v>
      </c>
      <c r="E1778" s="313">
        <v>41401</v>
      </c>
      <c r="F1778" s="225">
        <f t="shared" si="62"/>
        <v>41432</v>
      </c>
    </row>
    <row r="1779" spans="4:6">
      <c r="D1779" s="221" t="s">
        <v>17836</v>
      </c>
      <c r="E1779" s="313">
        <v>41397</v>
      </c>
      <c r="F1779" s="225">
        <f t="shared" si="62"/>
        <v>41428</v>
      </c>
    </row>
    <row r="1780" spans="4:6">
      <c r="D1780" s="221" t="s">
        <v>18537</v>
      </c>
      <c r="E1780" s="313">
        <v>41404</v>
      </c>
      <c r="F1780" s="225">
        <f t="shared" si="62"/>
        <v>41435</v>
      </c>
    </row>
    <row r="1781" spans="4:6">
      <c r="D1781" s="221" t="s">
        <v>18540</v>
      </c>
      <c r="E1781" s="313">
        <v>41404</v>
      </c>
      <c r="F1781" s="225">
        <f t="shared" si="62"/>
        <v>41435</v>
      </c>
    </row>
    <row r="1782" spans="4:6">
      <c r="D1782" s="221" t="s">
        <v>18543</v>
      </c>
      <c r="E1782" s="313">
        <v>41407</v>
      </c>
      <c r="F1782" s="225">
        <f t="shared" si="62"/>
        <v>41438</v>
      </c>
    </row>
    <row r="1783" spans="4:6">
      <c r="D1783" s="221" t="s">
        <v>18546</v>
      </c>
      <c r="E1783" s="313">
        <v>41404</v>
      </c>
      <c r="F1783" s="225">
        <f t="shared" si="62"/>
        <v>41435</v>
      </c>
    </row>
    <row r="1784" spans="4:6">
      <c r="D1784" s="221" t="s">
        <v>18549</v>
      </c>
      <c r="E1784" s="313">
        <v>41408</v>
      </c>
      <c r="F1784" s="225">
        <f t="shared" si="62"/>
        <v>41439</v>
      </c>
    </row>
    <row r="1785" spans="4:6">
      <c r="D1785" s="221" t="s">
        <v>18552</v>
      </c>
      <c r="E1785" s="313">
        <v>41404</v>
      </c>
      <c r="F1785" s="225">
        <f t="shared" si="62"/>
        <v>41435</v>
      </c>
    </row>
    <row r="1786" spans="4:6">
      <c r="D1786" s="221" t="s">
        <v>18557</v>
      </c>
      <c r="E1786" s="313">
        <v>41407</v>
      </c>
      <c r="F1786" s="225">
        <f t="shared" si="62"/>
        <v>41438</v>
      </c>
    </row>
    <row r="1787" spans="4:6">
      <c r="D1787" s="221" t="s">
        <v>18655</v>
      </c>
      <c r="E1787" s="313">
        <v>41408</v>
      </c>
      <c r="F1787" s="225">
        <f t="shared" si="62"/>
        <v>41439</v>
      </c>
    </row>
    <row r="1788" spans="4:6">
      <c r="D1788" s="221" t="s">
        <v>18658</v>
      </c>
      <c r="E1788" s="313">
        <v>41408</v>
      </c>
      <c r="F1788" s="225">
        <f t="shared" si="62"/>
        <v>41439</v>
      </c>
    </row>
    <row r="1789" spans="4:6">
      <c r="D1789" s="221" t="s">
        <v>18661</v>
      </c>
      <c r="E1789" s="313">
        <v>41408</v>
      </c>
      <c r="F1789" s="225">
        <f t="shared" si="62"/>
        <v>41439</v>
      </c>
    </row>
    <row r="1790" spans="4:6">
      <c r="D1790" s="221" t="s">
        <v>18673</v>
      </c>
      <c r="E1790" s="313">
        <v>41409</v>
      </c>
      <c r="F1790" s="225">
        <f t="shared" si="62"/>
        <v>41440</v>
      </c>
    </row>
    <row r="1791" spans="4:6">
      <c r="D1791" s="221" t="s">
        <v>19404</v>
      </c>
      <c r="E1791" s="313">
        <v>41422</v>
      </c>
      <c r="F1791" s="225">
        <f t="shared" si="62"/>
        <v>41453</v>
      </c>
    </row>
    <row r="1792" spans="4:6">
      <c r="D1792" s="221" t="s">
        <v>19407</v>
      </c>
      <c r="E1792" s="313">
        <v>41423</v>
      </c>
      <c r="F1792" s="225">
        <f t="shared" si="62"/>
        <v>41454</v>
      </c>
    </row>
    <row r="1793" spans="4:6">
      <c r="D1793" s="221" t="s">
        <v>19394</v>
      </c>
      <c r="E1793" s="313">
        <v>41422</v>
      </c>
      <c r="F1793" s="225">
        <f t="shared" si="62"/>
        <v>41453</v>
      </c>
    </row>
    <row r="1794" spans="4:6">
      <c r="D1794" s="221" t="s">
        <v>19397</v>
      </c>
      <c r="E1794" s="313">
        <v>41423</v>
      </c>
      <c r="F1794" s="225">
        <f t="shared" si="62"/>
        <v>41454</v>
      </c>
    </row>
    <row r="1795" spans="4:6">
      <c r="D1795" s="221" t="s">
        <v>19401</v>
      </c>
      <c r="E1795" s="313">
        <v>41423</v>
      </c>
      <c r="F1795" s="225">
        <f t="shared" si="62"/>
        <v>41454</v>
      </c>
    </row>
    <row r="1796" spans="4:6">
      <c r="D1796" s="221" t="s">
        <v>19423</v>
      </c>
      <c r="E1796" s="313">
        <v>41422</v>
      </c>
      <c r="F1796" s="225">
        <f t="shared" ref="F1796:F1859" si="63">E1796+31</f>
        <v>41453</v>
      </c>
    </row>
    <row r="1797" spans="4:6">
      <c r="D1797" s="221" t="s">
        <v>18283</v>
      </c>
      <c r="E1797" s="313">
        <v>41401</v>
      </c>
      <c r="F1797" s="225">
        <f t="shared" si="63"/>
        <v>41432</v>
      </c>
    </row>
    <row r="1798" spans="4:6">
      <c r="D1798" s="221" t="s">
        <v>19346</v>
      </c>
      <c r="E1798" s="313">
        <v>41422</v>
      </c>
      <c r="F1798" s="225">
        <f t="shared" si="63"/>
        <v>41453</v>
      </c>
    </row>
    <row r="1799" spans="4:6">
      <c r="D1799" s="221" t="s">
        <v>19426</v>
      </c>
      <c r="E1799" s="313">
        <v>41422</v>
      </c>
      <c r="F1799" s="225">
        <f t="shared" si="63"/>
        <v>41453</v>
      </c>
    </row>
    <row r="1800" spans="4:6">
      <c r="D1800" s="221" t="s">
        <v>19298</v>
      </c>
      <c r="E1800" s="313">
        <v>41417</v>
      </c>
      <c r="F1800" s="225">
        <f t="shared" si="63"/>
        <v>41448</v>
      </c>
    </row>
    <row r="1801" spans="4:6">
      <c r="D1801" s="221" t="s">
        <v>18715</v>
      </c>
      <c r="E1801" s="313">
        <v>41414</v>
      </c>
      <c r="F1801" s="225">
        <f t="shared" si="63"/>
        <v>41445</v>
      </c>
    </row>
    <row r="1802" spans="4:6">
      <c r="D1802" s="221" t="s">
        <v>19105</v>
      </c>
      <c r="E1802" s="313">
        <v>41414</v>
      </c>
      <c r="F1802" s="225">
        <f t="shared" si="63"/>
        <v>41445</v>
      </c>
    </row>
    <row r="1803" spans="4:6">
      <c r="D1803" s="221" t="s">
        <v>19301</v>
      </c>
      <c r="E1803" s="313">
        <v>41418</v>
      </c>
      <c r="F1803" s="225">
        <f t="shared" si="63"/>
        <v>41449</v>
      </c>
    </row>
    <row r="1804" spans="4:6">
      <c r="D1804" s="221" t="s">
        <v>18652</v>
      </c>
      <c r="E1804" s="313">
        <v>41410</v>
      </c>
      <c r="F1804" s="225">
        <f t="shared" si="63"/>
        <v>41441</v>
      </c>
    </row>
    <row r="1805" spans="4:6">
      <c r="D1805" s="221" t="s">
        <v>19332</v>
      </c>
      <c r="E1805" s="313">
        <v>41421</v>
      </c>
      <c r="F1805" s="225">
        <f t="shared" si="63"/>
        <v>41452</v>
      </c>
    </row>
    <row r="1806" spans="4:6">
      <c r="D1806" s="221" t="s">
        <v>19336</v>
      </c>
      <c r="E1806" s="313">
        <v>41422</v>
      </c>
      <c r="F1806" s="225">
        <f t="shared" si="63"/>
        <v>41453</v>
      </c>
    </row>
    <row r="1807" spans="4:6">
      <c r="D1807" s="221" t="s">
        <v>19339</v>
      </c>
      <c r="E1807" s="313">
        <v>41421</v>
      </c>
      <c r="F1807" s="225">
        <f t="shared" si="63"/>
        <v>41452</v>
      </c>
    </row>
    <row r="1808" spans="4:6">
      <c r="D1808" s="221" t="s">
        <v>19342</v>
      </c>
      <c r="E1808" s="313">
        <v>41421</v>
      </c>
      <c r="F1808" s="225">
        <f t="shared" si="63"/>
        <v>41452</v>
      </c>
    </row>
    <row r="1809" spans="4:6">
      <c r="D1809" s="221" t="s">
        <v>19326</v>
      </c>
      <c r="E1809" s="313">
        <v>41421</v>
      </c>
      <c r="F1809" s="225">
        <f t="shared" si="63"/>
        <v>41452</v>
      </c>
    </row>
    <row r="1810" spans="4:6">
      <c r="D1810" s="221" t="s">
        <v>19429</v>
      </c>
      <c r="E1810" s="313">
        <v>41423</v>
      </c>
      <c r="F1810" s="225">
        <f t="shared" si="63"/>
        <v>41454</v>
      </c>
    </row>
    <row r="1811" spans="4:6">
      <c r="D1811" s="221" t="s">
        <v>18670</v>
      </c>
      <c r="E1811" s="313">
        <v>41409</v>
      </c>
      <c r="F1811" s="225">
        <f t="shared" si="63"/>
        <v>41440</v>
      </c>
    </row>
    <row r="1812" spans="4:6">
      <c r="D1812" s="221" t="s">
        <v>19205</v>
      </c>
      <c r="E1812" s="313">
        <v>41415</v>
      </c>
      <c r="F1812" s="225">
        <f t="shared" si="63"/>
        <v>41446</v>
      </c>
    </row>
    <row r="1813" spans="4:6">
      <c r="D1813" s="221" t="s">
        <v>18711</v>
      </c>
      <c r="E1813" s="313">
        <v>41411</v>
      </c>
      <c r="F1813" s="225">
        <f t="shared" si="63"/>
        <v>41442</v>
      </c>
    </row>
    <row r="1814" spans="4:6" ht="15.75" thickBot="1">
      <c r="D1814" s="311" t="s">
        <v>19278</v>
      </c>
      <c r="E1814" s="314">
        <v>41415</v>
      </c>
      <c r="F1814" s="225">
        <f t="shared" si="63"/>
        <v>41446</v>
      </c>
    </row>
    <row r="1815" spans="4:6">
      <c r="D1815" s="315" t="s">
        <v>19932</v>
      </c>
      <c r="E1815" s="321">
        <v>41450</v>
      </c>
      <c r="F1815" s="225">
        <f t="shared" si="63"/>
        <v>41481</v>
      </c>
    </row>
    <row r="1816" spans="4:6">
      <c r="D1816" s="316" t="s">
        <v>19758</v>
      </c>
      <c r="E1816" s="322">
        <v>41443</v>
      </c>
      <c r="F1816" s="225">
        <f t="shared" si="63"/>
        <v>41474</v>
      </c>
    </row>
    <row r="1817" spans="4:6">
      <c r="D1817" s="316" t="s">
        <v>19815</v>
      </c>
      <c r="E1817" s="322">
        <v>41444</v>
      </c>
      <c r="F1817" s="225">
        <f t="shared" si="63"/>
        <v>41475</v>
      </c>
    </row>
    <row r="1818" spans="4:6">
      <c r="D1818" s="316" t="s">
        <v>19837</v>
      </c>
      <c r="E1818" s="322">
        <v>41449</v>
      </c>
      <c r="F1818" s="225">
        <f t="shared" si="63"/>
        <v>41480</v>
      </c>
    </row>
    <row r="1819" spans="4:6">
      <c r="D1819" s="316" t="s">
        <v>20001</v>
      </c>
      <c r="E1819" s="322">
        <v>41450</v>
      </c>
      <c r="F1819" s="225">
        <f t="shared" si="63"/>
        <v>41481</v>
      </c>
    </row>
    <row r="1820" spans="4:6">
      <c r="D1820" s="316" t="s">
        <v>20004</v>
      </c>
      <c r="E1820" s="322">
        <v>41449</v>
      </c>
      <c r="F1820" s="225">
        <f t="shared" si="63"/>
        <v>41480</v>
      </c>
    </row>
    <row r="1821" spans="4:6">
      <c r="D1821" s="316" t="s">
        <v>19659</v>
      </c>
      <c r="E1821" s="322">
        <v>41437</v>
      </c>
      <c r="F1821" s="225">
        <f t="shared" si="63"/>
        <v>41468</v>
      </c>
    </row>
    <row r="1822" spans="4:6">
      <c r="D1822" s="316" t="s">
        <v>20025</v>
      </c>
      <c r="E1822" s="322">
        <v>41452</v>
      </c>
      <c r="F1822" s="225">
        <f t="shared" si="63"/>
        <v>41483</v>
      </c>
    </row>
    <row r="1823" spans="4:6">
      <c r="D1823" s="316" t="s">
        <v>20027</v>
      </c>
      <c r="E1823" s="322">
        <v>41452</v>
      </c>
      <c r="F1823" s="225">
        <f t="shared" si="63"/>
        <v>41483</v>
      </c>
    </row>
    <row r="1824" spans="4:6">
      <c r="D1824" s="316" t="s">
        <v>19510</v>
      </c>
      <c r="E1824" s="322">
        <v>41431</v>
      </c>
      <c r="F1824" s="225">
        <f t="shared" si="63"/>
        <v>41462</v>
      </c>
    </row>
    <row r="1825" spans="4:6">
      <c r="D1825" s="316" t="s">
        <v>19513</v>
      </c>
      <c r="E1825" s="322">
        <v>41429</v>
      </c>
      <c r="F1825" s="225">
        <f t="shared" si="63"/>
        <v>41460</v>
      </c>
    </row>
    <row r="1826" spans="4:6">
      <c r="D1826" s="316" t="s">
        <v>19663</v>
      </c>
      <c r="E1826" s="322">
        <v>41436</v>
      </c>
      <c r="F1826" s="225">
        <f t="shared" si="63"/>
        <v>41467</v>
      </c>
    </row>
    <row r="1827" spans="4:6">
      <c r="D1827" s="316" t="s">
        <v>20009</v>
      </c>
      <c r="E1827" s="322">
        <v>41452</v>
      </c>
      <c r="F1827" s="225">
        <f t="shared" si="63"/>
        <v>41483</v>
      </c>
    </row>
    <row r="1828" spans="4:6">
      <c r="D1828" s="316" t="s">
        <v>20007</v>
      </c>
      <c r="E1828" s="322">
        <v>41452</v>
      </c>
      <c r="F1828" s="225">
        <f t="shared" si="63"/>
        <v>41483</v>
      </c>
    </row>
    <row r="1829" spans="4:6">
      <c r="D1829" s="316" t="s">
        <v>19839</v>
      </c>
      <c r="E1829" s="322">
        <v>41449</v>
      </c>
      <c r="F1829" s="225">
        <f t="shared" si="63"/>
        <v>41480</v>
      </c>
    </row>
    <row r="1830" spans="4:6">
      <c r="D1830" s="316" t="s">
        <v>20013</v>
      </c>
      <c r="E1830" s="322">
        <v>41452</v>
      </c>
      <c r="F1830" s="225">
        <f t="shared" si="63"/>
        <v>41483</v>
      </c>
    </row>
    <row r="1831" spans="4:6">
      <c r="D1831" s="316" t="s">
        <v>19939</v>
      </c>
      <c r="E1831" s="322">
        <v>41453</v>
      </c>
      <c r="F1831" s="225">
        <f t="shared" si="63"/>
        <v>41484</v>
      </c>
    </row>
    <row r="1832" spans="4:6">
      <c r="D1832" s="316" t="s">
        <v>20641</v>
      </c>
      <c r="E1832" s="322">
        <v>41452</v>
      </c>
      <c r="F1832" s="225">
        <f t="shared" si="63"/>
        <v>41483</v>
      </c>
    </row>
    <row r="1833" spans="4:6">
      <c r="D1833" s="316" t="s">
        <v>19943</v>
      </c>
      <c r="E1833" s="322">
        <v>41453</v>
      </c>
      <c r="F1833" s="225">
        <f t="shared" si="63"/>
        <v>41484</v>
      </c>
    </row>
    <row r="1834" spans="4:6">
      <c r="D1834" s="316" t="s">
        <v>19792</v>
      </c>
      <c r="E1834" s="322">
        <v>41444</v>
      </c>
      <c r="F1834" s="225">
        <f t="shared" si="63"/>
        <v>41475</v>
      </c>
    </row>
    <row r="1835" spans="4:6">
      <c r="D1835" s="316" t="s">
        <v>19983</v>
      </c>
      <c r="E1835" s="322">
        <v>41452</v>
      </c>
      <c r="F1835" s="225">
        <f t="shared" si="63"/>
        <v>41483</v>
      </c>
    </row>
    <row r="1836" spans="4:6">
      <c r="D1836" s="316" t="s">
        <v>20126</v>
      </c>
      <c r="E1836" s="322">
        <v>41453</v>
      </c>
      <c r="F1836" s="225">
        <f t="shared" si="63"/>
        <v>41484</v>
      </c>
    </row>
    <row r="1837" spans="4:6">
      <c r="D1837" s="316" t="s">
        <v>20107</v>
      </c>
      <c r="E1837" s="322">
        <v>41453</v>
      </c>
      <c r="F1837" s="225">
        <f t="shared" si="63"/>
        <v>41484</v>
      </c>
    </row>
    <row r="1838" spans="4:6">
      <c r="D1838" s="316" t="s">
        <v>19591</v>
      </c>
      <c r="E1838" s="322">
        <v>41435</v>
      </c>
      <c r="F1838" s="225">
        <f t="shared" si="63"/>
        <v>41466</v>
      </c>
    </row>
    <row r="1839" spans="4:6">
      <c r="D1839" s="316" t="s">
        <v>19755</v>
      </c>
      <c r="E1839" s="322">
        <v>41444</v>
      </c>
      <c r="F1839" s="225">
        <f t="shared" si="63"/>
        <v>41475</v>
      </c>
    </row>
    <row r="1840" spans="4:6">
      <c r="D1840" s="316" t="s">
        <v>19807</v>
      </c>
      <c r="E1840" s="322">
        <v>41446</v>
      </c>
      <c r="F1840" s="225">
        <f t="shared" si="63"/>
        <v>41477</v>
      </c>
    </row>
    <row r="1841" spans="4:6">
      <c r="D1841" s="316" t="s">
        <v>19812</v>
      </c>
      <c r="E1841" s="322">
        <v>41445</v>
      </c>
      <c r="F1841" s="225">
        <f t="shared" si="63"/>
        <v>41476</v>
      </c>
    </row>
    <row r="1842" spans="4:6">
      <c r="D1842" s="316" t="s">
        <v>19979</v>
      </c>
      <c r="E1842" s="322">
        <v>41453</v>
      </c>
      <c r="F1842" s="225">
        <f t="shared" si="63"/>
        <v>41484</v>
      </c>
    </row>
    <row r="1843" spans="4:6">
      <c r="D1843" s="316" t="s">
        <v>19981</v>
      </c>
      <c r="E1843" s="322">
        <v>41453</v>
      </c>
      <c r="F1843" s="225">
        <f t="shared" si="63"/>
        <v>41484</v>
      </c>
    </row>
    <row r="1844" spans="4:6">
      <c r="D1844" s="316" t="s">
        <v>20111</v>
      </c>
      <c r="E1844" s="322">
        <v>41453</v>
      </c>
      <c r="F1844" s="225">
        <f t="shared" si="63"/>
        <v>41484</v>
      </c>
    </row>
    <row r="1845" spans="4:6">
      <c r="D1845" s="316" t="s">
        <v>19628</v>
      </c>
      <c r="E1845" s="322">
        <v>41438</v>
      </c>
      <c r="F1845" s="225">
        <f t="shared" si="63"/>
        <v>41469</v>
      </c>
    </row>
    <row r="1846" spans="4:6">
      <c r="D1846" s="316" t="s">
        <v>19631</v>
      </c>
      <c r="E1846" s="322">
        <v>41436</v>
      </c>
      <c r="F1846" s="225">
        <f t="shared" si="63"/>
        <v>41467</v>
      </c>
    </row>
    <row r="1847" spans="4:6">
      <c r="D1847" s="316" t="s">
        <v>19635</v>
      </c>
      <c r="E1847" s="322">
        <v>41437</v>
      </c>
      <c r="F1847" s="225">
        <f t="shared" si="63"/>
        <v>41468</v>
      </c>
    </row>
    <row r="1848" spans="4:6">
      <c r="D1848" s="316" t="s">
        <v>19638</v>
      </c>
      <c r="E1848" s="322">
        <v>41437</v>
      </c>
      <c r="F1848" s="225">
        <f t="shared" si="63"/>
        <v>41468</v>
      </c>
    </row>
    <row r="1849" spans="4:6">
      <c r="D1849" s="316" t="s">
        <v>19641</v>
      </c>
      <c r="E1849" s="322">
        <v>41436</v>
      </c>
      <c r="F1849" s="225">
        <f t="shared" si="63"/>
        <v>41467</v>
      </c>
    </row>
    <row r="1850" spans="4:6">
      <c r="D1850" s="316" t="s">
        <v>19692</v>
      </c>
      <c r="E1850" s="322">
        <v>41438</v>
      </c>
      <c r="F1850" s="225">
        <f t="shared" si="63"/>
        <v>41469</v>
      </c>
    </row>
    <row r="1851" spans="4:6">
      <c r="D1851" s="316" t="s">
        <v>19695</v>
      </c>
      <c r="E1851" s="322">
        <v>41445</v>
      </c>
      <c r="F1851" s="225">
        <f t="shared" si="63"/>
        <v>41476</v>
      </c>
    </row>
    <row r="1852" spans="4:6">
      <c r="D1852" s="316" t="s">
        <v>20123</v>
      </c>
      <c r="E1852" s="322">
        <v>41453</v>
      </c>
      <c r="F1852" s="225">
        <f t="shared" si="63"/>
        <v>41484</v>
      </c>
    </row>
    <row r="1853" spans="4:6">
      <c r="D1853" s="316" t="s">
        <v>19733</v>
      </c>
      <c r="E1853" s="322">
        <v>41439</v>
      </c>
      <c r="F1853" s="225">
        <f t="shared" si="63"/>
        <v>41470</v>
      </c>
    </row>
    <row r="1854" spans="4:6">
      <c r="D1854" s="316" t="s">
        <v>19761</v>
      </c>
      <c r="E1854" s="322">
        <v>41443</v>
      </c>
      <c r="F1854" s="225">
        <f t="shared" si="63"/>
        <v>41474</v>
      </c>
    </row>
    <row r="1855" spans="4:6">
      <c r="D1855" s="316" t="s">
        <v>20132</v>
      </c>
      <c r="E1855" s="322">
        <v>41453</v>
      </c>
      <c r="F1855" s="225">
        <f t="shared" si="63"/>
        <v>41484</v>
      </c>
    </row>
    <row r="1856" spans="4:6">
      <c r="D1856" s="316" t="s">
        <v>19697</v>
      </c>
      <c r="E1856" s="322">
        <v>41443</v>
      </c>
      <c r="F1856" s="225">
        <f t="shared" si="63"/>
        <v>41474</v>
      </c>
    </row>
    <row r="1857" spans="4:6">
      <c r="D1857" s="316" t="s">
        <v>19653</v>
      </c>
      <c r="E1857" s="322">
        <v>41438</v>
      </c>
      <c r="F1857" s="225">
        <f t="shared" si="63"/>
        <v>41469</v>
      </c>
    </row>
    <row r="1858" spans="4:6">
      <c r="D1858" s="316" t="s">
        <v>19655</v>
      </c>
      <c r="E1858" s="322">
        <v>41437</v>
      </c>
      <c r="F1858" s="225">
        <f t="shared" si="63"/>
        <v>41468</v>
      </c>
    </row>
    <row r="1859" spans="4:6">
      <c r="D1859" s="316" t="s">
        <v>19577</v>
      </c>
      <c r="E1859" s="322">
        <v>41436</v>
      </c>
      <c r="F1859" s="225">
        <f t="shared" si="63"/>
        <v>41467</v>
      </c>
    </row>
    <row r="1860" spans="4:6">
      <c r="D1860" s="316" t="s">
        <v>19819</v>
      </c>
      <c r="E1860" s="322">
        <v>41444</v>
      </c>
      <c r="F1860" s="225">
        <f t="shared" ref="F1860:F1923" si="64">E1860+31</f>
        <v>41475</v>
      </c>
    </row>
    <row r="1861" spans="4:6">
      <c r="D1861" s="316" t="s">
        <v>19822</v>
      </c>
      <c r="E1861" s="322">
        <v>41446</v>
      </c>
      <c r="F1861" s="225">
        <f t="shared" si="64"/>
        <v>41477</v>
      </c>
    </row>
    <row r="1862" spans="4:6">
      <c r="D1862" s="316" t="s">
        <v>20135</v>
      </c>
      <c r="E1862" s="322">
        <v>41453</v>
      </c>
      <c r="F1862" s="225">
        <f t="shared" si="64"/>
        <v>41484</v>
      </c>
    </row>
    <row r="1863" spans="4:6">
      <c r="D1863" s="316" t="s">
        <v>19825</v>
      </c>
      <c r="E1863" s="322">
        <v>41446</v>
      </c>
      <c r="F1863" s="225">
        <f t="shared" si="64"/>
        <v>41477</v>
      </c>
    </row>
    <row r="1864" spans="4:6">
      <c r="D1864" s="316" t="s">
        <v>19700</v>
      </c>
      <c r="E1864" s="322">
        <v>41438</v>
      </c>
      <c r="F1864" s="225">
        <f t="shared" si="64"/>
        <v>41469</v>
      </c>
    </row>
    <row r="1865" spans="4:6">
      <c r="D1865" s="316" t="s">
        <v>18624</v>
      </c>
      <c r="E1865" s="322">
        <v>41429</v>
      </c>
      <c r="F1865" s="225">
        <f t="shared" si="64"/>
        <v>41460</v>
      </c>
    </row>
    <row r="1866" spans="4:6">
      <c r="D1866" s="316" t="s">
        <v>19321</v>
      </c>
      <c r="E1866" s="322">
        <v>41428</v>
      </c>
      <c r="F1866" s="225">
        <f t="shared" si="64"/>
        <v>41459</v>
      </c>
    </row>
    <row r="1867" spans="4:6">
      <c r="D1867" s="316" t="s">
        <v>20079</v>
      </c>
      <c r="E1867" s="322">
        <v>41453</v>
      </c>
      <c r="F1867" s="225">
        <f t="shared" si="64"/>
        <v>41484</v>
      </c>
    </row>
    <row r="1868" spans="4:6">
      <c r="D1868" s="316" t="s">
        <v>18646</v>
      </c>
      <c r="E1868" s="322">
        <v>41429</v>
      </c>
      <c r="F1868" s="225">
        <f t="shared" si="64"/>
        <v>41460</v>
      </c>
    </row>
    <row r="1869" spans="4:6">
      <c r="D1869" s="316" t="s">
        <v>19416</v>
      </c>
      <c r="E1869" s="322">
        <v>41428</v>
      </c>
      <c r="F1869" s="225">
        <f t="shared" si="64"/>
        <v>41459</v>
      </c>
    </row>
    <row r="1870" spans="4:6">
      <c r="D1870" s="316" t="s">
        <v>19908</v>
      </c>
      <c r="E1870" s="322">
        <v>41452</v>
      </c>
      <c r="F1870" s="225">
        <f t="shared" si="64"/>
        <v>41483</v>
      </c>
    </row>
    <row r="1871" spans="4:6">
      <c r="D1871" s="316" t="s">
        <v>19796</v>
      </c>
      <c r="E1871" s="322">
        <v>41449</v>
      </c>
      <c r="F1871" s="225">
        <f t="shared" si="64"/>
        <v>41480</v>
      </c>
    </row>
    <row r="1872" spans="4:6">
      <c r="D1872" s="316" t="s">
        <v>19799</v>
      </c>
      <c r="E1872" s="322">
        <v>41444</v>
      </c>
      <c r="F1872" s="225">
        <f t="shared" si="64"/>
        <v>41475</v>
      </c>
    </row>
    <row r="1873" spans="4:6">
      <c r="D1873" s="316" t="s">
        <v>19688</v>
      </c>
      <c r="E1873" s="322">
        <v>41443</v>
      </c>
      <c r="F1873" s="225">
        <f t="shared" si="64"/>
        <v>41474</v>
      </c>
    </row>
    <row r="1874" spans="4:6">
      <c r="D1874" s="316" t="s">
        <v>19802</v>
      </c>
      <c r="E1874" s="322">
        <v>41446</v>
      </c>
      <c r="F1874" s="225">
        <f t="shared" si="64"/>
        <v>41477</v>
      </c>
    </row>
    <row r="1875" spans="4:6">
      <c r="D1875" s="316" t="s">
        <v>19690</v>
      </c>
      <c r="E1875" s="322">
        <v>41444</v>
      </c>
      <c r="F1875" s="225">
        <f t="shared" si="64"/>
        <v>41475</v>
      </c>
    </row>
    <row r="1876" spans="4:6">
      <c r="D1876" s="316" t="s">
        <v>19753</v>
      </c>
      <c r="E1876" s="322">
        <v>41444</v>
      </c>
      <c r="F1876" s="225">
        <f t="shared" si="64"/>
        <v>41475</v>
      </c>
    </row>
    <row r="1877" spans="4:6">
      <c r="D1877" s="316" t="s">
        <v>20047</v>
      </c>
      <c r="E1877" s="322">
        <v>41452</v>
      </c>
      <c r="F1877" s="225">
        <f t="shared" si="64"/>
        <v>41483</v>
      </c>
    </row>
    <row r="1878" spans="4:6">
      <c r="D1878" s="316" t="s">
        <v>19618</v>
      </c>
      <c r="E1878" s="322">
        <v>41436</v>
      </c>
      <c r="F1878" s="225">
        <f t="shared" si="64"/>
        <v>41467</v>
      </c>
    </row>
    <row r="1879" spans="4:6">
      <c r="D1879" s="316" t="s">
        <v>19615</v>
      </c>
      <c r="E1879" s="322">
        <v>41436</v>
      </c>
      <c r="F1879" s="225">
        <f t="shared" si="64"/>
        <v>41467</v>
      </c>
    </row>
    <row r="1880" spans="4:6">
      <c r="D1880" s="316" t="s">
        <v>19919</v>
      </c>
      <c r="E1880" s="322">
        <v>41450</v>
      </c>
      <c r="F1880" s="225">
        <f t="shared" si="64"/>
        <v>41481</v>
      </c>
    </row>
    <row r="1881" spans="4:6">
      <c r="D1881" s="316" t="s">
        <v>19766</v>
      </c>
      <c r="E1881" s="322">
        <v>41443</v>
      </c>
      <c r="F1881" s="225">
        <f t="shared" si="64"/>
        <v>41474</v>
      </c>
    </row>
    <row r="1882" spans="4:6">
      <c r="D1882" s="316" t="s">
        <v>19702</v>
      </c>
      <c r="E1882" s="322">
        <v>41439</v>
      </c>
      <c r="F1882" s="225">
        <f t="shared" si="64"/>
        <v>41470</v>
      </c>
    </row>
    <row r="1883" spans="4:6">
      <c r="D1883" s="316" t="s">
        <v>19987</v>
      </c>
      <c r="E1883" s="322">
        <v>41452</v>
      </c>
      <c r="F1883" s="225">
        <f t="shared" si="64"/>
        <v>41483</v>
      </c>
    </row>
    <row r="1884" spans="4:6">
      <c r="D1884" s="316" t="s">
        <v>19828</v>
      </c>
      <c r="E1884" s="322">
        <v>41449</v>
      </c>
      <c r="F1884" s="225">
        <f t="shared" si="64"/>
        <v>41480</v>
      </c>
    </row>
    <row r="1885" spans="4:6">
      <c r="D1885" s="316" t="s">
        <v>19989</v>
      </c>
      <c r="E1885" s="322">
        <v>41452</v>
      </c>
      <c r="F1885" s="225">
        <f t="shared" si="64"/>
        <v>41483</v>
      </c>
    </row>
    <row r="1886" spans="4:6">
      <c r="D1886" s="316" t="s">
        <v>19831</v>
      </c>
      <c r="E1886" s="322">
        <v>41445</v>
      </c>
      <c r="F1886" s="225">
        <f t="shared" si="64"/>
        <v>41476</v>
      </c>
    </row>
    <row r="1887" spans="4:6">
      <c r="D1887" s="316" t="s">
        <v>19834</v>
      </c>
      <c r="E1887" s="322">
        <v>41444</v>
      </c>
      <c r="F1887" s="225">
        <f t="shared" si="64"/>
        <v>41475</v>
      </c>
    </row>
    <row r="1888" spans="4:6">
      <c r="D1888" s="316" t="s">
        <v>20146</v>
      </c>
      <c r="E1888" s="322">
        <v>41453</v>
      </c>
      <c r="F1888" s="225">
        <f t="shared" si="64"/>
        <v>41484</v>
      </c>
    </row>
    <row r="1889" spans="4:6">
      <c r="D1889" s="316" t="s">
        <v>20023</v>
      </c>
      <c r="E1889" s="322">
        <v>41452</v>
      </c>
      <c r="F1889" s="225">
        <f t="shared" si="64"/>
        <v>41483</v>
      </c>
    </row>
    <row r="1890" spans="4:6">
      <c r="D1890" s="316" t="s">
        <v>19603</v>
      </c>
      <c r="E1890" s="322">
        <v>41437</v>
      </c>
      <c r="F1890" s="225">
        <f t="shared" si="64"/>
        <v>41468</v>
      </c>
    </row>
    <row r="1891" spans="4:6">
      <c r="D1891" s="316" t="s">
        <v>19917</v>
      </c>
      <c r="E1891" s="322">
        <v>41453</v>
      </c>
      <c r="F1891" s="225">
        <f t="shared" si="64"/>
        <v>41484</v>
      </c>
    </row>
    <row r="1892" spans="4:6">
      <c r="D1892" s="316" t="s">
        <v>19319</v>
      </c>
      <c r="E1892" s="322">
        <v>41429</v>
      </c>
      <c r="F1892" s="225">
        <f t="shared" si="64"/>
        <v>41460</v>
      </c>
    </row>
    <row r="1893" spans="4:6">
      <c r="D1893" s="316" t="s">
        <v>19914</v>
      </c>
      <c r="E1893" s="322">
        <v>41449</v>
      </c>
      <c r="F1893" s="225">
        <f t="shared" si="64"/>
        <v>41480</v>
      </c>
    </row>
    <row r="1894" spans="4:6">
      <c r="D1894" s="316" t="s">
        <v>19686</v>
      </c>
      <c r="E1894" s="322">
        <v>41439</v>
      </c>
      <c r="F1894" s="225">
        <f t="shared" si="64"/>
        <v>41470</v>
      </c>
    </row>
    <row r="1895" spans="4:6">
      <c r="D1895" s="316" t="s">
        <v>19469</v>
      </c>
      <c r="E1895" s="322">
        <v>41431</v>
      </c>
      <c r="F1895" s="225">
        <f t="shared" si="64"/>
        <v>41462</v>
      </c>
    </row>
    <row r="1896" spans="4:6">
      <c r="D1896" s="316" t="s">
        <v>19392</v>
      </c>
      <c r="E1896" s="322">
        <v>41436</v>
      </c>
      <c r="F1896" s="225">
        <f t="shared" si="64"/>
        <v>41467</v>
      </c>
    </row>
    <row r="1897" spans="4:6">
      <c r="D1897" s="316" t="s">
        <v>19384</v>
      </c>
      <c r="E1897" s="322">
        <v>41429</v>
      </c>
      <c r="F1897" s="225">
        <f t="shared" si="64"/>
        <v>41460</v>
      </c>
    </row>
    <row r="1898" spans="4:6">
      <c r="D1898" s="316" t="s">
        <v>19569</v>
      </c>
      <c r="E1898" s="322">
        <v>41432</v>
      </c>
      <c r="F1898" s="225">
        <f t="shared" si="64"/>
        <v>41463</v>
      </c>
    </row>
    <row r="1899" spans="4:6">
      <c r="D1899" s="316" t="s">
        <v>19465</v>
      </c>
      <c r="E1899" s="322">
        <v>41431</v>
      </c>
      <c r="F1899" s="225">
        <f t="shared" si="64"/>
        <v>41462</v>
      </c>
    </row>
    <row r="1900" spans="4:6">
      <c r="D1900" s="316" t="s">
        <v>19565</v>
      </c>
      <c r="E1900" s="322">
        <v>41432</v>
      </c>
      <c r="F1900" s="225">
        <f t="shared" si="64"/>
        <v>41463</v>
      </c>
    </row>
    <row r="1901" spans="4:6">
      <c r="D1901" s="316" t="s">
        <v>19462</v>
      </c>
      <c r="E1901" s="322">
        <v>41429</v>
      </c>
      <c r="F1901" s="225">
        <f t="shared" si="64"/>
        <v>41460</v>
      </c>
    </row>
    <row r="1902" spans="4:6">
      <c r="D1902" s="316" t="s">
        <v>19563</v>
      </c>
      <c r="E1902" s="322">
        <v>41439</v>
      </c>
      <c r="F1902" s="225">
        <f t="shared" si="64"/>
        <v>41470</v>
      </c>
    </row>
    <row r="1903" spans="4:6">
      <c r="D1903" s="316" t="s">
        <v>19459</v>
      </c>
      <c r="E1903" s="322">
        <v>41430</v>
      </c>
      <c r="F1903" s="225">
        <f t="shared" si="64"/>
        <v>41461</v>
      </c>
    </row>
    <row r="1904" spans="4:6">
      <c r="D1904" s="316" t="s">
        <v>19376</v>
      </c>
      <c r="E1904" s="322">
        <v>41431</v>
      </c>
      <c r="F1904" s="225">
        <f t="shared" si="64"/>
        <v>41462</v>
      </c>
    </row>
    <row r="1905" spans="4:6">
      <c r="D1905" s="316" t="s">
        <v>19621</v>
      </c>
      <c r="E1905" s="322">
        <v>41437</v>
      </c>
      <c r="F1905" s="225">
        <f t="shared" si="64"/>
        <v>41468</v>
      </c>
    </row>
    <row r="1906" spans="4:6">
      <c r="D1906" s="316" t="s">
        <v>19456</v>
      </c>
      <c r="E1906" s="322">
        <v>41428</v>
      </c>
      <c r="F1906" s="225">
        <f t="shared" si="64"/>
        <v>41459</v>
      </c>
    </row>
    <row r="1907" spans="4:6">
      <c r="D1907" s="316" t="s">
        <v>19681</v>
      </c>
      <c r="E1907" s="322">
        <v>41438</v>
      </c>
      <c r="F1907" s="225">
        <f t="shared" si="64"/>
        <v>41469</v>
      </c>
    </row>
    <row r="1908" spans="4:6">
      <c r="D1908" s="316" t="s">
        <v>19612</v>
      </c>
      <c r="E1908" s="322">
        <v>41437</v>
      </c>
      <c r="F1908" s="225">
        <f t="shared" si="64"/>
        <v>41468</v>
      </c>
    </row>
    <row r="1909" spans="4:6" ht="15.75" thickBot="1">
      <c r="D1909" s="317" t="s">
        <v>20083</v>
      </c>
      <c r="E1909" s="323">
        <v>41453</v>
      </c>
      <c r="F1909" s="225">
        <f t="shared" si="64"/>
        <v>41484</v>
      </c>
    </row>
    <row r="1910" spans="4:6">
      <c r="D1910" t="s">
        <v>20094</v>
      </c>
      <c r="E1910" s="19">
        <v>41453</v>
      </c>
      <c r="F1910" s="225">
        <f t="shared" si="64"/>
        <v>41484</v>
      </c>
    </row>
    <row r="1911" spans="4:6">
      <c r="D1911" t="s">
        <v>19625</v>
      </c>
      <c r="E1911" s="19">
        <v>41453</v>
      </c>
      <c r="F1911" s="225">
        <f t="shared" si="64"/>
        <v>41484</v>
      </c>
    </row>
    <row r="1912" spans="4:6">
      <c r="D1912" s="16" t="s">
        <v>20644</v>
      </c>
      <c r="E1912" s="19">
        <v>41452</v>
      </c>
      <c r="F1912" s="225">
        <f t="shared" si="64"/>
        <v>41483</v>
      </c>
    </row>
    <row r="1913" spans="4:6">
      <c r="D1913" t="s">
        <v>19949</v>
      </c>
      <c r="E1913" s="19">
        <v>41452</v>
      </c>
      <c r="F1913" s="225">
        <f t="shared" si="64"/>
        <v>41483</v>
      </c>
    </row>
    <row r="1914" spans="4:6">
      <c r="D1914" t="s">
        <v>19953</v>
      </c>
      <c r="E1914" s="19">
        <v>41452</v>
      </c>
      <c r="F1914" s="225">
        <f t="shared" si="64"/>
        <v>41483</v>
      </c>
    </row>
    <row r="1915" spans="4:6">
      <c r="D1915" t="s">
        <v>19685</v>
      </c>
      <c r="E1915" s="19">
        <v>41452</v>
      </c>
      <c r="F1915" s="225">
        <f t="shared" si="64"/>
        <v>41483</v>
      </c>
    </row>
    <row r="1916" spans="4:6">
      <c r="D1916" t="s">
        <v>20098</v>
      </c>
      <c r="E1916" s="19">
        <v>41452</v>
      </c>
      <c r="F1916" s="225">
        <f t="shared" si="64"/>
        <v>41483</v>
      </c>
    </row>
    <row r="1917" spans="4:6">
      <c r="D1917" t="s">
        <v>19958</v>
      </c>
      <c r="E1917" s="19">
        <v>41452</v>
      </c>
      <c r="F1917" s="225">
        <f t="shared" si="64"/>
        <v>41483</v>
      </c>
    </row>
    <row r="1918" spans="4:6">
      <c r="D1918" t="s">
        <v>19961</v>
      </c>
      <c r="E1918" s="19">
        <v>41450</v>
      </c>
      <c r="F1918" s="225">
        <f t="shared" si="64"/>
        <v>41481</v>
      </c>
    </row>
    <row r="1919" spans="4:6">
      <c r="D1919" t="s">
        <v>20101</v>
      </c>
      <c r="E1919" s="19">
        <v>41453</v>
      </c>
      <c r="F1919" s="225">
        <f t="shared" si="64"/>
        <v>41484</v>
      </c>
    </row>
    <row r="1920" spans="4:6">
      <c r="D1920" t="s">
        <v>20104</v>
      </c>
      <c r="E1920" s="47">
        <v>41453</v>
      </c>
      <c r="F1920" s="225">
        <f t="shared" si="64"/>
        <v>41484</v>
      </c>
    </row>
    <row r="1921" spans="4:6" ht="15.75" thickBot="1">
      <c r="D1921" s="22" t="s">
        <v>18574</v>
      </c>
      <c r="E1921" s="47">
        <v>41414</v>
      </c>
      <c r="F1921" s="324">
        <f t="shared" si="64"/>
        <v>41445</v>
      </c>
    </row>
    <row r="1922" spans="4:6">
      <c r="D1922" s="214" t="s">
        <v>20180</v>
      </c>
      <c r="E1922" s="312">
        <v>41457</v>
      </c>
      <c r="F1922" s="324">
        <f t="shared" si="64"/>
        <v>41488</v>
      </c>
    </row>
    <row r="1923" spans="4:6">
      <c r="D1923" s="221" t="s">
        <v>15580</v>
      </c>
      <c r="E1923" s="313">
        <v>41456</v>
      </c>
      <c r="F1923" s="324">
        <f t="shared" si="64"/>
        <v>41487</v>
      </c>
    </row>
    <row r="1924" spans="4:6">
      <c r="D1924" s="221" t="s">
        <v>20393</v>
      </c>
      <c r="E1924" s="313">
        <v>41480</v>
      </c>
      <c r="F1924" s="324">
        <f t="shared" ref="F1924:F1967" si="65">E1924+31</f>
        <v>41511</v>
      </c>
    </row>
    <row r="1925" spans="4:6">
      <c r="D1925" s="221" t="s">
        <v>20395</v>
      </c>
      <c r="E1925" s="313">
        <v>41479</v>
      </c>
      <c r="F1925" s="324">
        <f t="shared" si="65"/>
        <v>41510</v>
      </c>
    </row>
    <row r="1926" spans="4:6">
      <c r="D1926" s="221" t="s">
        <v>20399</v>
      </c>
      <c r="E1926" s="313">
        <v>41479</v>
      </c>
      <c r="F1926" s="324">
        <f t="shared" si="65"/>
        <v>41510</v>
      </c>
    </row>
    <row r="1927" spans="4:6">
      <c r="D1927" s="221" t="s">
        <v>20187</v>
      </c>
      <c r="E1927" s="313">
        <v>41458</v>
      </c>
      <c r="F1927" s="324">
        <f t="shared" si="65"/>
        <v>41489</v>
      </c>
    </row>
    <row r="1928" spans="4:6">
      <c r="D1928" s="221" t="s">
        <v>20189</v>
      </c>
      <c r="E1928" s="313">
        <v>41481</v>
      </c>
      <c r="F1928" s="324">
        <f t="shared" si="65"/>
        <v>41512</v>
      </c>
    </row>
    <row r="1929" spans="4:6">
      <c r="D1929" s="221" t="s">
        <v>19770</v>
      </c>
      <c r="E1929" s="313">
        <v>41457</v>
      </c>
      <c r="F1929" s="324">
        <f t="shared" si="65"/>
        <v>41488</v>
      </c>
    </row>
    <row r="1930" spans="4:6" ht="15.75" thickBot="1">
      <c r="D1930" s="221" t="s">
        <v>20165</v>
      </c>
      <c r="E1930" s="313">
        <v>41457</v>
      </c>
      <c r="F1930" s="324">
        <f t="shared" si="65"/>
        <v>41488</v>
      </c>
    </row>
    <row r="1931" spans="4:6">
      <c r="D1931" s="315" t="s">
        <v>19891</v>
      </c>
      <c r="E1931" s="321">
        <v>41485</v>
      </c>
      <c r="F1931" s="324">
        <f t="shared" si="65"/>
        <v>41516</v>
      </c>
    </row>
    <row r="1932" spans="4:6">
      <c r="D1932" s="316" t="s">
        <v>20357</v>
      </c>
      <c r="E1932" s="322">
        <v>41472</v>
      </c>
      <c r="F1932" s="324">
        <f t="shared" si="65"/>
        <v>41503</v>
      </c>
    </row>
    <row r="1933" spans="4:6">
      <c r="D1933" s="316" t="s">
        <v>20360</v>
      </c>
      <c r="E1933" s="322">
        <v>41472</v>
      </c>
      <c r="F1933" s="324">
        <f t="shared" si="65"/>
        <v>41503</v>
      </c>
    </row>
    <row r="1934" spans="4:6">
      <c r="D1934" s="316" t="s">
        <v>20279</v>
      </c>
      <c r="E1934" s="322">
        <v>41464</v>
      </c>
      <c r="F1934" s="324">
        <f t="shared" si="65"/>
        <v>41495</v>
      </c>
    </row>
    <row r="1935" spans="4:6">
      <c r="D1935" s="316" t="s">
        <v>20184</v>
      </c>
      <c r="E1935" s="322">
        <v>41456</v>
      </c>
      <c r="F1935" s="324">
        <f t="shared" si="65"/>
        <v>41487</v>
      </c>
    </row>
    <row r="1936" spans="4:6">
      <c r="D1936" s="316" t="s">
        <v>20284</v>
      </c>
      <c r="E1936" s="322">
        <v>41485</v>
      </c>
      <c r="F1936" s="324">
        <f t="shared" si="65"/>
        <v>41516</v>
      </c>
    </row>
    <row r="1937" spans="4:6">
      <c r="D1937" s="316" t="s">
        <v>20460</v>
      </c>
      <c r="E1937" s="322">
        <v>41485</v>
      </c>
      <c r="F1937" s="324">
        <f t="shared" si="65"/>
        <v>41516</v>
      </c>
    </row>
    <row r="1938" spans="4:6">
      <c r="D1938" s="316" t="s">
        <v>20285</v>
      </c>
      <c r="E1938" s="322">
        <v>41465</v>
      </c>
      <c r="F1938" s="324">
        <f t="shared" si="65"/>
        <v>41496</v>
      </c>
    </row>
    <row r="1939" spans="4:6">
      <c r="D1939" s="316" t="s">
        <v>20288</v>
      </c>
      <c r="E1939" s="322">
        <v>41465</v>
      </c>
      <c r="F1939" s="324">
        <f t="shared" si="65"/>
        <v>41496</v>
      </c>
    </row>
    <row r="1940" spans="4:6">
      <c r="D1940" s="316" t="s">
        <v>20292</v>
      </c>
      <c r="E1940" s="322">
        <v>41467</v>
      </c>
      <c r="F1940" s="324">
        <f t="shared" si="65"/>
        <v>41498</v>
      </c>
    </row>
    <row r="1941" spans="4:6">
      <c r="D1941" s="316" t="s">
        <v>20367</v>
      </c>
      <c r="E1941" s="322">
        <v>41472</v>
      </c>
      <c r="F1941" s="324">
        <f t="shared" si="65"/>
        <v>41503</v>
      </c>
    </row>
    <row r="1942" spans="4:6">
      <c r="D1942" s="316" t="s">
        <v>20296</v>
      </c>
      <c r="E1942" s="322">
        <v>41464</v>
      </c>
      <c r="F1942" s="324">
        <f t="shared" si="65"/>
        <v>41495</v>
      </c>
    </row>
    <row r="1943" spans="4:6">
      <c r="D1943" s="316" t="s">
        <v>20370</v>
      </c>
      <c r="E1943" s="322">
        <v>41478</v>
      </c>
      <c r="F1943" s="324">
        <f t="shared" si="65"/>
        <v>41509</v>
      </c>
    </row>
    <row r="1944" spans="4:6">
      <c r="D1944" s="316" t="s">
        <v>20243</v>
      </c>
      <c r="E1944" s="322">
        <v>41459</v>
      </c>
      <c r="F1944" s="324">
        <f t="shared" si="65"/>
        <v>41490</v>
      </c>
    </row>
    <row r="1945" spans="4:6">
      <c r="D1945" s="316" t="s">
        <v>20299</v>
      </c>
      <c r="E1945" s="322">
        <v>41465</v>
      </c>
      <c r="F1945" s="324">
        <f t="shared" si="65"/>
        <v>41496</v>
      </c>
    </row>
    <row r="1946" spans="4:6">
      <c r="D1946" s="316" t="s">
        <v>20194</v>
      </c>
      <c r="E1946" s="322">
        <v>41458</v>
      </c>
      <c r="F1946" s="324">
        <f t="shared" si="65"/>
        <v>41489</v>
      </c>
    </row>
    <row r="1947" spans="4:6">
      <c r="D1947" s="316" t="s">
        <v>20250</v>
      </c>
      <c r="E1947" s="322">
        <v>41459</v>
      </c>
      <c r="F1947" s="324">
        <f t="shared" si="65"/>
        <v>41490</v>
      </c>
    </row>
    <row r="1948" spans="4:6">
      <c r="D1948" s="316" t="s">
        <v>20333</v>
      </c>
      <c r="E1948" s="322">
        <v>41470</v>
      </c>
      <c r="F1948" s="324">
        <f t="shared" si="65"/>
        <v>41501</v>
      </c>
    </row>
    <row r="1949" spans="4:6">
      <c r="D1949" s="316" t="s">
        <v>20373</v>
      </c>
      <c r="E1949" s="322">
        <v>41473</v>
      </c>
      <c r="F1949" s="324">
        <f t="shared" si="65"/>
        <v>41504</v>
      </c>
    </row>
    <row r="1950" spans="4:6">
      <c r="D1950" s="316" t="s">
        <v>20302</v>
      </c>
      <c r="E1950" s="322">
        <v>41465</v>
      </c>
      <c r="F1950" s="324">
        <f t="shared" si="65"/>
        <v>41496</v>
      </c>
    </row>
    <row r="1951" spans="4:6">
      <c r="D1951" s="316" t="s">
        <v>20305</v>
      </c>
      <c r="E1951" s="322">
        <v>41466</v>
      </c>
      <c r="F1951" s="324">
        <f t="shared" si="65"/>
        <v>41497</v>
      </c>
    </row>
    <row r="1952" spans="4:6">
      <c r="D1952" s="316" t="s">
        <v>20307</v>
      </c>
      <c r="E1952" s="322">
        <v>41464</v>
      </c>
      <c r="F1952" s="324">
        <f t="shared" si="65"/>
        <v>41495</v>
      </c>
    </row>
    <row r="1953" spans="4:6">
      <c r="D1953" s="316" t="s">
        <v>20338</v>
      </c>
      <c r="E1953" s="322">
        <v>41465</v>
      </c>
      <c r="F1953" s="324">
        <f t="shared" si="65"/>
        <v>41496</v>
      </c>
    </row>
    <row r="1954" spans="4:6" ht="15.75" thickBot="1">
      <c r="D1954" s="317" t="s">
        <v>20309</v>
      </c>
      <c r="E1954" s="323">
        <v>41465</v>
      </c>
      <c r="F1954" s="324">
        <f t="shared" si="65"/>
        <v>41496</v>
      </c>
    </row>
    <row r="1955" spans="4:6">
      <c r="D1955" s="214" t="s">
        <v>20585</v>
      </c>
      <c r="E1955" s="312">
        <v>41500</v>
      </c>
      <c r="F1955" s="324">
        <f t="shared" si="65"/>
        <v>41531</v>
      </c>
    </row>
    <row r="1956" spans="4:6" ht="15.75" thickBot="1">
      <c r="D1956" s="311" t="s">
        <v>19911</v>
      </c>
      <c r="E1956" s="314">
        <v>41488</v>
      </c>
      <c r="F1956" s="324">
        <f t="shared" si="65"/>
        <v>41519</v>
      </c>
    </row>
    <row r="1957" spans="4:6">
      <c r="D1957" s="315" t="s">
        <v>20364</v>
      </c>
      <c r="E1957" s="321">
        <v>41488</v>
      </c>
      <c r="F1957" s="324">
        <f t="shared" si="65"/>
        <v>41519</v>
      </c>
    </row>
    <row r="1958" spans="4:6">
      <c r="D1958" s="316" t="s">
        <v>20130</v>
      </c>
      <c r="E1958" s="322">
        <v>41512</v>
      </c>
      <c r="F1958" s="324">
        <f t="shared" si="65"/>
        <v>41543</v>
      </c>
    </row>
    <row r="1959" spans="4:6">
      <c r="D1959" s="316" t="s">
        <v>20336</v>
      </c>
      <c r="E1959" s="322">
        <v>41486</v>
      </c>
      <c r="F1959" s="324">
        <f t="shared" si="65"/>
        <v>41517</v>
      </c>
    </row>
    <row r="1960" spans="4:6">
      <c r="D1960" s="316" t="s">
        <v>20556</v>
      </c>
      <c r="E1960" s="322">
        <v>41509</v>
      </c>
      <c r="F1960" s="324">
        <f t="shared" si="65"/>
        <v>41540</v>
      </c>
    </row>
    <row r="1961" spans="4:6">
      <c r="D1961" s="316" t="s">
        <v>20464</v>
      </c>
      <c r="E1961" s="322">
        <v>41486</v>
      </c>
      <c r="F1961" s="324">
        <f t="shared" si="65"/>
        <v>41517</v>
      </c>
    </row>
    <row r="1962" spans="4:6">
      <c r="D1962" s="316" t="s">
        <v>20560</v>
      </c>
      <c r="E1962" s="322">
        <v>41486</v>
      </c>
      <c r="F1962" s="324">
        <f t="shared" si="65"/>
        <v>41517</v>
      </c>
    </row>
    <row r="1963" spans="4:6">
      <c r="D1963" s="316" t="s">
        <v>20615</v>
      </c>
      <c r="E1963" s="322">
        <v>41508</v>
      </c>
      <c r="F1963" s="324">
        <f t="shared" si="65"/>
        <v>41539</v>
      </c>
    </row>
    <row r="1964" spans="4:6">
      <c r="D1964" s="316" t="s">
        <v>20613</v>
      </c>
      <c r="E1964" s="322">
        <v>41512</v>
      </c>
      <c r="F1964" s="324">
        <f t="shared" si="65"/>
        <v>41543</v>
      </c>
    </row>
    <row r="1965" spans="4:6" ht="15.75" thickBot="1">
      <c r="D1965" s="317" t="s">
        <v>20581</v>
      </c>
      <c r="E1965" s="323">
        <v>41506</v>
      </c>
      <c r="F1965" s="324">
        <f t="shared" si="65"/>
        <v>41537</v>
      </c>
    </row>
    <row r="1966" spans="4:6">
      <c r="D1966" s="22" t="s">
        <v>20591</v>
      </c>
      <c r="E1966" s="303">
        <v>41507</v>
      </c>
      <c r="F1966" s="324">
        <f t="shared" si="65"/>
        <v>41538</v>
      </c>
    </row>
    <row r="1967" spans="4:6">
      <c r="D1967" s="22" t="s">
        <v>20638</v>
      </c>
      <c r="E1967" s="303">
        <v>41515</v>
      </c>
      <c r="F1967" s="324">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workbookViewId="0">
      <selection activeCell="I9" sqref="I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8" t="s">
        <v>20203</v>
      </c>
      <c r="C1" s="338" t="s">
        <v>20223</v>
      </c>
      <c r="D1" s="338" t="s">
        <v>20269</v>
      </c>
      <c r="E1" s="338" t="s">
        <v>20228</v>
      </c>
      <c r="F1" s="338" t="s">
        <v>20230</v>
      </c>
      <c r="G1" s="338" t="s">
        <v>20204</v>
      </c>
      <c r="H1" s="339" t="s">
        <v>20268</v>
      </c>
      <c r="I1" s="338" t="s">
        <v>20205</v>
      </c>
      <c r="J1" s="338" t="s">
        <v>20206</v>
      </c>
      <c r="R1" s="16" t="s">
        <v>20263</v>
      </c>
      <c r="S1" s="16" t="s">
        <v>20264</v>
      </c>
      <c r="T1" s="16" t="s">
        <v>20267</v>
      </c>
    </row>
    <row r="2" spans="2:28">
      <c r="B2" s="59" t="s">
        <v>20225</v>
      </c>
      <c r="C2" s="59">
        <f>300+135</f>
        <v>435</v>
      </c>
      <c r="D2" s="59">
        <f>V14</f>
        <v>650</v>
      </c>
      <c r="E2" s="59">
        <f>SUMIF(G16:G100,"SH SAT",C16:C100)</f>
        <v>171</v>
      </c>
      <c r="F2" s="59">
        <f>D2+E2</f>
        <v>821</v>
      </c>
      <c r="G2" s="411">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1"/>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1"/>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1"/>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4" t="s">
        <v>20235</v>
      </c>
      <c r="M7" s="346">
        <v>30</v>
      </c>
    </row>
    <row r="8" spans="2:28" ht="31.5" customHeight="1" thickBot="1">
      <c r="B8" s="338" t="s">
        <v>20207</v>
      </c>
      <c r="C8" s="338" t="s">
        <v>20223</v>
      </c>
      <c r="D8" s="338" t="s">
        <v>20269</v>
      </c>
      <c r="E8" s="338" t="s">
        <v>20208</v>
      </c>
      <c r="F8" s="338" t="s">
        <v>20230</v>
      </c>
      <c r="G8" s="338" t="s">
        <v>20204</v>
      </c>
      <c r="H8" s="339" t="s">
        <v>20268</v>
      </c>
      <c r="I8" s="338" t="s">
        <v>20205</v>
      </c>
      <c r="J8" s="338" t="s">
        <v>20206</v>
      </c>
      <c r="L8" s="345" t="s">
        <v>20236</v>
      </c>
      <c r="M8" s="347">
        <v>24</v>
      </c>
    </row>
    <row r="9" spans="2:28">
      <c r="B9" s="59" t="s">
        <v>20227</v>
      </c>
      <c r="C9" s="59">
        <v>356</v>
      </c>
      <c r="D9" s="59">
        <f>M14</f>
        <v>2195</v>
      </c>
      <c r="E9" s="59">
        <f>C14</f>
        <v>390</v>
      </c>
      <c r="F9" s="59">
        <f>D9-E9</f>
        <v>1805</v>
      </c>
      <c r="G9" s="411">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1"/>
      <c r="H10" s="59">
        <f>F10-G9</f>
        <v>280</v>
      </c>
      <c r="I10" s="59">
        <f>(H10-C10)-J10-M8</f>
        <v>17</v>
      </c>
      <c r="J10" s="59">
        <v>7</v>
      </c>
    </row>
    <row r="11" spans="2:28">
      <c r="B11" s="59" t="s">
        <v>20229</v>
      </c>
      <c r="C11" s="59">
        <v>355</v>
      </c>
      <c r="D11" s="59">
        <f>O14</f>
        <v>2516</v>
      </c>
      <c r="E11" s="59">
        <f>D14</f>
        <v>605</v>
      </c>
      <c r="F11" s="59">
        <f>D11-E11</f>
        <v>1911</v>
      </c>
      <c r="G11" s="411"/>
      <c r="H11" s="59">
        <f>F11-G9</f>
        <v>483</v>
      </c>
      <c r="I11" s="59">
        <f>(H11-C11)-J11-M7</f>
        <v>78</v>
      </c>
      <c r="J11" s="59">
        <v>20</v>
      </c>
    </row>
    <row r="12" spans="2:28">
      <c r="B12" s="59" t="s">
        <v>20226</v>
      </c>
      <c r="C12" s="59">
        <v>403</v>
      </c>
      <c r="D12" s="59">
        <f>S14</f>
        <v>2270</v>
      </c>
      <c r="E12" s="59">
        <f>F14</f>
        <v>534</v>
      </c>
      <c r="F12" s="59">
        <f>D12-E12</f>
        <v>1736</v>
      </c>
      <c r="G12" s="411"/>
      <c r="H12" s="59">
        <f>F12-G9</f>
        <v>308</v>
      </c>
      <c r="I12" s="59">
        <f>H12-C12</f>
        <v>-95</v>
      </c>
      <c r="J12" s="59">
        <v>0</v>
      </c>
    </row>
    <row r="13" spans="2:28" ht="15.75" thickBot="1">
      <c r="B13" s="16"/>
      <c r="C13" s="16"/>
      <c r="D13" s="15"/>
      <c r="E13" s="16"/>
      <c r="F13" s="16"/>
      <c r="G13" s="16"/>
      <c r="H13" s="16"/>
    </row>
    <row r="14" spans="2:28" ht="15.75" thickBot="1">
      <c r="B14" s="341" t="s">
        <v>5514</v>
      </c>
      <c r="C14" s="342">
        <f>SUM(C16:C200)</f>
        <v>390</v>
      </c>
      <c r="D14" s="342">
        <f>SUM(D16:D100)</f>
        <v>605</v>
      </c>
      <c r="E14" s="342">
        <f>SUM(E16:E100)</f>
        <v>426</v>
      </c>
      <c r="F14" s="343">
        <f>SUM(F16:F100)</f>
        <v>534</v>
      </c>
      <c r="G14" s="16"/>
      <c r="H14" s="16"/>
      <c r="L14" s="110" t="s">
        <v>1308</v>
      </c>
      <c r="M14" s="334">
        <f>SUM(M16:M49)</f>
        <v>2195</v>
      </c>
      <c r="N14" s="330"/>
      <c r="O14" s="335">
        <f>SUM(O16:O49)</f>
        <v>2516</v>
      </c>
      <c r="P14" s="330"/>
      <c r="Q14" s="335">
        <f>SUM(Q16:Q49)</f>
        <v>2134</v>
      </c>
      <c r="R14" s="330"/>
      <c r="S14" s="336">
        <f>SUM(S16:S49)</f>
        <v>2270</v>
      </c>
      <c r="U14" s="110" t="s">
        <v>20234</v>
      </c>
      <c r="V14" s="334">
        <f>SUM(V16:V49)</f>
        <v>650</v>
      </c>
      <c r="W14" s="330"/>
      <c r="X14" s="335">
        <f>SUM(X16:X49)</f>
        <v>540</v>
      </c>
      <c r="Y14" s="330"/>
      <c r="Z14" s="335">
        <f>SUM(Z16:Z49)</f>
        <v>460</v>
      </c>
      <c r="AA14" s="330"/>
      <c r="AB14" s="336">
        <f>SUM(AB16:AB49)</f>
        <v>180</v>
      </c>
    </row>
    <row r="15" spans="2:28" ht="30.75" thickBot="1">
      <c r="B15" s="340" t="s">
        <v>20210</v>
      </c>
      <c r="C15" s="340" t="s">
        <v>20211</v>
      </c>
      <c r="D15" s="340" t="s">
        <v>15407</v>
      </c>
      <c r="E15" s="340" t="s">
        <v>20212</v>
      </c>
      <c r="F15" s="340" t="s">
        <v>20213</v>
      </c>
      <c r="G15" s="338" t="s">
        <v>677</v>
      </c>
      <c r="H15" s="338" t="s">
        <v>1</v>
      </c>
      <c r="I15" s="338" t="s">
        <v>4152</v>
      </c>
      <c r="L15" s="337" t="s">
        <v>20233</v>
      </c>
      <c r="M15" s="331" t="s">
        <v>20211</v>
      </c>
      <c r="N15" s="332" t="s">
        <v>20233</v>
      </c>
      <c r="O15" s="332" t="s">
        <v>15407</v>
      </c>
      <c r="P15" s="332" t="s">
        <v>20233</v>
      </c>
      <c r="Q15" s="332" t="s">
        <v>20232</v>
      </c>
      <c r="R15" s="332" t="s">
        <v>20233</v>
      </c>
      <c r="S15" s="333" t="s">
        <v>20213</v>
      </c>
      <c r="U15" s="337" t="s">
        <v>20233</v>
      </c>
      <c r="V15" s="331" t="s">
        <v>20211</v>
      </c>
      <c r="W15" s="332" t="s">
        <v>20233</v>
      </c>
      <c r="X15" s="332" t="s">
        <v>15407</v>
      </c>
      <c r="Y15" s="332" t="s">
        <v>20233</v>
      </c>
      <c r="Z15" s="332" t="s">
        <v>20232</v>
      </c>
      <c r="AA15" s="332" t="s">
        <v>20233</v>
      </c>
      <c r="AB15" s="333" t="s">
        <v>20213</v>
      </c>
    </row>
    <row r="16" spans="2:28">
      <c r="B16" s="59" t="s">
        <v>20214</v>
      </c>
      <c r="C16" s="59">
        <v>118</v>
      </c>
      <c r="D16" s="59">
        <f>118+25+10</f>
        <v>153</v>
      </c>
      <c r="E16" s="59">
        <f>118-50</f>
        <v>68</v>
      </c>
      <c r="F16" s="59">
        <v>118</v>
      </c>
      <c r="G16" s="59" t="s">
        <v>613</v>
      </c>
      <c r="H16" s="59" t="s">
        <v>1540</v>
      </c>
      <c r="I16" s="59" t="s">
        <v>20231</v>
      </c>
      <c r="J16" s="16" t="s">
        <v>4086</v>
      </c>
      <c r="L16" s="329">
        <v>40883</v>
      </c>
      <c r="M16" s="328">
        <v>20</v>
      </c>
      <c r="N16" s="329">
        <v>40883</v>
      </c>
      <c r="O16" s="328">
        <v>318</v>
      </c>
      <c r="P16" s="329">
        <v>40883</v>
      </c>
      <c r="Q16" s="328">
        <v>48</v>
      </c>
      <c r="R16" s="325">
        <v>40883</v>
      </c>
      <c r="S16" s="326">
        <v>320</v>
      </c>
      <c r="U16" s="325">
        <v>41376</v>
      </c>
      <c r="V16" s="326">
        <v>150</v>
      </c>
      <c r="W16" s="325">
        <v>41369</v>
      </c>
      <c r="X16" s="326">
        <v>180</v>
      </c>
      <c r="Y16" s="329"/>
      <c r="Z16" s="328">
        <v>12</v>
      </c>
      <c r="AA16" s="325">
        <v>41394</v>
      </c>
      <c r="AB16" s="326">
        <v>180</v>
      </c>
    </row>
    <row r="17" spans="2:26">
      <c r="B17" s="262">
        <v>41114</v>
      </c>
      <c r="C17" s="59">
        <v>8</v>
      </c>
      <c r="D17" s="59">
        <v>8</v>
      </c>
      <c r="E17" s="59">
        <v>8</v>
      </c>
      <c r="F17" s="59">
        <v>8</v>
      </c>
      <c r="G17" s="59" t="s">
        <v>613</v>
      </c>
      <c r="H17" s="59" t="s">
        <v>1540</v>
      </c>
      <c r="I17" s="59" t="s">
        <v>20204</v>
      </c>
      <c r="J17" s="16" t="s">
        <v>4086</v>
      </c>
      <c r="L17" s="325">
        <v>40891</v>
      </c>
      <c r="M17" s="326">
        <v>240</v>
      </c>
      <c r="N17" s="325">
        <v>41037</v>
      </c>
      <c r="O17" s="326">
        <v>101</v>
      </c>
      <c r="P17" s="325">
        <v>40883</v>
      </c>
      <c r="Q17" s="326">
        <v>48</v>
      </c>
      <c r="R17" s="325">
        <v>41047</v>
      </c>
      <c r="S17" s="326">
        <v>350</v>
      </c>
      <c r="U17" s="325">
        <v>41381</v>
      </c>
      <c r="V17" s="326">
        <v>200</v>
      </c>
      <c r="W17" s="325">
        <v>41479</v>
      </c>
      <c r="X17" s="326">
        <v>360</v>
      </c>
      <c r="Y17" s="325">
        <v>41327</v>
      </c>
      <c r="Z17" s="326">
        <v>48</v>
      </c>
    </row>
    <row r="18" spans="2:26">
      <c r="B18" s="262">
        <v>41121</v>
      </c>
      <c r="C18" s="59">
        <v>2</v>
      </c>
      <c r="D18" s="59">
        <v>2</v>
      </c>
      <c r="E18" s="59">
        <v>2</v>
      </c>
      <c r="F18" s="59">
        <v>2</v>
      </c>
      <c r="G18" s="59" t="s">
        <v>613</v>
      </c>
      <c r="H18" s="59" t="s">
        <v>4151</v>
      </c>
      <c r="I18" s="59" t="s">
        <v>20204</v>
      </c>
      <c r="J18" s="16" t="s">
        <v>4086</v>
      </c>
      <c r="L18" s="325">
        <v>41066</v>
      </c>
      <c r="M18" s="326">
        <v>350</v>
      </c>
      <c r="N18" s="325">
        <v>41102</v>
      </c>
      <c r="O18" s="326">
        <v>600</v>
      </c>
      <c r="P18" s="325">
        <v>40890</v>
      </c>
      <c r="Q18" s="326">
        <v>20</v>
      </c>
      <c r="R18" s="325">
        <v>41131</v>
      </c>
      <c r="S18" s="326">
        <v>350</v>
      </c>
      <c r="U18" s="325"/>
      <c r="V18" s="326">
        <v>300</v>
      </c>
      <c r="Y18" s="325">
        <v>41366</v>
      </c>
      <c r="Z18" s="326">
        <v>20</v>
      </c>
    </row>
    <row r="19" spans="2:26">
      <c r="B19" s="262">
        <v>41124</v>
      </c>
      <c r="C19" s="59">
        <v>2</v>
      </c>
      <c r="D19" s="59">
        <v>2</v>
      </c>
      <c r="E19" s="59">
        <v>2</v>
      </c>
      <c r="F19" s="59">
        <v>2</v>
      </c>
      <c r="G19" s="59" t="s">
        <v>613</v>
      </c>
      <c r="H19" s="59" t="s">
        <v>4150</v>
      </c>
      <c r="I19" s="59" t="s">
        <v>20204</v>
      </c>
      <c r="J19" s="16" t="s">
        <v>4086</v>
      </c>
      <c r="L19" s="325">
        <v>41151</v>
      </c>
      <c r="M19" s="326">
        <v>200</v>
      </c>
      <c r="N19" s="325">
        <v>41116</v>
      </c>
      <c r="O19" s="326">
        <v>1</v>
      </c>
      <c r="P19" s="325">
        <v>40898</v>
      </c>
      <c r="Q19" s="326">
        <v>10</v>
      </c>
      <c r="R19" s="325">
        <v>41207</v>
      </c>
      <c r="S19" s="326">
        <v>350</v>
      </c>
      <c r="Y19" s="325">
        <v>41369</v>
      </c>
      <c r="Z19" s="326">
        <v>180</v>
      </c>
    </row>
    <row r="20" spans="2:26">
      <c r="B20" s="262">
        <v>41127</v>
      </c>
      <c r="C20" s="59">
        <v>6</v>
      </c>
      <c r="D20" s="59">
        <v>6</v>
      </c>
      <c r="E20" s="59">
        <v>6</v>
      </c>
      <c r="F20" s="59">
        <v>6</v>
      </c>
      <c r="G20" s="59" t="s">
        <v>613</v>
      </c>
      <c r="H20" s="59" t="s">
        <v>1540</v>
      </c>
      <c r="I20" s="59" t="s">
        <v>20204</v>
      </c>
      <c r="J20" s="16" t="s">
        <v>4086</v>
      </c>
      <c r="L20" s="325">
        <v>41151</v>
      </c>
      <c r="M20" s="326">
        <v>100</v>
      </c>
      <c r="N20" s="325">
        <v>41179</v>
      </c>
      <c r="O20" s="326">
        <v>400</v>
      </c>
      <c r="P20" s="325">
        <v>40949</v>
      </c>
      <c r="Q20" s="326">
        <v>50</v>
      </c>
      <c r="R20" s="325">
        <v>41303</v>
      </c>
      <c r="S20" s="326">
        <v>500</v>
      </c>
      <c r="Y20" s="325">
        <v>41479</v>
      </c>
      <c r="Z20" s="326">
        <v>200</v>
      </c>
    </row>
    <row r="21" spans="2:26">
      <c r="B21" s="262">
        <v>41155</v>
      </c>
      <c r="C21" s="59">
        <v>5</v>
      </c>
      <c r="D21" s="59">
        <v>5</v>
      </c>
      <c r="E21" s="59">
        <v>5</v>
      </c>
      <c r="F21" s="59">
        <v>5</v>
      </c>
      <c r="G21" s="59" t="s">
        <v>613</v>
      </c>
      <c r="H21" s="59" t="s">
        <v>1540</v>
      </c>
      <c r="I21" s="59" t="s">
        <v>20204</v>
      </c>
      <c r="J21" s="16" t="s">
        <v>4086</v>
      </c>
      <c r="L21" s="325">
        <v>41206</v>
      </c>
      <c r="M21" s="326">
        <v>350</v>
      </c>
      <c r="N21" s="325">
        <v>41282</v>
      </c>
      <c r="O21" s="326">
        <v>500</v>
      </c>
      <c r="P21" s="325">
        <v>40962</v>
      </c>
      <c r="Q21" s="326">
        <v>50</v>
      </c>
      <c r="R21" s="325">
        <v>41394</v>
      </c>
      <c r="S21" s="326">
        <v>400</v>
      </c>
    </row>
    <row r="22" spans="2:26">
      <c r="B22" s="262">
        <v>41185</v>
      </c>
      <c r="C22" s="59">
        <v>0</v>
      </c>
      <c r="D22" s="59">
        <v>2</v>
      </c>
      <c r="E22" s="59">
        <v>2</v>
      </c>
      <c r="F22" s="59">
        <v>2</v>
      </c>
      <c r="G22" s="59" t="s">
        <v>613</v>
      </c>
      <c r="H22" s="59" t="s">
        <v>4151</v>
      </c>
      <c r="I22" s="59" t="s">
        <v>20204</v>
      </c>
      <c r="J22" s="16" t="s">
        <v>4086</v>
      </c>
      <c r="L22" s="325">
        <v>41261</v>
      </c>
      <c r="M22" s="326">
        <v>350</v>
      </c>
      <c r="N22" s="325">
        <v>41369</v>
      </c>
      <c r="O22" s="326">
        <v>388</v>
      </c>
      <c r="P22" s="325">
        <v>40968</v>
      </c>
      <c r="Q22" s="326">
        <v>5</v>
      </c>
      <c r="R22" s="327"/>
      <c r="S22" s="327"/>
    </row>
    <row r="23" spans="2:26">
      <c r="B23" s="262">
        <v>41190</v>
      </c>
      <c r="C23" s="59">
        <v>0</v>
      </c>
      <c r="D23" s="59">
        <v>2</v>
      </c>
      <c r="E23" s="59">
        <v>2</v>
      </c>
      <c r="F23" s="59">
        <v>0</v>
      </c>
      <c r="G23" s="59" t="s">
        <v>613</v>
      </c>
      <c r="H23" s="59" t="s">
        <v>4151</v>
      </c>
      <c r="I23" s="59" t="s">
        <v>20204</v>
      </c>
      <c r="J23" s="16" t="s">
        <v>4086</v>
      </c>
      <c r="L23" s="325">
        <v>41380</v>
      </c>
      <c r="M23" s="326">
        <v>585</v>
      </c>
      <c r="N23" s="325">
        <v>41479</v>
      </c>
      <c r="O23" s="326">
        <v>208</v>
      </c>
      <c r="P23" s="325">
        <v>41037</v>
      </c>
      <c r="Q23" s="326">
        <v>100</v>
      </c>
      <c r="R23" s="327"/>
      <c r="S23" s="327"/>
    </row>
    <row r="24" spans="2:26">
      <c r="B24" s="262">
        <v>41204</v>
      </c>
      <c r="C24" s="59">
        <v>0</v>
      </c>
      <c r="D24" s="59">
        <v>5</v>
      </c>
      <c r="E24" s="59">
        <v>5</v>
      </c>
      <c r="F24" s="59">
        <v>5</v>
      </c>
      <c r="G24" s="59" t="s">
        <v>613</v>
      </c>
      <c r="H24" s="59" t="s">
        <v>4151</v>
      </c>
      <c r="I24" s="59" t="s">
        <v>20204</v>
      </c>
      <c r="J24" s="16" t="s">
        <v>4086</v>
      </c>
      <c r="P24" s="325">
        <v>41043</v>
      </c>
      <c r="Q24" s="326">
        <v>30</v>
      </c>
      <c r="R24" s="327"/>
      <c r="S24" s="327"/>
    </row>
    <row r="25" spans="2:26">
      <c r="B25" s="262">
        <v>41207</v>
      </c>
      <c r="C25" s="59">
        <v>0</v>
      </c>
      <c r="D25" s="59">
        <v>4</v>
      </c>
      <c r="E25" s="59">
        <v>4</v>
      </c>
      <c r="F25" s="59">
        <v>4</v>
      </c>
      <c r="G25" s="59" t="s">
        <v>613</v>
      </c>
      <c r="H25" s="59" t="s">
        <v>4150</v>
      </c>
      <c r="I25" s="59" t="s">
        <v>20204</v>
      </c>
      <c r="J25" s="16" t="s">
        <v>4086</v>
      </c>
      <c r="P25" s="325">
        <v>41095</v>
      </c>
      <c r="Q25" s="326">
        <v>30</v>
      </c>
      <c r="R25" s="327"/>
      <c r="S25" s="327"/>
    </row>
    <row r="26" spans="2:26">
      <c r="B26" s="262">
        <v>41225</v>
      </c>
      <c r="C26" s="59">
        <v>2</v>
      </c>
      <c r="D26" s="59">
        <v>2</v>
      </c>
      <c r="E26" s="59">
        <v>2</v>
      </c>
      <c r="F26" s="59">
        <v>2</v>
      </c>
      <c r="G26" s="59" t="s">
        <v>613</v>
      </c>
      <c r="H26" s="59" t="s">
        <v>4151</v>
      </c>
      <c r="I26" s="59" t="s">
        <v>20204</v>
      </c>
      <c r="J26" s="16" t="s">
        <v>4086</v>
      </c>
      <c r="P26" s="325">
        <v>41102</v>
      </c>
      <c r="Q26" s="326">
        <v>600</v>
      </c>
      <c r="R26" s="327"/>
      <c r="S26" s="327"/>
    </row>
    <row r="27" spans="2:26">
      <c r="B27" s="262">
        <v>41232</v>
      </c>
      <c r="C27" s="59">
        <v>5</v>
      </c>
      <c r="D27" s="59">
        <v>5</v>
      </c>
      <c r="E27" s="59">
        <v>5</v>
      </c>
      <c r="F27" s="59">
        <v>5</v>
      </c>
      <c r="G27" s="59" t="s">
        <v>613</v>
      </c>
      <c r="H27" s="59" t="s">
        <v>1540</v>
      </c>
      <c r="I27" s="59" t="s">
        <v>20204</v>
      </c>
      <c r="J27" s="16" t="s">
        <v>4086</v>
      </c>
      <c r="P27" s="325">
        <v>41116</v>
      </c>
      <c r="Q27" s="326">
        <v>1</v>
      </c>
      <c r="R27" s="327"/>
      <c r="S27" s="327"/>
    </row>
    <row r="28" spans="2:26">
      <c r="B28" s="262">
        <v>41236</v>
      </c>
      <c r="C28" s="59">
        <v>2</v>
      </c>
      <c r="D28" s="59">
        <v>2</v>
      </c>
      <c r="E28" s="59">
        <v>2</v>
      </c>
      <c r="F28" s="59">
        <v>2</v>
      </c>
      <c r="G28" s="59" t="s">
        <v>613</v>
      </c>
      <c r="H28" s="59" t="s">
        <v>4150</v>
      </c>
      <c r="I28" s="59" t="s">
        <v>20204</v>
      </c>
      <c r="J28" s="16" t="s">
        <v>4086</v>
      </c>
      <c r="P28" s="325">
        <v>41179</v>
      </c>
      <c r="Q28" s="326">
        <v>310</v>
      </c>
      <c r="R28" s="327"/>
      <c r="S28" s="327"/>
    </row>
    <row r="29" spans="2:26">
      <c r="B29" s="262">
        <v>41249</v>
      </c>
      <c r="C29" s="59">
        <v>40</v>
      </c>
      <c r="D29" s="59">
        <v>40</v>
      </c>
      <c r="E29" s="59">
        <v>40</v>
      </c>
      <c r="F29" s="59">
        <v>40</v>
      </c>
      <c r="G29" s="59" t="s">
        <v>14056</v>
      </c>
      <c r="H29" s="59" t="s">
        <v>4150</v>
      </c>
      <c r="I29" s="59" t="s">
        <v>20215</v>
      </c>
      <c r="J29" s="16" t="s">
        <v>4086</v>
      </c>
      <c r="P29" s="325">
        <v>41282</v>
      </c>
      <c r="Q29" s="326">
        <v>260</v>
      </c>
      <c r="R29" s="327"/>
      <c r="S29" s="327"/>
    </row>
    <row r="30" spans="2:26">
      <c r="B30" s="262">
        <v>41281</v>
      </c>
      <c r="C30" s="59">
        <v>1</v>
      </c>
      <c r="D30" s="59">
        <v>0</v>
      </c>
      <c r="E30" s="59">
        <v>0</v>
      </c>
      <c r="F30" s="59">
        <v>0</v>
      </c>
      <c r="G30" s="59" t="s">
        <v>613</v>
      </c>
      <c r="H30" s="59" t="s">
        <v>1540</v>
      </c>
      <c r="I30" s="59" t="s">
        <v>12725</v>
      </c>
      <c r="J30" s="16" t="s">
        <v>4086</v>
      </c>
      <c r="P30" s="325">
        <v>41369</v>
      </c>
      <c r="Q30" s="326">
        <v>400</v>
      </c>
      <c r="R30" s="327"/>
      <c r="S30" s="327"/>
    </row>
    <row r="31" spans="2:26">
      <c r="B31" s="262">
        <v>41288</v>
      </c>
      <c r="C31" s="59">
        <v>20</v>
      </c>
      <c r="D31" s="59">
        <v>24</v>
      </c>
      <c r="E31" s="59">
        <v>24</v>
      </c>
      <c r="F31" s="59">
        <v>20</v>
      </c>
      <c r="G31" s="59" t="s">
        <v>14056</v>
      </c>
      <c r="H31" s="59" t="s">
        <v>1540</v>
      </c>
      <c r="I31" s="59" t="s">
        <v>20215</v>
      </c>
      <c r="J31" s="16" t="s">
        <v>4086</v>
      </c>
      <c r="P31" s="325">
        <v>41479</v>
      </c>
      <c r="Q31" s="326">
        <v>171</v>
      </c>
    </row>
    <row r="32" spans="2:26">
      <c r="B32" s="262">
        <v>41379</v>
      </c>
      <c r="C32" s="59">
        <v>0</v>
      </c>
      <c r="D32" s="59">
        <v>0</v>
      </c>
      <c r="E32" s="59">
        <v>0</v>
      </c>
      <c r="F32" s="59">
        <v>60</v>
      </c>
      <c r="G32" s="59" t="s">
        <v>14056</v>
      </c>
      <c r="H32" s="59" t="s">
        <v>20217</v>
      </c>
      <c r="I32" s="59" t="s">
        <v>20215</v>
      </c>
      <c r="J32" s="16" t="s">
        <v>4086</v>
      </c>
      <c r="P32" s="325">
        <v>41505</v>
      </c>
      <c r="Q32" s="326">
        <v>1</v>
      </c>
    </row>
    <row r="33" spans="2:10">
      <c r="B33" s="262">
        <v>41409</v>
      </c>
      <c r="C33" s="59">
        <v>5</v>
      </c>
      <c r="D33" s="59">
        <v>5</v>
      </c>
      <c r="E33" s="59">
        <v>5</v>
      </c>
      <c r="F33" s="59">
        <v>5</v>
      </c>
      <c r="G33" s="59" t="s">
        <v>613</v>
      </c>
      <c r="H33" s="59" t="s">
        <v>4151</v>
      </c>
      <c r="I33" s="59" t="s">
        <v>12725</v>
      </c>
      <c r="J33" s="16" t="s">
        <v>4086</v>
      </c>
    </row>
    <row r="34" spans="2:10">
      <c r="B34" s="262">
        <v>41296</v>
      </c>
      <c r="C34" s="59">
        <v>2</v>
      </c>
      <c r="D34" s="59">
        <v>2</v>
      </c>
      <c r="E34" s="59">
        <v>2</v>
      </c>
      <c r="F34" s="59">
        <v>2</v>
      </c>
      <c r="G34" s="59" t="s">
        <v>613</v>
      </c>
      <c r="H34" s="59" t="s">
        <v>20217</v>
      </c>
      <c r="I34" s="59" t="s">
        <v>12725</v>
      </c>
      <c r="J34" s="16" t="s">
        <v>4086</v>
      </c>
    </row>
    <row r="35" spans="2:10">
      <c r="B35" s="262">
        <v>41297</v>
      </c>
      <c r="C35" s="59">
        <v>60</v>
      </c>
      <c r="D35" s="59">
        <v>60</v>
      </c>
      <c r="E35" s="59">
        <v>60</v>
      </c>
      <c r="F35" s="59">
        <v>60</v>
      </c>
      <c r="G35" s="59" t="s">
        <v>14056</v>
      </c>
      <c r="H35" s="59" t="s">
        <v>1540</v>
      </c>
      <c r="I35" s="59" t="s">
        <v>20215</v>
      </c>
      <c r="J35" s="16" t="s">
        <v>4086</v>
      </c>
    </row>
    <row r="36" spans="2:10">
      <c r="B36" s="262">
        <v>41324</v>
      </c>
      <c r="C36" s="59">
        <v>3</v>
      </c>
      <c r="D36" s="59">
        <v>3</v>
      </c>
      <c r="E36" s="59">
        <v>3</v>
      </c>
      <c r="F36" s="59">
        <v>3</v>
      </c>
      <c r="G36" s="59" t="s">
        <v>613</v>
      </c>
      <c r="H36" s="59" t="s">
        <v>4151</v>
      </c>
      <c r="I36" s="59" t="s">
        <v>20216</v>
      </c>
      <c r="J36" s="16" t="s">
        <v>4086</v>
      </c>
    </row>
    <row r="37" spans="2:10">
      <c r="B37" s="262">
        <v>41327</v>
      </c>
      <c r="C37" s="59">
        <v>20</v>
      </c>
      <c r="D37" s="59">
        <v>20</v>
      </c>
      <c r="E37" s="59">
        <v>0</v>
      </c>
      <c r="F37" s="59">
        <v>20</v>
      </c>
      <c r="G37" s="59" t="s">
        <v>14056</v>
      </c>
      <c r="H37" s="59" t="s">
        <v>1540</v>
      </c>
      <c r="I37" s="59" t="s">
        <v>20215</v>
      </c>
      <c r="J37" s="16" t="s">
        <v>4086</v>
      </c>
    </row>
    <row r="38" spans="2:10">
      <c r="B38" s="262">
        <v>41331</v>
      </c>
      <c r="C38" s="59">
        <v>0</v>
      </c>
      <c r="D38" s="59">
        <v>4</v>
      </c>
      <c r="E38" s="59">
        <v>0</v>
      </c>
      <c r="F38" s="59">
        <v>0</v>
      </c>
      <c r="G38" s="59" t="s">
        <v>613</v>
      </c>
      <c r="H38" s="59" t="s">
        <v>20217</v>
      </c>
      <c r="I38" s="59" t="s">
        <v>20218</v>
      </c>
      <c r="J38" s="16" t="s">
        <v>4086</v>
      </c>
    </row>
    <row r="39" spans="2:10">
      <c r="B39" s="262">
        <v>41344</v>
      </c>
      <c r="C39" s="59">
        <v>3</v>
      </c>
      <c r="D39" s="59">
        <v>3</v>
      </c>
      <c r="E39" s="59">
        <v>3</v>
      </c>
      <c r="F39" s="59">
        <v>3</v>
      </c>
      <c r="G39" s="59" t="s">
        <v>613</v>
      </c>
      <c r="H39" s="59" t="s">
        <v>20217</v>
      </c>
      <c r="I39" s="59" t="s">
        <v>12725</v>
      </c>
      <c r="J39" s="16" t="s">
        <v>4086</v>
      </c>
    </row>
    <row r="40" spans="2:10">
      <c r="B40" s="262">
        <v>41346</v>
      </c>
      <c r="C40" s="59">
        <v>16</v>
      </c>
      <c r="D40" s="59">
        <v>16</v>
      </c>
      <c r="E40" s="59">
        <v>0</v>
      </c>
      <c r="F40" s="59">
        <v>16</v>
      </c>
      <c r="G40" s="59" t="s">
        <v>14056</v>
      </c>
      <c r="H40" s="59" t="s">
        <v>1540</v>
      </c>
      <c r="I40" s="59" t="s">
        <v>20215</v>
      </c>
      <c r="J40" s="16" t="s">
        <v>4086</v>
      </c>
    </row>
    <row r="41" spans="2:10">
      <c r="B41" s="262">
        <v>41351</v>
      </c>
      <c r="C41" s="59">
        <v>2</v>
      </c>
      <c r="D41" s="59">
        <v>7</v>
      </c>
      <c r="E41" s="59">
        <v>0</v>
      </c>
      <c r="F41" s="59">
        <v>2</v>
      </c>
      <c r="G41" s="59" t="s">
        <v>613</v>
      </c>
      <c r="H41" s="59" t="s">
        <v>20217</v>
      </c>
      <c r="I41" s="59" t="s">
        <v>20219</v>
      </c>
      <c r="J41" s="16" t="s">
        <v>4086</v>
      </c>
    </row>
    <row r="42" spans="2:10">
      <c r="B42" s="262">
        <v>41352</v>
      </c>
      <c r="C42" s="59">
        <v>0</v>
      </c>
      <c r="D42" s="59">
        <v>5</v>
      </c>
      <c r="E42" s="59">
        <v>0</v>
      </c>
      <c r="F42" s="59">
        <v>0</v>
      </c>
      <c r="G42" s="59" t="s">
        <v>613</v>
      </c>
      <c r="H42" s="59" t="s">
        <v>4150</v>
      </c>
      <c r="I42" s="59" t="s">
        <v>20218</v>
      </c>
      <c r="J42" s="16" t="s">
        <v>4086</v>
      </c>
    </row>
    <row r="43" spans="2:10">
      <c r="B43" s="262">
        <v>41368</v>
      </c>
      <c r="C43" s="59">
        <v>15</v>
      </c>
      <c r="D43" s="59">
        <v>15</v>
      </c>
      <c r="E43" s="59">
        <v>0</v>
      </c>
      <c r="F43" s="59">
        <v>15</v>
      </c>
      <c r="G43" s="59" t="s">
        <v>14056</v>
      </c>
      <c r="H43" s="59" t="s">
        <v>1540</v>
      </c>
      <c r="I43" s="59" t="s">
        <v>20215</v>
      </c>
      <c r="J43" s="16" t="s">
        <v>4086</v>
      </c>
    </row>
    <row r="44" spans="2:10">
      <c r="B44" s="262">
        <v>41396</v>
      </c>
      <c r="C44" s="59">
        <v>3</v>
      </c>
      <c r="D44" s="59">
        <v>0</v>
      </c>
      <c r="E44" s="59">
        <v>0</v>
      </c>
      <c r="F44" s="59">
        <v>0</v>
      </c>
      <c r="G44" s="59" t="s">
        <v>613</v>
      </c>
      <c r="H44" s="59" t="s">
        <v>4151</v>
      </c>
      <c r="I44" s="59" t="s">
        <v>20220</v>
      </c>
      <c r="J44" s="16" t="s">
        <v>4086</v>
      </c>
    </row>
    <row r="45" spans="2:10">
      <c r="B45" s="262">
        <v>41402</v>
      </c>
      <c r="C45" s="59">
        <v>15</v>
      </c>
      <c r="D45" s="59">
        <v>15</v>
      </c>
      <c r="E45" s="59">
        <v>15</v>
      </c>
      <c r="F45" s="59">
        <v>0</v>
      </c>
      <c r="G45" s="59" t="s">
        <v>613</v>
      </c>
      <c r="H45" s="59" t="s">
        <v>4151</v>
      </c>
      <c r="I45" s="59" t="s">
        <v>20216</v>
      </c>
      <c r="J45" s="16" t="s">
        <v>4086</v>
      </c>
    </row>
    <row r="46" spans="2:10">
      <c r="B46" s="262">
        <v>41422</v>
      </c>
      <c r="C46" s="59">
        <v>0</v>
      </c>
      <c r="D46" s="59">
        <v>5</v>
      </c>
      <c r="E46" s="59">
        <v>3</v>
      </c>
      <c r="F46" s="59">
        <v>0</v>
      </c>
      <c r="G46" s="59" t="s">
        <v>613</v>
      </c>
      <c r="H46" s="59" t="s">
        <v>20217</v>
      </c>
      <c r="I46" s="59" t="s">
        <v>20218</v>
      </c>
      <c r="J46" s="16" t="s">
        <v>4086</v>
      </c>
    </row>
    <row r="47" spans="2:10">
      <c r="B47" s="262">
        <v>41435</v>
      </c>
      <c r="C47" s="59">
        <v>0</v>
      </c>
      <c r="D47" s="59">
        <v>113</v>
      </c>
      <c r="E47" s="59">
        <v>113</v>
      </c>
      <c r="F47" s="59">
        <v>113</v>
      </c>
      <c r="G47" s="59" t="s">
        <v>14056</v>
      </c>
      <c r="H47" s="59" t="s">
        <v>20217</v>
      </c>
      <c r="I47" s="59" t="s">
        <v>20215</v>
      </c>
      <c r="J47" s="16" t="s">
        <v>4086</v>
      </c>
    </row>
    <row r="48" spans="2:10">
      <c r="B48" s="262">
        <v>41436</v>
      </c>
      <c r="C48" s="59">
        <v>20</v>
      </c>
      <c r="D48" s="59">
        <v>20</v>
      </c>
      <c r="E48" s="59">
        <v>0</v>
      </c>
      <c r="F48" s="59">
        <v>0</v>
      </c>
      <c r="G48" s="59" t="s">
        <v>613</v>
      </c>
      <c r="H48" s="59" t="s">
        <v>4151</v>
      </c>
      <c r="I48" s="59" t="s">
        <v>20221</v>
      </c>
      <c r="J48" s="16" t="s">
        <v>4086</v>
      </c>
    </row>
    <row r="49" spans="2:10">
      <c r="B49" s="262">
        <v>41437</v>
      </c>
      <c r="C49" s="59">
        <v>0</v>
      </c>
      <c r="D49" s="59">
        <v>5</v>
      </c>
      <c r="E49" s="59">
        <v>0</v>
      </c>
      <c r="F49" s="59">
        <v>0</v>
      </c>
      <c r="G49" s="59" t="s">
        <v>613</v>
      </c>
      <c r="H49" s="59" t="s">
        <v>4150</v>
      </c>
      <c r="I49" s="59" t="s">
        <v>20218</v>
      </c>
      <c r="J49" s="16" t="s">
        <v>4086</v>
      </c>
    </row>
    <row r="50" spans="2:10">
      <c r="B50" s="262">
        <v>41385</v>
      </c>
      <c r="C50" s="59">
        <v>12</v>
      </c>
      <c r="D50" s="59">
        <v>12</v>
      </c>
      <c r="E50" s="59">
        <v>12</v>
      </c>
      <c r="F50" s="59">
        <v>12</v>
      </c>
      <c r="G50" s="59" t="s">
        <v>613</v>
      </c>
      <c r="H50" s="59" t="s">
        <v>1540</v>
      </c>
      <c r="I50" s="59" t="s">
        <v>12725</v>
      </c>
      <c r="J50" s="16" t="s">
        <v>4086</v>
      </c>
    </row>
    <row r="51" spans="2:10">
      <c r="B51" s="262">
        <v>41458</v>
      </c>
      <c r="C51" s="59">
        <v>0</v>
      </c>
      <c r="D51" s="59">
        <v>6</v>
      </c>
      <c r="E51" s="59">
        <v>6</v>
      </c>
      <c r="F51" s="59">
        <v>0</v>
      </c>
      <c r="G51" s="59" t="s">
        <v>613</v>
      </c>
      <c r="H51" s="59" t="s">
        <v>20222</v>
      </c>
      <c r="I51" s="59" t="s">
        <v>20218</v>
      </c>
      <c r="J51" s="16" t="s">
        <v>4086</v>
      </c>
    </row>
    <row r="52" spans="2:10" s="16" customFormat="1">
      <c r="B52" s="262">
        <v>41480</v>
      </c>
      <c r="C52" s="59">
        <v>1</v>
      </c>
      <c r="D52" s="59">
        <v>0</v>
      </c>
      <c r="E52" s="59">
        <v>0</v>
      </c>
      <c r="F52" s="59">
        <v>0</v>
      </c>
      <c r="G52" s="59" t="s">
        <v>613</v>
      </c>
      <c r="H52" s="59" t="s">
        <v>4151</v>
      </c>
      <c r="I52" s="59" t="s">
        <v>20385</v>
      </c>
      <c r="J52" s="16" t="s">
        <v>4086</v>
      </c>
    </row>
    <row r="53" spans="2:10">
      <c r="B53" s="262">
        <v>41491</v>
      </c>
      <c r="C53" s="59">
        <v>0</v>
      </c>
      <c r="D53" s="59">
        <v>5</v>
      </c>
      <c r="E53" s="59">
        <v>5</v>
      </c>
      <c r="F53" s="59">
        <v>0</v>
      </c>
      <c r="G53" s="59" t="s">
        <v>613</v>
      </c>
      <c r="H53" s="59" t="s">
        <v>20217</v>
      </c>
      <c r="I53" s="59" t="s">
        <v>20218</v>
      </c>
    </row>
    <row r="54" spans="2:10" s="16" customFormat="1">
      <c r="B54" s="262">
        <v>41499</v>
      </c>
      <c r="C54" s="59">
        <v>1</v>
      </c>
      <c r="D54" s="59">
        <v>1</v>
      </c>
      <c r="E54" s="59">
        <v>1</v>
      </c>
      <c r="F54" s="59">
        <v>1</v>
      </c>
      <c r="G54" s="59" t="s">
        <v>613</v>
      </c>
      <c r="H54" s="59" t="s">
        <v>20217</v>
      </c>
      <c r="I54" s="59" t="s">
        <v>12725</v>
      </c>
    </row>
    <row r="55" spans="2:10">
      <c r="B55" s="262">
        <v>41512</v>
      </c>
      <c r="C55" s="59">
        <v>1</v>
      </c>
      <c r="D55" s="59">
        <v>1</v>
      </c>
      <c r="E55" s="59">
        <v>1</v>
      </c>
      <c r="F55" s="59">
        <v>1</v>
      </c>
      <c r="G55" s="59" t="s">
        <v>613</v>
      </c>
      <c r="H55" s="59" t="s">
        <v>20217</v>
      </c>
      <c r="I55" s="59" t="s">
        <v>12725</v>
      </c>
    </row>
    <row r="56" spans="2:10">
      <c r="B56" s="262">
        <v>41523</v>
      </c>
      <c r="C56" s="59">
        <v>0</v>
      </c>
      <c r="D56" s="59">
        <v>20</v>
      </c>
      <c r="E56" s="59">
        <v>20</v>
      </c>
      <c r="F56" s="59">
        <v>0</v>
      </c>
      <c r="G56" s="59" t="s">
        <v>613</v>
      </c>
      <c r="H56" s="59" t="s">
        <v>4151</v>
      </c>
      <c r="I56" s="59" t="s">
        <v>20674</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9" t="s">
        <v>20656</v>
      </c>
      <c r="B1" s="3" t="s">
        <v>20660</v>
      </c>
    </row>
    <row r="2" spans="1:2">
      <c r="A2" s="178"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20585</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20399</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20556</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2">
        <v>41537</v>
      </c>
    </row>
    <row r="296" spans="1:2">
      <c r="A296" s="59" t="s">
        <v>5759</v>
      </c>
      <c r="B296" s="262">
        <v>41537</v>
      </c>
    </row>
    <row r="297" spans="1:2">
      <c r="A297" s="59" t="s">
        <v>15812</v>
      </c>
      <c r="B297" s="262">
        <v>41537</v>
      </c>
    </row>
    <row r="298" spans="1:2">
      <c r="A298" s="59" t="s">
        <v>14130</v>
      </c>
      <c r="B298" s="262">
        <v>41537</v>
      </c>
    </row>
    <row r="299" spans="1:2">
      <c r="A299" s="59" t="s">
        <v>5815</v>
      </c>
      <c r="B299" s="262">
        <v>41537</v>
      </c>
    </row>
    <row r="300" spans="1:2">
      <c r="A300" s="59" t="s">
        <v>5529</v>
      </c>
      <c r="B300" s="262">
        <v>41537</v>
      </c>
    </row>
    <row r="301" spans="1:2">
      <c r="A301" s="59" t="s">
        <v>5251</v>
      </c>
      <c r="B301" s="262">
        <v>41537</v>
      </c>
    </row>
    <row r="302" spans="1:2">
      <c r="A302" s="59" t="s">
        <v>9477</v>
      </c>
      <c r="B302" s="262">
        <v>41537</v>
      </c>
    </row>
    <row r="303" spans="1:2">
      <c r="A303" s="59" t="s">
        <v>5236</v>
      </c>
      <c r="B303" s="262">
        <v>41537</v>
      </c>
    </row>
    <row r="304" spans="1:2">
      <c r="A304" s="59" t="s">
        <v>5179</v>
      </c>
      <c r="B304" s="262">
        <v>41537</v>
      </c>
    </row>
    <row r="305" spans="1:2">
      <c r="A305" s="59" t="s">
        <v>4157</v>
      </c>
      <c r="B305" s="262">
        <v>41537</v>
      </c>
    </row>
    <row r="306" spans="1:2">
      <c r="A306" s="16" t="s">
        <v>2601</v>
      </c>
      <c r="B306" s="262">
        <v>41544</v>
      </c>
    </row>
    <row r="307" spans="1:2">
      <c r="A307" s="24" t="s">
        <v>19565</v>
      </c>
      <c r="B307" s="262">
        <v>41544</v>
      </c>
    </row>
    <row r="308" spans="1:2">
      <c r="A308" s="16" t="s">
        <v>20305</v>
      </c>
      <c r="B308" s="262">
        <v>41544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Reparos</vt:lpstr>
      <vt:lpstr>Mensal</vt:lpstr>
      <vt:lpstr>Semanal</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2013-10-01T20:49:02Z</dcterms:modified>
</cp:coreProperties>
</file>